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 name="Network Top Items" sheetId="15" r:id="rId15"/>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<sst xmlns="http://schemas.openxmlformats.org/spreadsheetml/2006/main" count="22740" uniqueCount="1380">
  <si>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</si>
  <si>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</si>
  <si>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</si>
  <si>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</si>
  <si>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</si>
  <si>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</si>
  <si>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</si>
  <si>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</si>
  <si>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</si>
  <si>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</si>
  <si>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</si>
  <si>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</si>
  <si>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</si>
  <si>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</si>
  <si>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</si>
  <si>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</si>
  <si>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</si>
  <si>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</si>
  <si>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</si>
  <si>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</si>
  <si>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</si>
  <si>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</si>
  <si>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</si>
  <si>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</si>
  <si>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</si>
  <si>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</si>
  <si>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</si>
  <si>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</si>
  <si>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</si>
  <si>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</si>
  <si>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</si>
  <si>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</si>
  <si>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</si>
  <si>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</si>
  <si>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</si>
  <si>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</si>
  <si>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</si>
  <si>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</si>
  <si>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</si>
  <si>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</si>
  <si>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</si>
  <si>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</si>
  <si>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</si>
  <si>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</si>
  <si>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</si>
  <si>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</si>
  <si>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</si>
  <si>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</si>
  <si>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</si>
  <si>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</si>
  <si>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</si>
  <si>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</si>
  <si>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</si>
  <si>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</si>
  <si>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</si>
  <si>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</si>
  <si>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</si>
  <si>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</si>
  <si>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</si>
  <si>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</si>
  <si>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</si>
  <si>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</si>
  <si>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</si>
  <si>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</si>
  <si>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</si>
  <si>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</si>
  <si>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</si>
  <si>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</si>
  <si>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</si>
  <si>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</si>
  <si>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</si>
  <si>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</si>
  <si>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</si>
  <si>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</si>
  <si>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</si>
  <si>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</si>
  <si>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</si>
  <si>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</si>
  <si>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</si>
  <si>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</si>
  <si>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</si>
  <si>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</si>
  <si>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</si>
  <si>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</si>
  <si>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</si>
  <si>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</si>
  <si>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</si>
  <si>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</si>
  <si>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</si>
  <si>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</si>
  <si>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</si>
  <si>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</si>
  <si>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</si>
  <si>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</si>
  <si>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</si>
  <si>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</si>
  <si>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</si>
  <si>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</si>
  <si>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</si>
  <si>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</si>
  <si>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</si>
  <si>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</si>
  <si>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</si>
  <si>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</si>
  <si>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</si>
  <si>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</si>
  <si>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</si>
  <si>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</si>
  <si>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</si>
  <si>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</si>
  <si>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</si>
  <si>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</si>
  <si>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</si>
  <si>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</si>
  <si>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</si>
  <si>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</si>
  <si>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</si>
  <si>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</si>
  <si>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</si>
  <si>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</si>
  <si>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</si>
  <si>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</si>
  <si>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</si>
  <si>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</si>
  <si>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</si>
  <si>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</si>
  <si>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</si>
  <si>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</si>
  <si>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</si>
  <si>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</si>
  <si>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</si>
  <si>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</si>
  <si>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</si>
  <si>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</si>
  <si>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</si>
  <si>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</si>
  <si>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</si>
  <si>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</si>
  <si>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</si>
  <si>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</si>
  <si>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</si>
  <si>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</si>
  <si>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</si>
  <si>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</si>
  <si>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</si>
  <si>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</si>
  <si>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</si>
  <si>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</si>
  <si>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</si>
  <si>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</si>
  <si>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</si>
  <si>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</si>
  <si>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</si>
  <si>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</si>
  <si>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</si>
  <si>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</si>
  <si>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</si>
  <si>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</si>
  <si>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</si>
  <si>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</si>
  <si>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</si>
  <si>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</si>
  <si>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</si>
  <si>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</si>
  <si>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</si>
  <si>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</si>
  <si>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</si>
  <si>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</si>
  <si>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</si>
  <si>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</si>
  <si>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</si>
  <si>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</si>
  <si>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</si>
  <si>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</si>
  <si>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</si>
  <si>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</si>
  <si>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</si>
  <si>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</si>
  <si>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</si>
  <si>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</si>
  <si>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</si>
  <si>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</si>
  <si>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</si>
  <si>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</si>
  <si>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</si>
  <si>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</si>
  <si>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</si>
  <si>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</si>
  <si>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</si>
  <si>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</si>
  <si>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</si>
  <si>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</si>
  <si>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</si>
  <si>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</si>
  <si>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</si>
  <si>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</si>
  <si>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</si>
  <si>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</si>
  <si>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</si>
  <si>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Climate_change</t>
  </si>
  <si>
    <t>Global change</t>
  </si>
  <si>
    <t>Blue carbon</t>
  </si>
  <si>
    <t>Global terrestrial stilling</t>
  </si>
  <si>
    <t>Extreme weather</t>
  </si>
  <si>
    <t>CORA dataset</t>
  </si>
  <si>
    <t>Anthropocene</t>
  </si>
  <si>
    <t>Medieval Warm Period</t>
  </si>
  <si>
    <t>Cretaceous Thermal Maximum</t>
  </si>
  <si>
    <t>last glacial maximum</t>
  </si>
  <si>
    <t>forest reproductive material</t>
  </si>
  <si>
    <t>forest genetic resources</t>
  </si>
  <si>
    <t>Ecosystems</t>
  </si>
  <si>
    <t>δ18O</t>
  </si>
  <si>
    <t>limestone</t>
  </si>
  <si>
    <t>sea level rise</t>
  </si>
  <si>
    <t>tide gauge</t>
  </si>
  <si>
    <t>beetle</t>
  </si>
  <si>
    <t>Younger Dryas</t>
  </si>
  <si>
    <t>Dansgaard–Oeschger event</t>
  </si>
  <si>
    <t>Holocene</t>
  </si>
  <si>
    <t>polar desert</t>
  </si>
  <si>
    <t>Last Glacial Maximum</t>
  </si>
  <si>
    <t>Antarctica</t>
  </si>
  <si>
    <t>Glacier</t>
  </si>
  <si>
    <t>Temperature record of the past 1000 years</t>
  </si>
  <si>
    <t>dendroclimatology</t>
  </si>
  <si>
    <t>instrumental temperature record</t>
  </si>
  <si>
    <t>dendrochronology</t>
  </si>
  <si>
    <t>Palynology</t>
  </si>
  <si>
    <t>map</t>
  </si>
  <si>
    <t>Historical climatology</t>
  </si>
  <si>
    <t>painting</t>
  </si>
  <si>
    <t>list of periods and events in climate history</t>
  </si>
  <si>
    <t>Holocene climatic optimum</t>
  </si>
  <si>
    <t>Paleoclimatology</t>
  </si>
  <si>
    <t>pollen</t>
  </si>
  <si>
    <t>history of Earth</t>
  </si>
  <si>
    <t>interstellar cloud</t>
  </si>
  <si>
    <t>US Geological Survey</t>
  </si>
  <si>
    <t>Effects of global warming</t>
  </si>
  <si>
    <t>fish</t>
  </si>
  <si>
    <t>coral reef</t>
  </si>
  <si>
    <t>Earth</t>
  </si>
  <si>
    <t>coral</t>
  </si>
  <si>
    <t>island</t>
  </si>
  <si>
    <t>carbon cycle</t>
  </si>
  <si>
    <t>supercontinent</t>
  </si>
  <si>
    <t>flood basalt</t>
  </si>
  <si>
    <t>large igneous province</t>
  </si>
  <si>
    <t>Year Without a Summer</t>
  </si>
  <si>
    <t>Mount Tambora</t>
  </si>
  <si>
    <t>American Geophysical Union</t>
  </si>
  <si>
    <t>United States Geological Survey</t>
  </si>
  <si>
    <t>Mount Pinatubo</t>
  </si>
  <si>
    <t>CLOUD experiment</t>
  </si>
  <si>
    <t>CERN</t>
  </si>
  <si>
    <t>solar cycle</t>
  </si>
  <si>
    <t>faint young Sun paradox</t>
  </si>
  <si>
    <t>Archean</t>
  </si>
  <si>
    <t>Hadean</t>
  </si>
  <si>
    <t>ice sheet</t>
  </si>
  <si>
    <t>Quaternary glaciation</t>
  </si>
  <si>
    <t>moraine</t>
  </si>
  <si>
    <t>sediment</t>
  </si>
  <si>
    <t>ice age</t>
  </si>
  <si>
    <t>Pliocene</t>
  </si>
  <si>
    <t>Isthmus of Panama</t>
  </si>
  <si>
    <t>Snowball Earth</t>
  </si>
  <si>
    <t>Heinrich event</t>
  </si>
  <si>
    <t>Sahara</t>
  </si>
  <si>
    <t>Milankovitch cycles</t>
  </si>
  <si>
    <t>Carboniferous</t>
  </si>
  <si>
    <t>deforestation</t>
  </si>
  <si>
    <t>termite</t>
  </si>
  <si>
    <t>NASA</t>
  </si>
  <si>
    <t>methane</t>
  </si>
  <si>
    <t>Greenland</t>
  </si>
  <si>
    <t>cattle</t>
  </si>
  <si>
    <t>ruminant</t>
  </si>
  <si>
    <t>cement</t>
  </si>
  <si>
    <t>Permo-Carboniferous</t>
  </si>
  <si>
    <t>Pangaea</t>
  </si>
  <si>
    <t>fossil fuel</t>
  </si>
  <si>
    <t>ecosystem</t>
  </si>
  <si>
    <t>plant litter</t>
  </si>
  <si>
    <t>microclimate</t>
  </si>
  <si>
    <t>Land surface effects on climate</t>
  </si>
  <si>
    <t>climate engineering</t>
  </si>
  <si>
    <t>global cooling</t>
  </si>
  <si>
    <t>Paleocene–Eocene Thermal Maximum</t>
  </si>
  <si>
    <t>Southern Ocean</t>
  </si>
  <si>
    <t>Arctic</t>
  </si>
  <si>
    <t>phytoplankton</t>
  </si>
  <si>
    <t>carbon sink</t>
  </si>
  <si>
    <t>detritus</t>
  </si>
  <si>
    <t>photosynthesis</t>
  </si>
  <si>
    <t>orbital forcing</t>
  </si>
  <si>
    <t>Little Ice Age</t>
  </si>
  <si>
    <t>extreme weather</t>
  </si>
  <si>
    <t>desertification</t>
  </si>
  <si>
    <t>volcanic ash</t>
  </si>
  <si>
    <t>Pinatubo</t>
  </si>
  <si>
    <t>El Chichón</t>
  </si>
  <si>
    <t>thermohaline circulation</t>
  </si>
  <si>
    <t>continental drift</t>
  </si>
  <si>
    <t>Sun</t>
  </si>
  <si>
    <t>galactic plane</t>
  </si>
  <si>
    <t>white dwarf</t>
  </si>
  <si>
    <t>red giant</t>
  </si>
  <si>
    <t>Intergovernmental Panel on Climate Change</t>
  </si>
  <si>
    <t>radiative forcing</t>
  </si>
  <si>
    <t>interglacial</t>
  </si>
  <si>
    <t>greenhouse gas</t>
  </si>
  <si>
    <t>weathering</t>
  </si>
  <si>
    <t>ozone depletion</t>
  </si>
  <si>
    <t>National Oceanic and Atmospheric Administration</t>
  </si>
  <si>
    <t>El Niño</t>
  </si>
  <si>
    <t>climate system</t>
  </si>
  <si>
    <t>sulfuric acid</t>
  </si>
  <si>
    <t>beryllium</t>
  </si>
  <si>
    <t>ton</t>
  </si>
  <si>
    <t>precession</t>
  </si>
  <si>
    <t>extreme weather events</t>
  </si>
  <si>
    <t>altimeter</t>
  </si>
  <si>
    <t>sea level</t>
  </si>
  <si>
    <t>ice core</t>
  </si>
  <si>
    <t>tephra</t>
  </si>
  <si>
    <t>climatology</t>
  </si>
  <si>
    <t>climate model</t>
  </si>
  <si>
    <t>albedo</t>
  </si>
  <si>
    <t>Royal Society</t>
  </si>
  <si>
    <t>global warming</t>
  </si>
  <si>
    <t>Gulf Stream</t>
  </si>
  <si>
    <t>water cycle</t>
  </si>
  <si>
    <t>IPCC</t>
  </si>
  <si>
    <t>energy</t>
  </si>
  <si>
    <t>Antarctic ice sheet</t>
  </si>
  <si>
    <t>Atlantic multidecadal oscillation</t>
  </si>
  <si>
    <t>El Niño–Southern Oscillation</t>
  </si>
  <si>
    <t>climate</t>
  </si>
  <si>
    <t>NOAA</t>
  </si>
  <si>
    <t>World Meteorological Organization</t>
  </si>
  <si>
    <t>environmental policy</t>
  </si>
  <si>
    <t>Earth's energy budget</t>
  </si>
  <si>
    <t>evaporation</t>
  </si>
  <si>
    <t>evapotranspiration</t>
  </si>
  <si>
    <t>ion</t>
  </si>
  <si>
    <t>outer space</t>
  </si>
  <si>
    <t>lithosphere</t>
  </si>
  <si>
    <t>biosphere</t>
  </si>
  <si>
    <t>stratosphere</t>
  </si>
  <si>
    <t>permafrost</t>
  </si>
  <si>
    <t>cryosphere</t>
  </si>
  <si>
    <t>satellite</t>
  </si>
  <si>
    <t>glacier mass balance</t>
  </si>
  <si>
    <t>radiation</t>
  </si>
  <si>
    <t>hydrosphere</t>
  </si>
  <si>
    <t>atmosphere</t>
  </si>
  <si>
    <t>weather</t>
  </si>
  <si>
    <t>U.S. National Academy of Sciences</t>
  </si>
  <si>
    <t>SourceWatch</t>
  </si>
  <si>
    <t>Climate change in popular culture</t>
  </si>
  <si>
    <t>Hardiness zone</t>
  </si>
  <si>
    <t>solar radiation</t>
  </si>
  <si>
    <t>OR Books</t>
  </si>
  <si>
    <t>autotrophs</t>
  </si>
  <si>
    <t>primary productivity</t>
  </si>
  <si>
    <t>ooids</t>
  </si>
  <si>
    <t>marine terrace</t>
  </si>
  <si>
    <t>Journal of Quaternary Science</t>
  </si>
  <si>
    <t>mass balance</t>
  </si>
  <si>
    <t>temperature record</t>
  </si>
  <si>
    <t>glacial geology</t>
  </si>
  <si>
    <t>AD</t>
  </si>
  <si>
    <t>historical documents</t>
  </si>
  <si>
    <t>oral history</t>
  </si>
  <si>
    <t>Archaeological</t>
  </si>
  <si>
    <t>interpolation</t>
  </si>
  <si>
    <t>rock art</t>
  </si>
  <si>
    <t>drawing</t>
  </si>
  <si>
    <t>local history</t>
  </si>
  <si>
    <t>chronicle</t>
  </si>
  <si>
    <t>sagas</t>
  </si>
  <si>
    <t>Carboniferous Rainforest Collapse</t>
  </si>
  <si>
    <t>Great Oxygenation Event</t>
  </si>
  <si>
    <t>vegetation</t>
  </si>
  <si>
    <t>microfossil</t>
  </si>
  <si>
    <t>life sciences</t>
  </si>
  <si>
    <t>Scientific American</t>
  </si>
  <si>
    <t>mass extinction</t>
  </si>
  <si>
    <t>Chicxulub impact</t>
  </si>
  <si>
    <t>Virgo cluster</t>
  </si>
  <si>
    <t>Monthly Notices of the Royal Astronomical Society</t>
  </si>
  <si>
    <t>Pacific</t>
  </si>
  <si>
    <t>Atlantic</t>
  </si>
  <si>
    <t>carbon dioxide sink</t>
  </si>
  <si>
    <t>The New York Times</t>
  </si>
  <si>
    <t>cosmic rays</t>
  </si>
  <si>
    <t>geothermal</t>
  </si>
  <si>
    <t>thermal inertia</t>
  </si>
  <si>
    <t>solar system</t>
  </si>
  <si>
    <t>glaciation</t>
  </si>
  <si>
    <t>palynomorph</t>
  </si>
  <si>
    <t>Woods Hole Oceanographic Institution</t>
  </si>
  <si>
    <t>sea level change</t>
  </si>
  <si>
    <t>climate forcing</t>
  </si>
  <si>
    <t>tree ring</t>
  </si>
  <si>
    <t>Maunder minimum</t>
  </si>
  <si>
    <t>UN Framework Convention on Climate Change</t>
  </si>
  <si>
    <t>United States National Research Council</t>
  </si>
  <si>
    <t>modulation</t>
  </si>
  <si>
    <t>thermal expansion</t>
  </si>
  <si>
    <t>temperature records</t>
  </si>
  <si>
    <t>Pacific decadal oscillation</t>
  </si>
  <si>
    <t>aerosols</t>
  </si>
  <si>
    <t>interglacial period</t>
  </si>
  <si>
    <t>upper mantle</t>
  </si>
  <si>
    <t>Article-Article</t>
  </si>
  <si>
    <t>Hyperlink</t>
  </si>
  <si>
    <t>Custom Menu Item Text</t>
  </si>
  <si>
    <t>Custom Menu Item Action</t>
  </si>
  <si>
    <t>Vertex Type</t>
  </si>
  <si>
    <t>Content</t>
  </si>
  <si>
    <t>Age</t>
  </si>
  <si>
    <t>Gini Coefficient</t>
  </si>
  <si>
    <t>Nr Revisions</t>
  </si>
  <si>
    <t>URL</t>
  </si>
  <si>
    <t>https://upload.wikimedia.org/wikipedia/commons/e/ee/ShipTracks_MODIS_2005may11.jpg</t>
  </si>
  <si>
    <t>https://upload.wikimedia.org/wikipedia/commons/6/66/NationalAcademySciences_07110011.jpg</t>
  </si>
  <si>
    <t>https://upload.wikimedia.org/wikipedia/commons/7/71/Symbol_redirect_arrow_with_gradient.svg</t>
  </si>
  <si>
    <t>https://upload.wikimedia.org/wikipedia/commons/d/d7/Populationgrowth.jpg</t>
  </si>
  <si>
    <t>https://upload.wikimedia.org/wikipedia/en/4/4a/Commons-logo.svg</t>
  </si>
  <si>
    <t>https://upload.wikimedia.org/wikipedia/commons/6/68/Desertification_map.png</t>
  </si>
  <si>
    <t>https://upload.wikimedia.org/wikipedia/commons/9/98/Political_Map_of_the_Arctic.pdf</t>
  </si>
  <si>
    <t>https://upload.wikimedia.org/wikipedia/commons/f/f2/Antarctica_%28orthographic_projection%29.svg</t>
  </si>
  <si>
    <t>https://upload.wikimedia.org/wikipedia/commons/9/97/The_Earth_seen_from_Apollo_17.jpg</t>
  </si>
  <si>
    <t>https://upload.wikimedia.org/wikipedia/commons/d/d5/Carbon_cycle.jpg</t>
  </si>
  <si>
    <t>https://upload.wikimedia.org/wikipedia/commons/9/9b/Methane-2D-dimensions.svg</t>
  </si>
  <si>
    <t>https://upload.wikimedia.org/wikipedia/commons/e/ea/NASA_and_NOAA_Announce_Ozone_Hole_is_a_Double_Record_Breaker.png</t>
  </si>
  <si>
    <t>https://upload.wikimedia.org/wikipedia/commons/b/b1/Diagram_of_the_Water_Cycle.jpg</t>
  </si>
  <si>
    <t>https://upload.wikimedia.org/wikipedia/commons/5/52/Emblem_of_the_United_Nations.svg</t>
  </si>
  <si>
    <t>https://upload.wikimedia.org/wikipedia/commons/7/7d/Mars_atmosphere.jpg</t>
  </si>
  <si>
    <t>https://upload.wikimedia.org/wikipedia/en/thumb/8/80/Wikipedia-logo-v2.svg/1024px-Wikipedia-logo-v2.svg.png</t>
  </si>
  <si>
    <t>https://upload.wikimedia.org/wikipedia/commons/c/c9/Carbon_cycle-cute-diagram-fi.svg</t>
  </si>
  <si>
    <t>https://upload.wikimedia.org/wikipedia/commons/d/df/Torcaldeantequera.jpg</t>
  </si>
  <si>
    <t>https://upload.wikimedia.org/wikipedia/commons/7/76/Blue_Linckia_Starfish.JPG</t>
  </si>
  <si>
    <t>https://upload.wikimedia.org/wikipedia/commons/5/55/Photosynthesis_en.svg</t>
  </si>
  <si>
    <t>https://upload.wikimedia.org/wikipedia/commons/a/a2/USDAHardiness_2012-2015_Scale.jpg</t>
  </si>
  <si>
    <t>https://upload.wikimedia.org/wikipedia/en/f/f2/Edit-clear.svg</t>
  </si>
  <si>
    <t>https://upload.wikimedia.org/wikipedia/commons/7/78/Insolation.png</t>
  </si>
  <si>
    <t>https://upload.wikimedia.org/wikipedia/commons/d/d7/Greenhouse-effect-t445.svg</t>
  </si>
  <si>
    <t>https://upload.wikimedia.org/wikipedia/commons/7/7e/Canicule_Europe_2003.jpg</t>
  </si>
  <si>
    <t>https://upload.wikimedia.org/wikipedia/commons/3/37/Watervapor_cup.jpg</t>
  </si>
  <si>
    <t>https://upload.wikimedia.org/wikipedia/commons/7/79/NOAA_logo.svg</t>
  </si>
  <si>
    <t>https://upload.wikimedia.org/wikipedia/commons/d/d8/1816_summer.png</t>
  </si>
  <si>
    <t>https://upload.wikimedia.org/wikipedia/commons/f/f8/Global_Temperature_Anomaly.svg</t>
  </si>
  <si>
    <t>https://upload.wikimedia.org/wikipedia/commons/b/ba/Cryosphere_Fuller_Projection.png</t>
  </si>
  <si>
    <t>https://upload.wikimedia.org/wikipedia/commons/f/fc/Thunder_lightning_Garajau_Madeira_289985700.jpg</t>
  </si>
  <si>
    <t>https://upload.wikimedia.org/wikipedia/commons/4/4f/Temp_july2010.png</t>
  </si>
  <si>
    <t>https://upload.wikimedia.org/wikipedia/commons/d/df/OR_Books_logo_%28transparent%29.png</t>
  </si>
  <si>
    <t>https://upload.wikimedia.org/wikipedia/commons/c/c1/2000_Year_Temperature_Comparison.png</t>
  </si>
  <si>
    <t>https://upload.wikimedia.org/wikipedia/commons/9/9c/Phanerozoic_Climate_Change.png</t>
  </si>
  <si>
    <t>https://upload.wikimedia.org/wikipedia/commons/c/cb/Pangaea_continents.svg</t>
  </si>
  <si>
    <t>https://upload.wikimedia.org/wikipedia/commons/6/61/Auto-and_heterotrophs.png</t>
  </si>
  <si>
    <t>https://upload.wikimedia.org/wikipedia/commons/4/44/Seawifs_global_biosphere.jpg</t>
  </si>
  <si>
    <t>https://upload.wikimedia.org/wikipedia/commons/1/19/CLIMAP.jpg</t>
  </si>
  <si>
    <t>https://upload.wikimedia.org/wikipedia/commons/b/b3/Seed_germination.png</t>
  </si>
  <si>
    <t>https://upload.wikimedia.org/wikipedia/commons/9/98/Tree_template.svg</t>
  </si>
  <si>
    <t>https://upload.wikimedia.org/wikipedia/commons/1/10/Benthic_foraminifera.jpg</t>
  </si>
  <si>
    <t>https://upload.wikimedia.org/wikipedia/en/4/48/Folder_Hexagonal_Icon.svg</t>
  </si>
  <si>
    <t>https://upload.wikimedia.org/wikipedia/commons/2/2e/Coral_Outcrop_Flynn_Reef.jpg</t>
  </si>
  <si>
    <t>https://upload.wikimedia.org/wikipedia/commons/5/53/MilankovitchCyclesOrbitandCores.png</t>
  </si>
  <si>
    <t>https://upload.wikimedia.org/wikipedia/commons/8/82/Gyroscope_precession.gif</t>
  </si>
  <si>
    <t>https://upload.wikimedia.org/wikipedia/commons/1/10/JoultersCayOoids.jpg</t>
  </si>
  <si>
    <t>https://upload.wikimedia.org/wikipedia/commons/3/3f/Series_of_%22Raised_Beaches%22_from_ancient_sea_levels_-_geograph.org.uk_-_1721280.jpg</t>
  </si>
  <si>
    <t>https://upload.wikimedia.org/wikipedia/commons/9/92/NASA-Satellite-sea-level-rise-observations-1993-Nov-2018.jpg</t>
  </si>
  <si>
    <t>https://upload.wikimedia.org/wikipedia/commons/4/4c/Kronstadt_tide_gauge.JPG</t>
  </si>
  <si>
    <t>https://upload.wikimedia.org/wikipedia/commons/6/61/Israel_Sea_Level_BW_1.JPG</t>
  </si>
  <si>
    <t>https://upload.wikimedia.org/wikipedia/commons/2/20/Coleoptera_collage.png</t>
  </si>
  <si>
    <t>https://upload.wikimedia.org/wikipedia/commons/c/ca/Holocene_Temperature_Variations.png</t>
  </si>
  <si>
    <t>https://upload.wikimedia.org/wikipedia/commons/3/36/Archaeothyris_BW.jpg</t>
  </si>
  <si>
    <t>https://upload.wikimedia.org/wikipedia/commons/6/63/Evolution_of_temperature_in_the_Post-Glacial_period_according_to_Greenland_ice_cores_%28Younger_Dryas%29.jpg</t>
  </si>
  <si>
    <t>https://upload.wikimedia.org/wikipedia/commons/6/66/Ice-core-isotope.png</t>
  </si>
  <si>
    <t>https://upload.wikimedia.org/wikipedia/commons/f/f7/Approximate_chronology_of_Heinrich_events_vs_Dansgaard-Oeschger_events_and_Antarctic_Isotope_Maxima.png</t>
  </si>
  <si>
    <t>https://upload.wikimedia.org/wikipedia/commons/9/9c/Icecore_4.jpg</t>
  </si>
  <si>
    <t>https://upload.wikimedia.org/wikipedia/commons/e/ed/Book_Hexagonal_Icon.svg</t>
  </si>
  <si>
    <t>https://upload.wikimedia.org/wikipedia/commons/8/87/CoolingTower.png</t>
  </si>
  <si>
    <t>https://upload.wikimedia.org/wikipedia/commons/b/bd/AntarcticaDomeCSnow.jpg</t>
  </si>
  <si>
    <t>https://upload.wikimedia.org/wikipedia/commons/b/b4/IceAgeEarth.jpg</t>
  </si>
  <si>
    <t>https://upload.wikimedia.org/wikipedia/commons/8/80/Surface_water_cycle.svg</t>
  </si>
  <si>
    <t>https://upload.wikimedia.org/wikipedia/commons/9/91/Baltoro_glacier_from_air.jpg</t>
  </si>
  <si>
    <t>https://upload.wikimedia.org/wikipedia/commons/0/09/Flag_of_Greenland.svg</t>
  </si>
  <si>
    <t>https://upload.wikimedia.org/wikipedia/commons/c/c2/Manang_site_%2854%29.JPG</t>
  </si>
  <si>
    <t>https://upload.wikimedia.org/wikipedia/commons/e/e5/Glacier_Mass_Balance.png</t>
  </si>
  <si>
    <t>https://upload.wikimedia.org/wikipedia/commons/e/e0/Antarctica_6400px_from_Blue_Marble.jpg</t>
  </si>
  <si>
    <t>https://upload.wikimedia.org/wikipedia/commons/d/df/Wikibooks-logo-en-noslogan.svg</t>
  </si>
  <si>
    <t>https://upload.wikimedia.org/wikipedia/commons/7/7d/Glacier.zermatt.arp.750pix.jpg</t>
  </si>
  <si>
    <t>https://upload.wikimedia.org/wikipedia/commons/0/0c/Dendrochronological_drill_hg.jpg</t>
  </si>
  <si>
    <t>https://upload.wikimedia.org/wikipedia/commons/8/80/Cobbles_Nash_Point.jpg</t>
  </si>
  <si>
    <t>https://upload.wikimedia.org/wikipedia/commons/8/89/Austria_Klagenfurt_Dome_12.jpg</t>
  </si>
  <si>
    <t>https://upload.wikimedia.org/wikipedia/commons/3/31/USA_declaration_independence.jpg</t>
  </si>
  <si>
    <t>https://upload.wikimedia.org/wikipedia/commons/5/5f/Oral_history_baltimore.jpg</t>
  </si>
  <si>
    <t>https://upload.wikimedia.org/wikipedia/commons/3/30/Palynologie-exemple.jpg</t>
  </si>
  <si>
    <t>https://upload.wikimedia.org/wikipedia/commons/5/59/Splined_epitrochoid.svg</t>
  </si>
  <si>
    <t>https://upload.wikimedia.org/wikipedia/commons/3/3b/World_Map_1689.JPG</t>
  </si>
  <si>
    <t>https://upload.wikimedia.org/wikipedia/commons/4/41/Petroglyph_jqjacobs.jpg</t>
  </si>
  <si>
    <t>https://upload.wikimedia.org/wikipedia/commons/b/b0/Grimspound_circle_1.jpg</t>
  </si>
  <si>
    <t>https://upload.wikimedia.org/wikipedia/commons/2/26/Da_Vinci_Vitruve_Luc_Viatour_%28cropped%29.jpg</t>
  </si>
  <si>
    <t>https://upload.wikimedia.org/wikipedia/commons/e/ec/Mona_Lisa%2C_by_Leonardo_da_Vinci%2C_from_C2RMF_retouched.jpg</t>
  </si>
  <si>
    <t>https://upload.wikimedia.org/wikipedia/commons/a/a4/USMC-110806-M-IX060-148.jpg</t>
  </si>
  <si>
    <t>https://upload.wikimedia.org/wikipedia/en/8/8a/OOjs_UI_icon_edit-ltr-progressive.svg</t>
  </si>
  <si>
    <t>https://upload.wikimedia.org/wikipedia/commons/1/1b/Allosaurus_Jardin_des_Plantes.png</t>
  </si>
  <si>
    <t>https://upload.wikimedia.org/wikipedia/commons/4/42/Northern_icesheet_hg.png</t>
  </si>
  <si>
    <t>https://upload.wikimedia.org/wikipedia/commons/e/e0/Alethopteris_serli_and_Neuropteris_sp.%2C_Carboniferous_%28Pennsylvanian%29%2C_Llewellyn_Formation%2C_St._Clair%2C_Schuykill_County%2C_Pennsylvania%2C_USA_-_Houston_Museum_of_Natural_Science_-_DSC01757.JPG</t>
  </si>
  <si>
    <t>https://upload.wikimedia.org/wikipedia/commons/0/03/Oxygenation-atm-2.svg</t>
  </si>
  <si>
    <t>https://upload.wikimedia.org/wikipedia/commons/a/a7/Sahara_satellite_hires.jpg</t>
  </si>
  <si>
    <t>https://upload.wikimedia.org/wikipedia/commons/5/54/Sun_white.jpg</t>
  </si>
  <si>
    <t>https://upload.wikimedia.org/wikipedia/commons/8/87/%22EDC_TempCO2Dust%22.svg</t>
  </si>
  <si>
    <t>https://upload.wikimedia.org/wikipedia/commons/e/ee/Tulip_Stamen_Tip.jpg</t>
  </si>
  <si>
    <t>https://upload.wikimedia.org/wikipedia/commons/7/70/MOD13A2_M_NDVI.ogv</t>
  </si>
  <si>
    <t>https://upload.wikimedia.org/wikipedia/commons/a/ab/Palais_de_la_Decouverte_Tyrannosaurus_rex_p1050042.jpg</t>
  </si>
  <si>
    <t>https://upload.wikimedia.org/wikipedia/commons/8/8b/Sulfuric-acid-2D-dimensions.svg</t>
  </si>
  <si>
    <t>https://upload.wikimedia.org/wikipedia/commons/3/31/Diatoms_through_the_microscope.jpg</t>
  </si>
  <si>
    <t>https://upload.wikimedia.org/wikipedia/commons/7/77/Geologic_Clock_with_events_and_periods.svg</t>
  </si>
  <si>
    <t>https://upload.wikimedia.org/wikipedia/commons/1/14/2ndEarlOfHardwicke.jpg</t>
  </si>
  <si>
    <t>https://upload.wikimedia.org/wikipedia/commons/b/b8/Amusium_cristatum_Cyprus.jpg</t>
  </si>
  <si>
    <t>https://upload.wikimedia.org/wikipedia/commons/8/8e/Pangea_animation_03.gif</t>
  </si>
  <si>
    <t>https://upload.wikimedia.org/wikipedia/commons/1/19/Golfstrom.jpg</t>
  </si>
  <si>
    <t>https://upload.wikimedia.org/wikipedia/commons/0/06/Extinction_intensity.svg</t>
  </si>
  <si>
    <t>https://upload.wikimedia.org/wikipedia/commons/a/ae/NASA_seal.svg</t>
  </si>
  <si>
    <t>https://upload.wikimedia.org/wikipedia/commons/7/7d/Diagram_of_the_life_of_Sun-like_stars.jpg</t>
  </si>
  <si>
    <t>https://upload.wikimedia.org/wikipedia/en/b/b4/Ambox_important.svg</t>
  </si>
  <si>
    <t>https://upload.wikimedia.org/wikipedia/commons/2/29/Global_Cooling_Map.png</t>
  </si>
  <si>
    <t>https://upload.wikimedia.org/wikipedia/commons/b/ba/Circum-Arctic_Map_of_Permafrost_and_Ground_Ice_Conditions.png</t>
  </si>
  <si>
    <t>https://upload.wikimedia.org/wikipedia/commons/7/7e/World_water_distribution.png</t>
  </si>
  <si>
    <t>https://upload.wikimedia.org/wikipedia/commons/2/24/Yucatan_chix_crater.jpg</t>
  </si>
  <si>
    <t>https://upload.wikimedia.org/wikipedia/commons/d/d3/ESO-M87.jpg</t>
  </si>
  <si>
    <t>https://upload.wikimedia.org/wikipedia/commons/0/0a/Carved_by_Massive_Stars.jpg</t>
  </si>
  <si>
    <t>https://upload.wikimedia.org/wikipedia/commons/a/aa/Lock-red-alt-2.svg</t>
  </si>
  <si>
    <t>https://upload.wikimedia.org/wikipedia/commons/6/67/HR-diag-no-text-2.svg</t>
  </si>
  <si>
    <t>https://upload.wikimedia.org/wikipedia/commons/0/0f/Seal_of_the_United_States_Geological_Survey.svg</t>
  </si>
  <si>
    <t>https://upload.wikimedia.org/wikipedia/commons/3/30/Impacts_of_global_warming_2_svg.svg</t>
  </si>
  <si>
    <t>https://upload.wikimedia.org/wikipedia/commons/2/23/Georgia_Aquarium_-_Giant_Grouper_edit.jpg</t>
  </si>
  <si>
    <t>https://upload.wikimedia.org/wikipedia/commons/f/f6/Pacific_Ocean_-_en.png</t>
  </si>
  <si>
    <t>https://upload.wikimedia.org/wikipedia/commons/1/1b/Atlantic_Ocean_location_map.svg</t>
  </si>
  <si>
    <t>https://upload.wikimedia.org/wikipedia/commons/b/b8/ENSO_-_normal.svg</t>
  </si>
  <si>
    <t>https://upload.wikimedia.org/wikipedia/commons/5/53/MODIS_-_Great_Britain_and_Ireland_-_2012-06-04_during_heat_wave.jpg</t>
  </si>
  <si>
    <t>https://upload.wikimedia.org/wikipedia/commons/0/07/3-Devils-grade-Moses-Coulee-Cattle-Feed-Lot-PB110016.JPG</t>
  </si>
  <si>
    <t>https://upload.wikimedia.org/wikipedia/commons/0/02/Flood_Basalt_Map.jpg</t>
  </si>
  <si>
    <t>https://upload.wikimedia.org/wikipedia/commons/1/1b/65_Myr_Climate_Change.png</t>
  </si>
  <si>
    <t>https://upload.wikimedia.org/wikipedia/commons/9/9c/Brown_Bluff-2016-Tabarin_Peninsula%E2%80%93Volcanic_tephra.jpg</t>
  </si>
  <si>
    <t>https://upload.wikimedia.org/wikipedia/commons/7/78/Mount_Tambora_Volcano%2C_Sumbawa_Island%2C_Indonesia.jpg</t>
  </si>
  <si>
    <t>https://upload.wikimedia.org/wikipedia/commons/6/6b/Endeavour_silhouette_STS-130.jpg</t>
  </si>
  <si>
    <t>https://upload.wikimedia.org/wikipedia/commons/3/3f/Pinatubo91eruption_clark_air_base.jpg</t>
  </si>
  <si>
    <t>https://upload.wikimedia.org/wikipedia/commons/3/3d/El_Chich%C3%B3n.jpg</t>
  </si>
  <si>
    <t>https://upload.wikimedia.org/wikipedia/commons/4/42/Plume_from_eruption_of_Chaiten_volcano%2C_Chile.jpg</t>
  </si>
  <si>
    <t>https://upload.wikimedia.org/wikipedia/commons/6/62/American_Geophysical_Union_building%2C_front_entrance.jpg</t>
  </si>
  <si>
    <t>https://upload.wikimedia.org/wikipedia/commons/9/90/CERN-aerial_1.jpg</t>
  </si>
  <si>
    <t>https://upload.wikimedia.org/wikipedia/commons/0/0e/Closed_Access_logo_transparent.svg</t>
  </si>
  <si>
    <t>https://upload.wikimedia.org/wikipedia/commons/5/5e/Solar_Cycle_Prediction.gif</t>
  </si>
  <si>
    <t>https://upload.wikimedia.org/wikipedia/commons/8/8b/Cosmic_ray_flux_versus_particle_energy.svg</t>
  </si>
  <si>
    <t>https://upload.wikimedia.org/wikipedia/commons/1/18/Albedo-e_hg.svg</t>
  </si>
  <si>
    <t>https://upload.wikimedia.org/wikipedia/commons/c/c6/Temperature_schematic_of_inner_Earth.jpg</t>
  </si>
  <si>
    <t>https://upload.wikimedia.org/wikipedia/commons/8/81/Pm-map.png</t>
  </si>
  <si>
    <t>https://upload.wikimedia.org/wikipedia/commons/4/4c/Thermohaline_Circulation_2.png</t>
  </si>
  <si>
    <t>https://upload.wikimedia.org/wikipedia/commons/f/f8/Ice_Age_Temperature.png</t>
  </si>
  <si>
    <t>https://upload.wikimedia.org/wikipedia/commons/b/b3/Climate-system.jpg</t>
  </si>
  <si>
    <t>https://upload.wikimedia.org/wikipedia/commons/8/8a/Plates_tect2_en.svg</t>
  </si>
  <si>
    <t>https://upload.wikimedia.org/wikipedia/commons/1/19/Bolivia-Deforestation-EO.JPG</t>
  </si>
  <si>
    <t>https://upload.wikimedia.org/wikipedia/commons/d/d3/Coptotermes_formosanus_shiraki_USGov_k8204-7.jpg</t>
  </si>
  <si>
    <t>https://upload.wikimedia.org/wikipedia/commons/c/cb/Planets2013.svg</t>
  </si>
  <si>
    <t>https://upload.wikimedia.org/wikipedia/commons/d/d4/CH_cow_2_cropped.jpg</t>
  </si>
  <si>
    <t>https://upload.wikimedia.org/wikipedia/commons/2/2b/Abomasum_%28PSF%29.png</t>
  </si>
  <si>
    <t>https://upload.wikimedia.org/wikipedia/commons/7/79/Geological_time_spiral.png</t>
  </si>
  <si>
    <t>https://upload.wikimedia.org/wikipedia/commons/b/b6/Coal.jpg</t>
  </si>
  <si>
    <t>https://upload.wikimedia.org/wikipedia/commons/9/91/Gmelina_leaves_forest_floor.JPG</t>
  </si>
  <si>
    <t>https://upload.wikimedia.org/wikipedia/commons/f/f3/Micro-climate_on_rock_at_Sunrise-on-_Sea.jpg</t>
  </si>
  <si>
    <t>https://upload.wikimedia.org/wikipedia/commons/b/bf/Aegopodium_podagraria1_ies.jpg</t>
  </si>
  <si>
    <t>https://upload.wikimedia.org/wikipedia/commons/f/f0/2007_Arctic_Sea_Ice.jpg</t>
  </si>
  <si>
    <t>https://upload.wikimedia.org/wikipedia/commons/b/b8/Oceanus.png</t>
  </si>
  <si>
    <t>https://upload.wikimedia.org/wikipedia/commons/f/f6/ALVIN_submersible.jpg</t>
  </si>
  <si>
    <t>https://upload.wikimedia.org/wikipedia/commons/f/fb/Sun_in_February_%28black_version%29.jpg</t>
  </si>
  <si>
    <t>https://upload.wikimedia.org/wikipedia/commons/8/87/Horse_Manure_and_Hay_Detritus.jpg</t>
  </si>
  <si>
    <t>https://upload.wikimedia.org/wikipedia/commons/1/13/KharazaArch.jpg</t>
  </si>
  <si>
    <t>https://upload.wikimedia.org/wikipedia/commons/9/92/Earth%E2%80%99s_Energy_Budget_Incoming_Solar_Radiation_NASA.jpg</t>
  </si>
  <si>
    <t>https://upload.wikimedia.org/wikipedia/commons/9/91/NGC_4452.jpg</t>
  </si>
  <si>
    <t>https://upload.wikimedia.org/wikipedia/commons/1/18/Sirius_A_and_B_Hubble_photo.editted.PNG</t>
  </si>
  <si>
    <t>https://upload.wikimedia.org/wikipedia/commons/2/28/Sunspot_Numbers.png</t>
  </si>
  <si>
    <t>https://upload.wikimedia.org/wikipedia/commons/1/1f/The_Keck_Center_of_the_National_Academies_by_Matthew_Bisanz.JPG</t>
  </si>
  <si>
    <t>https://upload.wikimedia.org/wikipedia/commons/9/99/Wiktionary-logo-en-v2.svg</t>
  </si>
  <si>
    <t>https://upload.wikimedia.org/wikipedia/commons/0/0c/Be-140g.jpg</t>
  </si>
  <si>
    <t>https://upload.wikimedia.org/wikipedia/commons/a/a4/Amfm3-en-de.gif</t>
  </si>
  <si>
    <t>https://upload.wikimedia.org/wikipedia/commons/b/bc/Soyuz_TMA-7_spacecraft2edit1.jpg</t>
  </si>
  <si>
    <t>https://upload.wikimedia.org/wikipedia/commons/2/22/Carnot_heat_engine_2.svg</t>
  </si>
  <si>
    <t>https://upload.wikimedia.org/wikipedia/commons/5/57/3-Pointer_Altimeter.svg</t>
  </si>
  <si>
    <t>https://upload.wikimedia.org/wikipedia/commons/b/b1/Global_Climate_Model.png</t>
  </si>
  <si>
    <t>https://upload.wikimedia.org/wikipedia/commons/b/b7/PDO_Pattern.png</t>
  </si>
  <si>
    <t>https://upload.wikimedia.org/wikipedia/en/9/98/Soi-map.png</t>
  </si>
  <si>
    <t>https://upload.wikimedia.org/wikipedia/commons/6/6d/Heavy_mist.jpg</t>
  </si>
  <si>
    <t>https://upload.wikimedia.org/wikipedia/commons/9/92/AMO_Pattern.png</t>
  </si>
  <si>
    <t>https://upload.wikimedia.org/wikipedia/commons/b/bb/The-NASA-Earth%27s-Energy-Budget-Poster-Radiant-Energy-System-satellite-infrared-radiation-fluxes.jpg</t>
  </si>
  <si>
    <t>https://upload.wikimedia.org/wikipedia/commons/6/61/Alfa_beta_gamma_radiation_penetration.svg</t>
  </si>
  <si>
    <t>https://upload.wikimedia.org/wikipedia/commons/8/8c/Earth%27s_atmosphere.svg</t>
  </si>
  <si>
    <t>Open Wiki Page for This Article</t>
  </si>
  <si>
    <t>http://en.wikipedia.org/wiki/Climate_change</t>
  </si>
  <si>
    <t>http://en.wikipedia.org/wiki/U.S. National Academy of Sciences</t>
  </si>
  <si>
    <t>http://en.wikipedia.org/wiki/SourceWatch</t>
  </si>
  <si>
    <t>http://en.wikipedia.org/wiki/Global change</t>
  </si>
  <si>
    <t>http://en.wikipedia.org/wiki/Anthropocene</t>
  </si>
  <si>
    <t>http://en.wikipedia.org/wiki/desertification</t>
  </si>
  <si>
    <t>http://en.wikipedia.org/wiki/Arctic</t>
  </si>
  <si>
    <t>http://en.wikipedia.org/wiki/Antarctica</t>
  </si>
  <si>
    <t>http://en.wikipedia.org/wiki/Earth</t>
  </si>
  <si>
    <t>http://en.wikipedia.org/wiki/carbon cycle</t>
  </si>
  <si>
    <t>http://en.wikipedia.org/wiki/methane</t>
  </si>
  <si>
    <t>http://en.wikipedia.org/wiki/ozone depletion</t>
  </si>
  <si>
    <t>http://en.wikipedia.org/wiki/water cycle</t>
  </si>
  <si>
    <t>http://en.wikipedia.org/wiki/World Meteorological Organization</t>
  </si>
  <si>
    <t>http://en.wikipedia.org/wiki/climate</t>
  </si>
  <si>
    <t>http://en.wikipedia.org/wiki/atmosphere</t>
  </si>
  <si>
    <t>http://en.wikipedia.org/wiki/Climate change in popular culture</t>
  </si>
  <si>
    <t>http://en.wikipedia.org/wiki/Blue carbon</t>
  </si>
  <si>
    <t>http://en.wikipedia.org/wiki/limestone</t>
  </si>
  <si>
    <t>http://en.wikipedia.org/wiki/ecosystem</t>
  </si>
  <si>
    <t>http://en.wikipedia.org/wiki/carbon sink</t>
  </si>
  <si>
    <t>http://en.wikipedia.org/wiki/photosynthesis</t>
  </si>
  <si>
    <t>http://en.wikipedia.org/wiki/Hardiness zone</t>
  </si>
  <si>
    <t>http://en.wikipedia.org/wiki/Global terrestrial stilling</t>
  </si>
  <si>
    <t>http://en.wikipedia.org/wiki/solar radiation</t>
  </si>
  <si>
    <t>http://en.wikipedia.org/wiki/Intergovernmental Panel on Climate Change</t>
  </si>
  <si>
    <t>http://en.wikipedia.org/wiki/greenhouse gas</t>
  </si>
  <si>
    <t>http://en.wikipedia.org/wiki/Extreme weather</t>
  </si>
  <si>
    <t>http://en.wikipedia.org/wiki/evaporation</t>
  </si>
  <si>
    <t>http://en.wikipedia.org/wiki/NOAA</t>
  </si>
  <si>
    <t>http://en.wikipedia.org/wiki/Year Without a Summer</t>
  </si>
  <si>
    <t>http://en.wikipedia.org/wiki/IPCC</t>
  </si>
  <si>
    <t>http://en.wikipedia.org/wiki/global warming</t>
  </si>
  <si>
    <t>http://en.wikipedia.org/wiki/cryosphere</t>
  </si>
  <si>
    <t>http://en.wikipedia.org/wiki/weather</t>
  </si>
  <si>
    <t>http://en.wikipedia.org/wiki/CORA dataset</t>
  </si>
  <si>
    <t>http://en.wikipedia.org/wiki/OR Books</t>
  </si>
  <si>
    <t>http://en.wikipedia.org/wiki/Medieval Warm Period</t>
  </si>
  <si>
    <t>http://en.wikipedia.org/wiki/Cretaceous Thermal Maximum</t>
  </si>
  <si>
    <t>http://en.wikipedia.org/wiki/Pangaea</t>
  </si>
  <si>
    <t>http://en.wikipedia.org/wiki/Little Ice Age</t>
  </si>
  <si>
    <t>http://en.wikipedia.org/wiki/autotrophs</t>
  </si>
  <si>
    <t>http://en.wikipedia.org/wiki/primary productivity</t>
  </si>
  <si>
    <t>http://en.wikipedia.org/wiki/last glacial maximum</t>
  </si>
  <si>
    <t>http://en.wikipedia.org/wiki/Last Glacial Maximum</t>
  </si>
  <si>
    <t>http://en.wikipedia.org/wiki/forest reproductive material</t>
  </si>
  <si>
    <t>http://en.wikipedia.org/wiki/forest genetic resources</t>
  </si>
  <si>
    <t>http://en.wikipedia.org/wiki/Ecosystems</t>
  </si>
  <si>
    <t>http://en.wikipedia.org/wiki/δ18O</t>
  </si>
  <si>
    <t>http://en.wikipedia.org/wiki/orbital forcing</t>
  </si>
  <si>
    <t>http://en.wikipedia.org/wiki/coral</t>
  </si>
  <si>
    <t>http://en.wikipedia.org/wiki/Milankovitch cycles</t>
  </si>
  <si>
    <t>http://en.wikipedia.org/wiki/precession</t>
  </si>
  <si>
    <t>http://en.wikipedia.org/wiki/ooids</t>
  </si>
  <si>
    <t>http://en.wikipedia.org/wiki/marine terrace</t>
  </si>
  <si>
    <t>http://en.wikipedia.org/wiki/sea level rise</t>
  </si>
  <si>
    <t>http://en.wikipedia.org/wiki/tide gauge</t>
  </si>
  <si>
    <t>http://en.wikipedia.org/wiki/sea level</t>
  </si>
  <si>
    <t>http://en.wikipedia.org/wiki/beetle</t>
  </si>
  <si>
    <t>http://en.wikipedia.org/wiki/Holocene</t>
  </si>
  <si>
    <t>http://en.wikipedia.org/wiki/Carboniferous</t>
  </si>
  <si>
    <t>http://en.wikipedia.org/wiki/Younger Dryas</t>
  </si>
  <si>
    <t>http://en.wikipedia.org/wiki/Dansgaard–Oeschger event</t>
  </si>
  <si>
    <t>http://en.wikipedia.org/wiki/Heinrich event</t>
  </si>
  <si>
    <t>http://en.wikipedia.org/wiki/ice core</t>
  </si>
  <si>
    <t>http://en.wikipedia.org/wiki/Journal of Quaternary Science</t>
  </si>
  <si>
    <t>http://en.wikipedia.org/wiki/mass balance</t>
  </si>
  <si>
    <t>http://en.wikipedia.org/wiki/polar desert</t>
  </si>
  <si>
    <t>http://en.wikipedia.org/wiki/ice age</t>
  </si>
  <si>
    <t>http://en.wikipedia.org/wiki/evapotranspiration</t>
  </si>
  <si>
    <t>http://en.wikipedia.org/wiki/Glacier</t>
  </si>
  <si>
    <t>http://en.wikipedia.org/wiki/Greenland</t>
  </si>
  <si>
    <t>http://en.wikipedia.org/wiki/moraine</t>
  </si>
  <si>
    <t>http://en.wikipedia.org/wiki/glacier mass balance</t>
  </si>
  <si>
    <t>http://en.wikipedia.org/wiki/ice sheet</t>
  </si>
  <si>
    <t>http://en.wikipedia.org/wiki/Temperature record of the past 1000 years</t>
  </si>
  <si>
    <t>http://en.wikipedia.org/wiki/dendroclimatology</t>
  </si>
  <si>
    <t>http://en.wikipedia.org/wiki/instrumental temperature record</t>
  </si>
  <si>
    <t>http://en.wikipedia.org/wiki/temperature record</t>
  </si>
  <si>
    <t>http://en.wikipedia.org/wiki/glacial geology</t>
  </si>
  <si>
    <t>http://en.wikipedia.org/wiki/dendrochronology</t>
  </si>
  <si>
    <t>http://en.wikipedia.org/wiki/sediment</t>
  </si>
  <si>
    <t>http://en.wikipedia.org/wiki/AD</t>
  </si>
  <si>
    <t>http://en.wikipedia.org/wiki/historical documents</t>
  </si>
  <si>
    <t>http://en.wikipedia.org/wiki/oral history</t>
  </si>
  <si>
    <t>http://en.wikipedia.org/wiki/Palynology</t>
  </si>
  <si>
    <t>http://en.wikipedia.org/wiki/Archaeological</t>
  </si>
  <si>
    <t>http://en.wikipedia.org/wiki/interpolation</t>
  </si>
  <si>
    <t>http://en.wikipedia.org/wiki/map</t>
  </si>
  <si>
    <t>http://en.wikipedia.org/wiki/rock art</t>
  </si>
  <si>
    <t>http://en.wikipedia.org/wiki/Historical climatology</t>
  </si>
  <si>
    <t>http://en.wikipedia.org/wiki/drawing</t>
  </si>
  <si>
    <t>http://en.wikipedia.org/wiki/painting</t>
  </si>
  <si>
    <t>http://en.wikipedia.org/wiki/cement</t>
  </si>
  <si>
    <t>http://en.wikipedia.org/wiki/local history</t>
  </si>
  <si>
    <t>http://en.wikipedia.org/wiki/chronicle</t>
  </si>
  <si>
    <t>http://en.wikipedia.org/wiki/sagas</t>
  </si>
  <si>
    <t>http://en.wikipedia.org/wiki/list of periods and events in climate history</t>
  </si>
  <si>
    <t>http://en.wikipedia.org/wiki/Holocene climatic optimum</t>
  </si>
  <si>
    <t>http://en.wikipedia.org/wiki/Snowball Earth</t>
  </si>
  <si>
    <t>http://en.wikipedia.org/wiki/Quaternary glaciation</t>
  </si>
  <si>
    <t>http://en.wikipedia.org/wiki/Carboniferous Rainforest Collapse</t>
  </si>
  <si>
    <t>http://en.wikipedia.org/wiki/Great Oxygenation Event</t>
  </si>
  <si>
    <t>http://en.wikipedia.org/wiki/Sahara</t>
  </si>
  <si>
    <t>http://en.wikipedia.org/wiki/Sun</t>
  </si>
  <si>
    <t>http://en.wikipedia.org/wiki/Paleoclimatology</t>
  </si>
  <si>
    <t>http://en.wikipedia.org/wiki/pollen</t>
  </si>
  <si>
    <t>http://en.wikipedia.org/wiki/vegetation</t>
  </si>
  <si>
    <t>http://en.wikipedia.org/wiki/microfossil</t>
  </si>
  <si>
    <t>http://en.wikipedia.org/wiki/sulfuric acid</t>
  </si>
  <si>
    <t>http://en.wikipedia.org/wiki/phytoplankton</t>
  </si>
  <si>
    <t>http://en.wikipedia.org/wiki/life sciences</t>
  </si>
  <si>
    <t>http://en.wikipedia.org/wiki/history of Earth</t>
  </si>
  <si>
    <t>http://en.wikipedia.org/wiki/Royal Society</t>
  </si>
  <si>
    <t>http://en.wikipedia.org/wiki/Scientific American</t>
  </si>
  <si>
    <t>http://en.wikipedia.org/wiki/Pliocene</t>
  </si>
  <si>
    <t>http://en.wikipedia.org/wiki/supercontinent</t>
  </si>
  <si>
    <t>http://en.wikipedia.org/wiki/Gulf Stream</t>
  </si>
  <si>
    <t>http://en.wikipedia.org/wiki/mass extinction</t>
  </si>
  <si>
    <t>http://en.wikipedia.org/wiki/NASA</t>
  </si>
  <si>
    <t>http://en.wikipedia.org/wiki/faint young Sun paradox</t>
  </si>
  <si>
    <t>http://en.wikipedia.org/wiki/Archean</t>
  </si>
  <si>
    <t>http://en.wikipedia.org/wiki/Hadean</t>
  </si>
  <si>
    <t>http://en.wikipedia.org/wiki/global cooling</t>
  </si>
  <si>
    <t>http://en.wikipedia.org/wiki/biosphere</t>
  </si>
  <si>
    <t>http://en.wikipedia.org/wiki/permafrost</t>
  </si>
  <si>
    <t>http://en.wikipedia.org/wiki/hydrosphere</t>
  </si>
  <si>
    <t>http://en.wikipedia.org/wiki/Chicxulub impact</t>
  </si>
  <si>
    <t>http://en.wikipedia.org/wiki/Virgo cluster</t>
  </si>
  <si>
    <t>http://en.wikipedia.org/wiki/interstellar cloud</t>
  </si>
  <si>
    <t>http://en.wikipedia.org/wiki/Monthly Notices of the Royal Astronomical Society</t>
  </si>
  <si>
    <t>http://en.wikipedia.org/wiki/red giant</t>
  </si>
  <si>
    <t>http://en.wikipedia.org/wiki/US Geological Survey</t>
  </si>
  <si>
    <t>http://en.wikipedia.org/wiki/United States Geological Survey</t>
  </si>
  <si>
    <t>http://en.wikipedia.org/wiki/Effects of global warming</t>
  </si>
  <si>
    <t>http://en.wikipedia.org/wiki/coral reef</t>
  </si>
  <si>
    <t>http://en.wikipedia.org/wiki/fish</t>
  </si>
  <si>
    <t>http://en.wikipedia.org/wiki/Pacific</t>
  </si>
  <si>
    <t>http://en.wikipedia.org/wiki/Atlantic</t>
  </si>
  <si>
    <t>http://en.wikipedia.org/wiki/carbon dioxide sink</t>
  </si>
  <si>
    <t>http://en.wikipedia.org/wiki/El Niño</t>
  </si>
  <si>
    <t>http://en.wikipedia.org/wiki/island</t>
  </si>
  <si>
    <t>http://en.wikipedia.org/wiki/flood basalt</t>
  </si>
  <si>
    <t>http://en.wikipedia.org/wiki/large igneous province</t>
  </si>
  <si>
    <t>http://en.wikipedia.org/wiki/Paleocene–Eocene Thermal Maximum</t>
  </si>
  <si>
    <t>http://en.wikipedia.org/wiki/tephra</t>
  </si>
  <si>
    <t>http://en.wikipedia.org/wiki/Mount Tambora</t>
  </si>
  <si>
    <t>http://en.wikipedia.org/wiki/stratosphere</t>
  </si>
  <si>
    <t>http://en.wikipedia.org/wiki/Pinatubo</t>
  </si>
  <si>
    <t>http://en.wikipedia.org/wiki/El Chichón</t>
  </si>
  <si>
    <t>http://en.wikipedia.org/wiki/volcanic ash</t>
  </si>
  <si>
    <t>http://en.wikipedia.org/wiki/American Geophysical Union</t>
  </si>
  <si>
    <t>http://en.wikipedia.org/wiki/Mount Pinatubo</t>
  </si>
  <si>
    <t>http://en.wikipedia.org/wiki/CLOUD experiment</t>
  </si>
  <si>
    <t>http://en.wikipedia.org/wiki/ion</t>
  </si>
  <si>
    <t>http://en.wikipedia.org/wiki/CERN</t>
  </si>
  <si>
    <t>http://en.wikipedia.org/wiki/The New York Times</t>
  </si>
  <si>
    <t>http://en.wikipedia.org/wiki/solar cycle</t>
  </si>
  <si>
    <t>http://en.wikipedia.org/wiki/cosmic rays</t>
  </si>
  <si>
    <t>http://en.wikipedia.org/wiki/albedo</t>
  </si>
  <si>
    <t>http://en.wikipedia.org/wiki/geothermal</t>
  </si>
  <si>
    <t>http://en.wikipedia.org/wiki/thermal inertia</t>
  </si>
  <si>
    <t>http://en.wikipedia.org/wiki/Isthmus of Panama</t>
  </si>
  <si>
    <t>http://en.wikipedia.org/wiki/continental drift</t>
  </si>
  <si>
    <t>http://en.wikipedia.org/wiki/thermohaline circulation</t>
  </si>
  <si>
    <t>http://en.wikipedia.org/wiki/Antarctic ice sheet</t>
  </si>
  <si>
    <t>http://en.wikipedia.org/wiki/interglacial</t>
  </si>
  <si>
    <t>http://en.wikipedia.org/wiki/National Oceanic and Atmospheric Administration</t>
  </si>
  <si>
    <t>http://en.wikipedia.org/wiki/climate system</t>
  </si>
  <si>
    <t>http://en.wikipedia.org/wiki/lithosphere</t>
  </si>
  <si>
    <t>http://en.wikipedia.org/wiki/deforestation</t>
  </si>
  <si>
    <t>http://en.wikipedia.org/wiki/termite</t>
  </si>
  <si>
    <t>http://en.wikipedia.org/wiki/solar system</t>
  </si>
  <si>
    <t>http://en.wikipedia.org/wiki/cattle</t>
  </si>
  <si>
    <t>http://en.wikipedia.org/wiki/ruminant</t>
  </si>
  <si>
    <t>http://en.wikipedia.org/wiki/Permo-Carboniferous</t>
  </si>
  <si>
    <t>http://en.wikipedia.org/wiki/glaciation</t>
  </si>
  <si>
    <t>http://en.wikipedia.org/wiki/fossil fuel</t>
  </si>
  <si>
    <t>http://en.wikipedia.org/wiki/plant litter</t>
  </si>
  <si>
    <t>http://en.wikipedia.org/wiki/microclimate</t>
  </si>
  <si>
    <t>http://en.wikipedia.org/wiki/Land surface effects on climate</t>
  </si>
  <si>
    <t>http://en.wikipedia.org/wiki/climate engineering</t>
  </si>
  <si>
    <t>http://en.wikipedia.org/wiki/palynomorph</t>
  </si>
  <si>
    <t>http://en.wikipedia.org/wiki/Southern Ocean</t>
  </si>
  <si>
    <t>http://en.wikipedia.org/wiki/Woods Hole Oceanographic Institution</t>
  </si>
  <si>
    <t>http://en.wikipedia.org/wiki/energy</t>
  </si>
  <si>
    <t>http://en.wikipedia.org/wiki/detritus</t>
  </si>
  <si>
    <t>http://en.wikipedia.org/wiki/extreme weather</t>
  </si>
  <si>
    <t>http://en.wikipedia.org/wiki/weathering</t>
  </si>
  <si>
    <t>http://en.wikipedia.org/wiki/sea level change</t>
  </si>
  <si>
    <t>http://en.wikipedia.org/wiki/climate forcing</t>
  </si>
  <si>
    <t>http://en.wikipedia.org/wiki/tree ring</t>
  </si>
  <si>
    <t>http://en.wikipedia.org/wiki/galactic plane</t>
  </si>
  <si>
    <t>http://en.wikipedia.org/wiki/white dwarf</t>
  </si>
  <si>
    <t>http://en.wikipedia.org/wiki/Maunder minimum</t>
  </si>
  <si>
    <t>http://en.wikipedia.org/wiki/UN Framework Convention on Climate Change</t>
  </si>
  <si>
    <t>http://en.wikipedia.org/wiki/radiative forcing</t>
  </si>
  <si>
    <t>http://en.wikipedia.org/wiki/United States National Research Council</t>
  </si>
  <si>
    <t>http://en.wikipedia.org/wiki/ton</t>
  </si>
  <si>
    <t>http://en.wikipedia.org/wiki/beryllium</t>
  </si>
  <si>
    <t>http://en.wikipedia.org/wiki/modulation</t>
  </si>
  <si>
    <t>http://en.wikipedia.org/wiki/satellite</t>
  </si>
  <si>
    <t>http://en.wikipedia.org/wiki/thermal expansion</t>
  </si>
  <si>
    <t>http://en.wikipedia.org/wiki/extreme weather events</t>
  </si>
  <si>
    <t>http://en.wikipedia.org/wiki/temperature records</t>
  </si>
  <si>
    <t>http://en.wikipedia.org/wiki/altimeter</t>
  </si>
  <si>
    <t>http://en.wikipedia.org/wiki/climatology</t>
  </si>
  <si>
    <t>http://en.wikipedia.org/wiki/climate model</t>
  </si>
  <si>
    <t>http://en.wikipedia.org/wiki/Pacific decadal oscillation</t>
  </si>
  <si>
    <t>http://en.wikipedia.org/wiki/El Niño–Southern Oscillation</t>
  </si>
  <si>
    <t>http://en.wikipedia.org/wiki/aerosols</t>
  </si>
  <si>
    <t>http://en.wikipedia.org/wiki/interglacial period</t>
  </si>
  <si>
    <t>http://en.wikipedia.org/wiki/Atlantic multidecadal oscillation</t>
  </si>
  <si>
    <t>http://en.wikipedia.org/wiki/environmental policy</t>
  </si>
  <si>
    <t>http://en.wikipedia.org/wiki/Earth's energy budget</t>
  </si>
  <si>
    <t>http://en.wikipedia.org/wiki/radiation</t>
  </si>
  <si>
    <t>http://en.wikipedia.org/wiki/outer space</t>
  </si>
  <si>
    <t>http://en.wikipedia.org/wiki/upper mantle</t>
  </si>
  <si>
    <t>Article</t>
  </si>
  <si>
    <t>Climate change occurs when changes in Earth's climate system result in new weather patterns that last for at least a few decades, and maybe for millions of years. The climate system comprises five interacting parts, the atmosphere (air), hydrosphere (water), cryosphere (ice and permafrost), biosphere (living things), and lithosphere (earth's crust and upper mantle). The climate system receives nearly all of its energy from the sun, with a relatively tiny amount from earth's interior. The climate system also gives off energy to outer space. The balance of incoming and outgoing energy, and the passage of the energy through the climate system, determines Earth's energy budget. When the incoming energy is greater than the outgoing energy, earth's energy budget is positive and the climate system is warming. If more energy goes out, the energy budget is negative and earth experiences cooling.
As this energy moves through Earth's climate system, it creates Earth's weather and long-term averages of weather are called "climate". Changes in the long term average are called "climate change". Such changes can be the result of "internal variability", when natural processes inherent to the various parts of the climate system alter Earth's energy budget. Examples include cyclical ocean patterns such as the well-known El Niño–Southern Oscillation and less familiar Pacific decadal oscillation and Atlantic multidecadal oscillation. Climate change can also result from "external forcing", when events outside of the climate system's five parts nonetheless produce changes within the system. Examples include changes in solar output and volcanism. 
Human activities can also change earth's climate, and are presently driving climate change through global warming. There is no general agreement in scientific, media or policy documents as to the precise term to be used to refer to anthropogenic forced change; either "global warming" or "climate change" may be used. The first describes the average effect on a global scale, whilst the second describes how different geographical regions are affected differently.
The field of climatology incorporates many disparate fields of research. For ancient periods of climate change, researchers rely on evidence preserved in climate proxies, such as ice cores, ancient tree rings, geologic records of changes in sea level, and glacial geology. Physical evidence of current climate change covers many independent lines of evidence, a few of which are temperature records, the disappearance of ice, and extreme weather events.</t>
  </si>
  <si>
    <t xml:space="preserve">The National Academy of Sciences (NAS) is a United States nonprofit, non-governmental organization. NAS is part of the National Academies of Sciences, Engineering, and Medicine, along with the National Academy of Engineering (NAE) and the National Academy of Medicine (NAM).
As a national academy, new members of the organization are elected annually by current members, based on their distinguished and continuing achievements in original research. Election to the National Academy is one of the highest honors in the scientific field. Members of the National Academy of Sciences serve pro bono as "advisers to the nation" on science, engineering, and medicine. The group holds a congressional charter under Title 36 of the United States Code.
Founded in 1863 as a result of an Act of Congress that was approved by Abraham Lincoln, the NAS is charged with "providing independent, objective advice to the nation on matters related to science and technology. … to provide scientific advice to the government 'whenever called upon' by any government department. The Academy receives no compensation from the government for its services."
</t>
  </si>
  <si>
    <t>The Center for Media and Democracy (CMD) is a progressive nonprofit watchdog and advocacy organization based in Madison, Wisconsin. CMD publishes PR Watch, SourceWatch, and ALECexposed.org.</t>
  </si>
  <si>
    <t>Global change refers to planetary-scale changes in the Earth system. The system consists of the land, oceans, atmosphere, polar regions, life, the planet's natural cycles and deep Earth processes. These constituent parts influence one another. The Earth system now includes human society, so global change also refers to large-scale changes in society.More completely, the term "global change" encompasses: population, climate, the economy, resource use, energy development, transport, communication, land use and land cover, urbanization, globalization, atmospheric circulation, ocean circulation, the carbon cycle, the nitrogen cycle, the water cycle and other cycles, sea ice loss, sea-level rise, food webs, biological diversity, pollution, health, over fishing, and more.</t>
  </si>
  <si>
    <t>The Anthropocene is a proposed epoch dating from the commencement of significant human impact on Earth's geology and ecosystems, including, but not limited to, anthropogenic climate change.As of June 2019, neither the International Commission on Stratigraphy (ICS) nor the International Union of Geological Sciences (IUGS) has yet officially approved the term as a recognized subdivision of geologic time, although the Anthropocene Working Group (AWG) of the Subcommission on Quaternary Stratigraphy (SQS) of the International Commission on Stratigraphy (ICS), voted to proceed towards a formal golden spike (GSSP) proposal to define the Anthropocene epoch in the Geologic time scale and presented the recommendation to the International Geological Congress on 29 August 2016. On 21 May 2019, the 34 member AWG voted in favour of making a formal proposal to the ICS.Various start dates for the Anthropocene have been proposed, ranging from the beginning of the Agricultural Revolution 12,000–15,000 years ago, to as recent as the 1960s. As of June 2019, the ratification process continues and thus a date remains to be decided definitively, but the Trinity test of 1945 has been more favoured than others. In May 2019, the AWG voted for a starting date in the mid 20th century, but the final decision will not be made before 2021.The most recent period of the Anthropocene has been referred to by several authors as the Great Acceleration during which the socioeconomic and earth system trends are increasing dramatically, especially after the Second World War. For instance, the Geological Society termed the year 1945 as The Great Acceleration.</t>
  </si>
  <si>
    <t>Desertification is a type of land degradation in which a relatively dry area of land becomes a desert, typically losing its bodies of water as well as vegetation and wildlife. It is caused by a variety of factors, such as through climate change (particularly the current global warming) and through the overexploitation of soil through human activity. When deserts appear automatically over the natural course of a planet's life cycle, then it can be called a natural phenomenon; however, when deserts emerge due to the rampant and unchecked depletion of nutrients in soil that are essential for it to remain arable, then a virtual "soil death" can be spoken of, which traces its cause back to human overexploitation. Desertification is a significant global ecological and environmental problem with far reaching consequences on socio-economic and political conditions.</t>
  </si>
  <si>
    <t>The Arctic ( or ) is a polar region located at the northernmost part of Earth. The Arctic consists of the Arctic Ocean, adjacent seas, and parts of Alaska (United States), Finland, Greenland (Denmark), Iceland, Northern Canada, Norway, Russia and Sweden. Land within the Arctic region has seasonally varying snow and ice cover, with predominantly treeless permafrost (permanently frozen underground ice)-containing tundra. Arctic seas contain seasonal sea ice in many places.
The Arctic region is a unique area among Earth's ecosystems. For example, the cultures in the region and the Arctic indigenous peoples have adapted to its cold and extreme conditions. Life in the Arctic includes organisms living in the ice, zooplankton and phytoplankton, fish and marine mammals, birds, land animals, plants and human societies. Arctic land is bordered by the subarctic.</t>
  </si>
  <si>
    <t>Antarctica (UK:  or , US:  (listen)) is Earth's southernmost continent. It contains the geographic South Pole and is situated in the Antarctic region of the Southern Hemisphere, almost entirely south of the Antarctic Circle, and is surrounded by the Southern Ocean. At 14,200,000 square kilometres (5,500,000 square miles), it is the fifth-largest continent and nearly twice the size of Australia. At 0.00008 people per square kilometre, it is by far the least densely populated continent. About 98% of Antarctica is covered by ice that averages 1.9 km (1.2 mi; 6,200 ft) in thickness, which extends to all but the northernmost reaches of the Antarctic Peninsula.
Antarctica, on average, is the coldest, driest, and windiest continent, and has the highest average elevation of all the continents. Most of Antarctica is a polar desert, with annual precipitation of 20 cm (7.9 in) along the coast and far less inland. The temperature in Antarctica has reached −89.2 °C (−128.6 °F) (or even −94.7 °C (−135.8 °F) as measured from space), though the average for the third quarter (the coldest part of the year) is −63 °C (−81 °F). Anywhere from 1,000 to 5,000 people reside throughout the year at research stations scattered across the continent. Organisms native to Antarctica include many types of algae, bacteria, fungi, plants, protista, and certain animals, such as mites, nematodes, penguins, seals and tardigrades. Vegetation, where it occurs, is tundra.
Antarctica is noted as the last region on Earth in recorded history to be discovered, unseen until 1820 when the Russian expedition of Fabian Gottlieb von Bellingshausen and Mikhail Lazarev on Vostok and Mirny sighted the Fimbul ice shelf. The continent, however, remained largely neglected for the rest of the 19th century because of its hostile environment, lack of easily accessible resources, and isolation. In 1895, the first confirmed landing was conducted by a team of Norwegians.
Antarctica is a de facto condominium, governed by parties to the Antarctic Treaty System that have consulting status. Twelve countries signed the Antarctic Treaty in 1959, and thirty-eight have signed it since then. The treaty prohibits military activities and mineral mining, prohibits nuclear explosions and nuclear waste disposal, supports scientific research, and protects the continent's ecozone. Ongoing experiments are conducted by more than 4,000 scientists from many nations.</t>
  </si>
  <si>
    <t>Earth is the third planet from the Sun and the only astronomical object known to harbor life. According to radiometric dating and other sources of evidence, Earth formed over 4.5 billion years ago. Earth's gravity interacts with other objects in space, especially the Sun and the Moon, Earth's only natural satellite. Earth orbits around the Sun in 365.26 days, a period known as an Earth year. During this time, Earth rotates about its axis about 366.26 times.Earth's axis of rotation is tilted with respect to its orbital plane, producing seasons on Earth. The gravitational interaction between Earth and the Moon causes tides, stabilizes Earth's orientation on its axis and gradually slows its rotation. Earth is the densest planet in the Solar System and the largest and most massive of the four terrestrial planets.Earth's lithosphere is divided into several rigid tectonic plates that migrate across the surface over many millions of years. About 71% of Earth's surface is covered with water, mostly by oceans. The remaining 29% is land consisting of continents and islands that together contain many lakes, rivers and other sources of water that contribute to the hydrosphere. The majority of Earth's polar regions are covered in ice, including the Antarctic ice sheet and the sea ice of the Arctic ice pack. Earth's interior remains active with a solid iron inner core, a liquid outer core that generates the Earth's magnetic field and a convecting mantle that drives plate tectonics.
Within the first billion years of Earth's history, life appeared in the oceans and began to affect the Earth's atmosphere and surface, leading to the proliferation of anaerobic and, later, aerobic organisms. Some geological evidence indicates that life may have arisen as early as 4.1 billion years ago. Since then, the combination of Earth's distance from the Sun, physical properties and geological history have allowed life to evolve and thrive. In the history of life on Earth, biodiversity has gone through long periods of expansion, occasionally punctuated by mass extinction events. Over 99% of all species that ever lived on Earth are extinct. Estimates of the number of species on Earth today vary widely; most species have not been described. Over 7.6 billion humans live on Earth and depend on its biosphere and natural resources for their survival. Humans have developed diverse societies and cultures; politically, the world has around 200 sovereign states.</t>
  </si>
  <si>
    <t xml:space="preserve">The carbon cycle is the biogeochemical cycle by which carbon is exchanged among the biosphere, pedosphere, geosphere, hydrosphere, and atmosphere of the Earth. Carbon is the main component of biological compounds as well as a major component of many minerals such as limestone. Along with the nitrogen cycle and the water cycle, the carbon cycle comprises a sequence of events that are key to make Earth capable of sustaining life. It describes the movement of carbon as it is recycled and reused throughout the biosphere, as well as long-term processes of carbon sequestration to and release from carbon sinks.
The carbon cycle was discovered by Joseph Priestley and Antoine Lavoisier, and popularized by Humphry Davy.
</t>
  </si>
  <si>
    <t>Methane (US: or UK: ) is a chemical compound with the chemical formula CH4 (one atom of carbon and four atoms of hydrogen). It is a group-14 hydride and the simplest alkane, and is the main constituent of natural gas. The relative abundance of methane on Earth makes it an attractive fuel, although capturing and storing it poses challenges due to its gaseous state under normal conditions for temperature and pressure.
Natural occurring methane is found both below ground and under the sea floor, and is formed by both geological and biological processes. The largest reservoir of methane is under the seafloor in the form of methane clathrates. When methane reaches the surface and the atmosphere, it is known as atmospheric methane. The Earth's atmospheric methane concentration has increased by about 150% since 1750, and it accounts for 20% of the total radiative forcing from all of the long-lived and globally mixed greenhouse gases. Methane has also been detected on other planets, including Mars, which has implications for astrobiology research.</t>
  </si>
  <si>
    <t>Ozone depletion consists of two related events observed since the late 1970s: a steady lowering of about four percent in the total amount of ozone in Earth's atmosphere (the ozone layer), and a much larger springtime decrease in stratospheric ozone around Earth's polar regions. The latter phenomenon is referred to as the ozone hole. There are also springtime polar tropospheric ozone depletion events in addition to these stratospheric events.
The main cause of ozone depletion and the ozone hole is manufactured chemicals, especially manufactured halocarbon refrigerants, solvents, propellants and foam-blowing agents (chlorofluorocarbons (CFCs), HCFCs, halons), referred to as ozone-depleting substances (ODS). These compounds are transported into the stratosphere by turbulent mixing after being emitted from the surface, mixing much faster than the molecules can settle. Once in the stratosphere, they release halogen atoms through photodissociation, which catalyze the breakdown of ozone (O3) into oxygen (O2). Both types of ozone depletion were observed to increase as emissions of halocarbons increased.
Ozone depletion and the ozone hole have generated worldwide concern over increased cancer risks and other negative effects. The ozone layer prevents most harmful UVB wavelengths of ultraviolet light (UV light) from passing through the Earth's atmosphere. These wavelengths cause skin cancer, sunburn and cataracts, which were projected to increase dramatically as a result of thinning ozone, as well as harming plants and animals. These concerns led to the adoption of the Montreal Protocol in 1987, which bans the production of CFCs, halons and other ozone-depleting chemicals.
The ban came into effect in 1989. Ozone levels stabilized by the mid-1990s and began to recover in the 2000s. Recovery is projected to continue over the next century, and the ozone hole is expected to reach pre-1980 levels by around 2075. The Montreal Protocol is considered the most successful international environmental agreement to date.</t>
  </si>
  <si>
    <t>The water cycle, also known as the hydrologic cycle or the hydrological cycle, describes the continuous movement of water on, above and below the surface of the Earth. The mass of water on Earth remains fairly constant over time but the partitioning of the water into the major reservoirs of ice, fresh water, saline water and atmospheric water is variable depending on a wide range of climatic variables. The water moves from one reservoir to another, such as from river to ocean, or from the ocean to the atmosphere, by the physical processes of evaporation, condensation, precipitation, infiltration, surface runoff, and subsurface flow. In doing so, the water goes through different forms: liquid, solid (ice) and vapor.
The water cycle involves the exchange of energy, which leads to temperature changes. When water evaporates, it takes up energy from its surroundings and cools the environment. When it condenses, it releases energy and warms the environment. These heat exchanges influence climate.
The evaporative phase of the cycle purifies water which then replenishes the land with freshwater. The flow of liquid water and ice transports minerals across the globe. It is also involved in reshaping the geological features of the Earth, through processes including erosion and sedimentation. The water cycle is also essential for the maintenance of most life and ecosystems on the planet.</t>
  </si>
  <si>
    <t>The World Meteorological Organization (WMO, in French Organisation Météorologique Mondiale or OMM) is an intergovernmental organization with a membership of 193 Member States and Territories. The President of the World Meteorological Congress, its supreme body, is Gerhard Adrian as a successor of David Grimes. The Organization is headquartered in Geneva, Switzerland.
It followed on from the International Meteorological Organization, founded in 1873,  a non-governmental organization. Reforms of status and structure were proposed from the 1930s, culminating in the World Meteorological Convention signed on 11 October 1947 which came into force on 23 March 1950. It formally became the World Meteorological Organization on 17 March 1951, and was designated as a specialized agency of the United Nations.</t>
  </si>
  <si>
    <t>Climate is defined as the average state of everyday's weather condition over a period of 30 years. It is measured by assessing the patterns of variation in temperature, humidity, atmospheric pressure, wind, precipitation, atmospheric particle count and other meteorological variables in a given region over long periods of time. Climate differs from weather, in that weather only describes the short-term conditions of these variables in a given region.
A region's climate is generated by the climate system, which has five components: atmosphere, hydrosphere, cryosphere, lithosphere, and biosphere.The climate of a location is affected by its latitude, terrain, and altitude, as well as nearby water bodies and their currents. Climates can be classified according to the average and the typical ranges of different variables, most commonly temperature and precipitation. The most commonly used classification scheme was the Köppen climate classification. The Thornthwaite system, in use since 1948, incorporates evapotranspiration along with temperature and precipitation information and is used in studying biological diversity and how climate change affects it. The Bergeron and Spatial Synoptic Classification systems focus on the origin of air masses that define the climate of a region.
Paleoclimatology is the study of ancient climates. Since direct observations of climate are not available before the 19th century, paleoclimates are inferred from proxy variables that include non-biotic evidence such as sediments found in lake beds and ice cores, and biotic evidence such as tree rings and coral. Climate models are mathematical models of past, present and future climates. Climate change may occur over long and short timescales from a variety of factors; recent warming is discussed in global warming. Global warming results in redistributions. For example, "a 3°C change in mean annual temperature corresponds to a shift in isotherms of approximately 300–400 km in latitude (in the temperate zone) or 500 m in elevation. Therefore, species are expected to move upwards in elevation or towards the poles in latitude in response to shifting climate zones".</t>
  </si>
  <si>
    <t>An atmosphere (from Ancient Greek ἀτμός (atmos), meaning 'vapour', and σφαῖρα (sphaira), meaning 'ball' or 'sphere') is a layer or a set of layers of gases surrounding a planet or other material body, that is held in place by the gravity of that body. An atmosphere is more likely to be retained if the gravity it is subject to is high and the temperature of the atmosphere is low.
The atmosphere of Earth is composed of nitrogen (about 78%), oxygen (about 21%), argon (about 0.9%), carbon dioxide (0.04%) and other gases in trace amounts. Oxygen is used by most organisms for respiration; nitrogen is fixed by bacteria and lightning to produce ammonia used in the construction of nucleotides and amino acids; and carbon dioxide is used by plants, algae and cyanobacteria for photosynthesis.  The atmosphere helps to protect living organisms from genetic damage by solar ultraviolet radiation, solar wind and cosmic rays. The current composition of the Earth's atmosphere is the product of billions of years of biochemical modification of the paleoatmosphere by living organisms.
The term stellar atmosphere describes the outer region of a star and typically includes the portion above the opaque photosphere. Stars with sufficiently low temperatures may have outer atmospheres with compound molecules.</t>
  </si>
  <si>
    <t>The issue of global warming, its possible effects, and related human-environment interaction have entered popular culture since the late 20th century.
Science historian Naomi Oreskes has noted, "There's a huge disconnect between what professional scientists have studied and learned in the last 30 years, and what is out there in the popular culture."  An academic study contrasts the relatively rapid acceptance of ozone depletion as reflected in popular culture with the much slower acceptance of the scientific consensus on global warming.</t>
  </si>
  <si>
    <t>Blue carbon is the carbon captured by the world's coastal ocean ecosystems, mostly mangroves, salt marshes, seagrasses and potentially macroalgae.
Historically the ocean and terrestrial forest ecosystems have been the major natural carbon (C) sinks.  New research on the role of vegetated coastal ecosystems has highlighted their potential as highly efficient C sinks, and led to the scientific recognition of the term "Blue Carbon". "Blue Carbon" designates carbon that is fixed via coastal ocean ecosystems, rather than traditional land ecosystems, like forests. Although the ocean’s vegetated habitats cover less than 0.5% of the seabed, they are responsible for more than 50%, and potentially up to 70%, of all carbon storage in ocean sediments. Mangroves, Salt marshes and seagrasses make up the majority of the ocean’s vegetated habitats but only equal 0.05% of the plant biomass on land. Despite their small footprint, they can store a comparable amount of carbon per year and are highly efficient carbon sinks. Seagrasses, mangroves and salt marshes can capture carbon dioxide (CO2) from the atmosphere by sequestering the C in their underlying sediments, in underground and below-ground biomass, and in dead biomass.In plant biomass such as leaves, stems, branches or roots, blue carbon can be sequestered for years to decades, and for thousands to millions of years in underlying plant sediments. Current estimates of long-term blue carbon C burial capacity are variable, and research is ongoing. Although vegetated coastal ecosystems cover less area and have less aboveground biomass than terrestrial plants they have the potential to impact longterm C sequestration, particularly in sediment sinks. One of the main concerns with Blue Carbon is the rate of loss of these important marine ecosystems is much higher than any other ecosystem on the planet, even compared to rainforests. Current estimates suggest a loss of 2-7% per year, which is not only lost carbon sequestration, but also lost habitat that is important for managing climate, coastal protection, and health.</t>
  </si>
  <si>
    <t>Limestone is a  carbonate sedimentary rock that is often composed of the skeletal fragments of marine organisms such as coral, foraminifera, and molluscs. Its major materials are the minerals calcite and aragonite, which are different crystal forms of calcium carbonate (CaCO3). A closely related rock is dolomite, which contains a high percentage of the mineral dolomite, CaMg(CO3)2. In fact, in old USGS publications, dolomite was referred to as magnesian limestone, a term now reserved for magnesium-deficient dolomites or magnesium-rich limestones.
About 10% of sedimentary rocks are limestones.  The solubility of limestone in water and weak acid solutions leads to karst landscapes, in which water erodes the limestone over thousands to millions of years. Most cave systems are through limestone bedrock.
Limestone has numerous uses: as a building material, an essential component of concrete (Portland cement), as aggregate for the base of roads, as white pigment or filler in products such as toothpaste or paints, as a chemical feedstock for the production of lime, as a soil conditioner, or as a popular decorative addition to rock gardens.</t>
  </si>
  <si>
    <t>An ecosystem is a community of living organisms in conjunction with the nonliving components of their environment, interacting as a system. These biotic and abiotic components are linked together through nutrient cycles and energy flows. Energy enters the system through photosynthesis and is incorporated into plant tissue. By feeding on plants and on one-another, animals play an important role in the movement of matter and energy through the system. They also influence the quantity of plant and microbial biomass present. By breaking down dead organic matter, decomposers release carbon back to the atmosphere and facilitate nutrient cycling by converting nutrients stored in dead biomass back to a form that can be readily used by plants and other microbes.Ecosystems are controlled by external and internal factors. External factors such as climate, parent material which forms the soil and topography, control the overall structure of an ecosystem but are not themselves influenced by the ecosystem. Unlike external factors, internal factors are controlled, for example, decomposition, root competition, shading, disturbance, succession, and the types of species present. 
Ecosystems are dynamic entities—they are subject to periodic disturbances and are in the process of recovering from some past disturbance. Ecosystems in similar environments that are located in different parts of the world can end up doing things very differently simply because they have different pools of species present. Internal factors not only control ecosystem processes but are also controlled by them and are often subject to feedback loops.Resource inputs are generally controlled by external processes like climate and parent material. Resource availability within the ecosystem is controlled by internal factors like decomposition, root competition or shading. Although humans operate within ecosystems, their cumulative effects are large enough to influence external factors like climate.Biodiversity affects ecosystem functioning, as do the processes of disturbance and succession. Ecosystems provide a variety of goods and services upon which people depend.</t>
  </si>
  <si>
    <t xml:space="preserve">A carbon sink is a natural reservoir that stores carbon-containing chemical compounds accumulated over an indefinite period of time. The process by which carbon sinks remove carbon dioxide (CO2) from the atmosphere is known as carbon sequestration. Public awareness of the significance of CO2 sinks has grown since passage of the Kyoto Protocol, which promotes their use as a form of carbon offset. There are also different strategies used to enhance this process.
</t>
  </si>
  <si>
    <t>Photosynthesis is a process used by plants and other organisms to convert light energy into chemical energy that can later be released to fuel the organisms' activities. This chemical energy is stored in carbohydrate molecules, such as sugars, which are synthesized from carbon dioxide and water – hence the name photosynthesis, from the Greek φῶς, phōs, "light", and σύνθεσις, synthesis, "putting together". In most cases, oxygen is also released as a waste product. Most plants, most algae, and cyanobacteria perform photosynthesis; such organisms are called photoautotrophs. Photosynthesis is largely responsible for producing and maintaining the oxygen content of the Earth's atmosphere, and supplies all of the organic compounds and most of the energy necessary for life on Earth.Although photosynthesis is performed differently by different species, the process always begins when energy from light is absorbed by proteins called reaction centres that contain green chlorophyll pigments. In plants, these proteins are held inside organelles called chloroplasts, which are most abundant in leaf cells, while in bacteria they are embedded in the plasma membrane. In these light-dependent reactions, some energy is used to strip electrons from suitable substances, such as water, producing oxygen gas. The hydrogen freed by the splitting of water is used in the creation of two further compounds that serve as short-term stores of energy, enabling its transfer to drive other reactions: these compounds are reduced nicotinamide adenine dinucleotide phosphate (NADPH) and adenosine triphosphate (ATP), the "energy currency" of cells.
In plants, algae and cyanobacteria, long-term energy storage in the form of sugars is produced by a subsequent sequence of light-independent reactions called the Calvin cycle; some bacteria use different mechanisms, such as the reverse Krebs cycle, to achieve the same end. In the Calvin cycle, atmospheric carbon dioxide is incorporated into already existing organic carbon compounds, such as ribulose bisphosphate (RuBP). Using the ATP and NADPH produced by the light-dependent reactions, the resulting compounds are then reduced and removed to form further carbohydrates, such as glucose.
The first photosynthetic organisms probably evolved early in the evolutionary history of life and most likely used reducing agents such as hydrogen or hydrogen sulfide, rather than water, as sources of electrons. Cyanobacteria appeared later; the excess oxygen they produced contributed directly to the oxygenation of the Earth, which rendered the evolution of complex life possible. Today, the average rate of energy capture by photosynthesis globally is approximately 130 terawatts, which is about eight times the current power consumption of human civilization.
Photosynthetic organisms also convert around 100–115 billion tonnes (91-104 petagrams) of carbon into biomass per year.</t>
  </si>
  <si>
    <t>A hardiness zone is a geographic area defined to encompass a certain range of climatic conditions relevant to plant growth and survival.
The original and most widely-used system, developed by the United States Department of Agriculture (USDA) as a rough guide for landscaping and gardening, defines 13 zones by annual extreme minimum temperature. It has been adapted by and to other countries (such as Canada) in various forms.
Unless otherwise specified, "hardiness zone" or simply "zone" usually refers to the USDA scale. For example, a plant may be described as "hardy to zone 10": this means that the plant can withstand a minimum temperature of −1 °C (30.2 °F) to 3.9 °C (39.0 °F).
Other hardiness rating schemes have been developed as well, such as the UK Royal Horticultural Society and US Sunset Western Garden Book systems.</t>
  </si>
  <si>
    <t>Global terrestrial stilling is the decrease of wind speed observed near the Earth's surface (~10-meter height) over the last three decades (mainly since the 1980s), originally termed "stilling". This slowdown of near-surface terrestrial winds has mainly affected mid-latitude regions of both hemispheres, with a global average reduction of −0.140 m s−1 dec−1 (meters per second per decade) or between 5 and 15% over the past 50 years. With high-latitude (&amp;gt; 75° from the equator) showing increases in both hemispheres. In contrast to the observed weakening of winds over continental surfaces, winds have tended to strengthen over ocean regions. In the last few years, a break in this terrestrial decrease of wind speed has been detected suggesting a recovery at global scales since 2013.The exact cause(s) of the global terrestrial stilling are uncertain and has been mainly attributed to two major drivers: (i) changes in large scale atmospheric circulation, and (ii) an increase of surface roughness due to e.g. forest growth, land use changes, and urbanization. 
Given climate change, changes in wind speed are currently a potential concern for society, due to their impacts on a wide array of spheres, such as wind power generation, ecohydrological implications for agriculture and hydrology, wind-related hazards and catastrophes, or air quality and human health, among many others.</t>
  </si>
  <si>
    <t>Solar irradiance (SI) is the power per unit area (watt per square metre, W/m2), received from the Sun in the form of electromagnetic radiation as reported in the wavelength range of the measuring instrument. 
Solar irradiance is often integrated over a given time period in order to report the radiant energy emitted into the surrounding environment (joule per square metre, J/m2), during that time period. This integrated solar irradiance is called solar irradiation, solar exposure, solar insolation, or insolation.
Irradiance may be measured in space or at the Earth's surface after atmospheric absorption and scattering. 
Irradiance in space is a function of distance from the Sun, the solar cycle, and cross-cycle changes. 
Irradiance on the Earth's surface additionally depends on the tilt of the measuring surface, the height of the sun above the horizon, and atmospheric conditions.
Solar irradiance affects plant metabolism and animal behavior.The study and measurement of solar irradiance have several important applications, including the prediction of energy generation from solar power plants, the heating and cooling loads of buildings, and in climate modeling and weather forecasting.</t>
  </si>
  <si>
    <t>The Intergovernmental Panel on Climate Change (IPCC) is an intergovernmental body of the United Nations, dedicated to providing the world with an objective, scientific view of climate change, its natural, political and economic impacts and risks, and possible response options.It was established in 1988 by the World Meteorological Organization (WMO) and the United Nations Environment Programme (UNEP), and later endorsed by the United Nations General Assembly. Membership is open to all members of the WMO and UN.
The IPCC produces reports that contribute to the work of the United Nations Framework Convention on Climate Change (UNFCCC), the main international treaty on climate change. The objective of the UNFCCC is to "stabilize greenhouse gas concentrations in the atmosphere at a level that would prevent dangerous anthropogenic (human-induced) interference with the climate system". The IPCC's Fifth Assessment Report was a critical scientific input into the UNFCCC's Paris Agreement in 2015.IPCC reports cover the "scientific, technical and socio-economic information relevant to understanding the scientific basis of risk of human-induced climate change, its potential impacts and options for adaptation and mitigation." The IPCC does not carry out original research, nor does it monitor climate or related phenomena itself. Rather, it assesses published literature including peer-reviewed and non-peer-reviewed sources. However, the IPCC can be said to stimulate research in climate science. Chapters of IPCC reports often close with sections on limitations and knowledge or research gaps, and the announcement of an IPCC special report can catalyse research activity in that area.
Thousands of scientists and other experts contribute on a voluntary basis to writing and reviewing reports, which are then reviewed by governments. IPCC reports contain a "Summary for Policymakers", which is subject to line-by-line approval by delegates from all participating governments. Typically, this involves the governments of more than 120 countries.The IPCC provides an internationally accepted authority on climate change, producing reports which have the agreement of leading climate scientists and the consensus of participating governments. The 2007 Nobel Peace Prize was shared, between the IPCC and Al Gore.Following the election of a new Bureau in 2015, the IPCC embarked on its sixth assessment cycle. Besides the Sixth Assessment Report, to be completed in 2022, the IPCC released the Special Report on Global Warming of 1.5 °C in October 2018, will release an update to its 2006 Guidelines for National Greenhouse Gas Inventories—the 2019 Refinement—in May 2019, and will deliver two further special reports in 2019: the Special Report on the Ocean and Cryosphere in a Changing Climate, and Climate Change and Land. This makes the sixth assessment cycle the most ambitious in the IPCC's 30-year history. The IPCC also decided to prepare a special report on cities and climate change in the seventh assessment cycle, and held a conference in March 2018 to stimulate research in this area.</t>
  </si>
  <si>
    <t>A greenhouse gas (sometimes abbreviated GHG) is a gas that absorbs and emits radiant energy within the thermal infrared range. Greenhouse gases cause the greenhouse effect. The primary greenhouse gases in Earth's atmosphere are water vapor, carbon dioxide, methane, nitrous oxide and ozone.  Without greenhouse gases, the average temperature of Earth's surface would be about −18 °C (0 °F), rather than the present average of 15 °C (59 °F).  The atmospheres of Venus, Mars and Titan also contain greenhouse gases.
Human activities since the beginning of the Industrial Revolution (around 1750) have produced a 45% increase in the atmospheric concentration of carbon dioxide (CO2), from 280 ppm in 1750 to 406 ppm in early 2017.  This increase has occurred despite the uptake of more than half of the emissions by various natural "sinks" involved in the carbon cycle.  The vast majority of anthropogenic carbon dioxide emissions (i.e., emissions produced by human activities) come from combustion of fossil fuels, principally  coal, oil, and natural gas, with additional contributions coming from deforestation, changes in land use, soil erosion and agriculture (including livestock).Should greenhouse gas emissions continue at their rate in 2019, global warming could cause Earth's surface temperature to exceed historical values as early as 2047, with potentially harmful effects on ecosystems, biodiversity and human livelihoods. At current emission rates temperatures could increase by 2 °C, which the United Nations' IPCC designated as the upper limit to avoid "dangerous" levels, by 2036.</t>
  </si>
  <si>
    <t xml:space="preserve">Extreme weather includes unexpected, unusual, unpredictable, severe or unseasonal weather; weather at the extremes of the historical distribution—the range that has been seen in the past. Often, extreme events are based on a location's recorded weather history and defined as lying in the most unusual ten percent. In recent years some extreme weather events have been attributed to human-induced global warming, with studies indicating an increasing threat from extreme weather in the future.
</t>
  </si>
  <si>
    <t>Evaporation is a type of vaporization that occurs on the surface of a liquid as it changes into the gas phase. The surrounding gas must not be saturated with the evaporating substance. When the molecules of the liquid collide, they transfer energy to each other based on how they collide with each other. When a molecule near the surface absorbs enough energy to overcome the vapor pressure, it will escape and enter the surrounding air as a gas. When evaporation occurs, the energy removed from the vaporized liquid will reduce the temperature of the liquid, resulting in evaporative cooling.On average, only a fraction of the molecules in a liquid have enough heat energy to escape from the liquid. The evaporation will continue until an equilibrium is reached when the evaporation of the liquid is equal to its condensation. In an enclosed environment, a liquid will evaporate until the surrounding air is saturated.
Evaporation is an essential part of the water cycle. The sun (solar energy) drives evaporation of water from oceans, lakes, moisture in the soil, and other sources of water. In hydrology, evaporation and transpiration (which involves evaporation within plant stomata) are collectively termed evapotranspiration. Evaporation of water occurs when the surface of the liquid is exposed, allowing molecules to escape and form water vapor; this vapor can then rise up and form clouds. With sufficient energy, the liquid will turn into vapor.</t>
  </si>
  <si>
    <t>The National Oceanic and Atmospheric Administration (NOAA,  like Noah) is an American scientific agency within the United States Department of Commerce that focuses on the conditions of the oceans, major waterways, and the atmosphere. 
NOAA warns of dangerous weather, charts seas, guides the use and protection of ocean and coastal resources, and conducts research to provide understanding and improve stewardship of the environment.
NOAA was officially formed in 1970 and in 2017 had over 11,000 civilian employees. Its research and operations are further supported by 321 uniformed service members who make up the NOAA Commissioned Corps.Since October 2017, NOAA has been headed by Timothy Gallaudet, as acting Under Secretary of Commerce for Oceans and Atmosphere and NOAA interim administrator.</t>
  </si>
  <si>
    <t>The year 1816 is known as the Year Without a Summer (also the Poverty Year and Eighteen Hundred and Froze To Death) because of severe climate abnormalities that caused average global temperatures to decrease by 0.4–0.7 °C (0.7–1.3 °F). This resulted in major food shortages across the Northern Hemisphere.Evidence suggests that the anomaly was predominantly a volcanic winter event caused by the massive 1815 eruption of Mount Tambora in the Dutch East Indies (now Indonesia). This eruption was the largest eruption in at least 1,300 years (after the extreme weather events of 535–536), and perhaps exacerbated by the 1814 eruption of Mayon in the Philippines.</t>
  </si>
  <si>
    <t>Global warming is a long-term rise in the average temperature of the Earth's climate system; an aspect of climate change shown by temperature measurements and by multiple effects of the warming. Though earlier geological periods also experienced episodes of warming, the term commonly refers to the observed and continuing increase in average air and ocean temperatures since 1900 caused mainly by emissions of greenhouse gases (GHGs) in the modern industrial economy. In the modern context the terms global warming and climate change are commonly used interchangeably, but climate change includes both global warming and its effects, such as changes to precipitation and impacts that differ by region. Many of the observed changes in climate since the 1950s are unprecedented in the instrumental temperature record, and in historical and paleoclimate proxy records of climate change over thousands to millions of years.In 2013, the Intergovernmental Panel on Climate Change (IPCC) Fifth Assessment Report concluded, "It is extremely likely that human influence has been the dominant cause of the observed warming since the mid-20th century." The largest human influence has been the emission of greenhouse gases such as carbon dioxide, methane, and nitrous oxide. Climate model projections summarized in the report indicated that during the 21st century, the global surface temperature is likely to rise a further 0.3 to 1.7 °C (0.5 to 3.1 °F) in a moderate scenario, or as much as 2.6 to 4.8 °C (4.7 to 8.6 °F) in an extreme scenario, depending on the rate of future greenhouse gas emissions and on climate feedback effects. These findings have been recognized by the national science academies of the major industrialized nations and are not disputed by any scientific body of national or international standing.Effects of global warming include rising sea levels, regional changes in precipitation, more frequent extreme weather events such as heat waves, and expansion of deserts. Surface temperature increases are greatest in the Arctic, with the continuing retreat of glaciers, permafrost, and sea ice. Overall, higher temperatures bring more rain and snowfall, but for some regions droughts and wildfires increase instead. Climate change impacts humans by, amongst other things, threatening food security from decreasing crop yields, and the abandonment of populated areas and damage to infrastructure due to rising sea levels. Environmental impacts include the extinction or relocation of ecosystems as they adapt to climate change, with coral reefs, mountain ecosystems, and Arctic ecosystems most immediately threatened. Because the climate system has a large "inertia" and greenhouse gases will remain in the atmosphere for a long time, climatic changes and their effects will continue to become more pronounced for many centuries even if further increases to greenhouse gases stop.Globally, a majority of people consider global warming a serious or very serious issue. Possible societal responses to global warming include mitigation by emissions reduction, adaptation to its effects, and possible future climate engineering. Every country in the world is a party to the United Nations Framework Convention on Climate Change (UNFCCC), whose ultimate objective is to prevent dangerous anthropogenic climate change. Parties to the UNFCCC have agreed that deep cuts in emissions are required and that global warming should be limited to well below 2 °C (3.6 °F) compared to pre-industrial levels, with efforts made to limit warming to 1.5 °C (2.7 °F). Some scientists call into question climate adaptation feasibility, with higher emissions scenarios, or the two degree temperature target.</t>
  </si>
  <si>
    <t xml:space="preserve">The cryosphere (from the Greek κρύος kryos, "cold", "frost" or "ice" and σφαῖρα sphaira, "globe, ball") is an all-encompassing term for those portions of Earth's surface where water is in solid form, including sea ice, lake ice, river ice, snow cover, glaciers, ice caps, ice sheets, and frozen ground (which includes permafrost). Thus, there is a wide overlap with the hydrosphere. The cryosphere is an integral part of the global climate system with important linkages and feedbacks generated through its influence on surface energy and moisture fluxes, clouds, precipitation, hydrology, atmospheric and oceanic circulation. Through these feedback processes, the cryosphere plays a significant role in the global climate and in climate model response to global changes. The term deglaciation describes the retreat of cryospheric features. Cryology is the study of cryospheres.
</t>
  </si>
  <si>
    <t>Weather is the state of the atmosphere, describing for example the degree to which it is hot or cold, wet or dry, calm or stormy, clear or cloudy.  Most weather phenomena occur in the lowest level of the atmosphere, the troposphere, just below the stratosphere. Weather refers to day-to-day temperature and precipitation activity, whereas climate is the term for the averaging of atmospheric conditions over longer periods of time. When used without qualification, "weather" is generally understood to mean the weather of Earth.
Weather is driven by air pressure, temperature and moisture differences between one place and another.  These differences can occur due to the sun's angle at any particular spot, which varies with latitude. The strong temperature contrast between polar and tropical air gives rise to the largest scale atmospheric circulations: the Hadley Cell, the Ferrel Cell, the Polar Cell, and the jet stream.  Weather systems in the mid-latitudes, such as extratropical cyclones, are caused by instabilities of the jet stream flow.  Because the Earth's axis is tilted relative to its orbital plane, sunlight is incident at different angles at different times of the year.  On Earth's surface, temperatures usually range ±40 °C (−40 °F to 100 °F) annually.  Over thousands of years, changes in Earth's orbit can affect the amount and distribution of solar energy received by the Earth, thus influencing long-term climate and global climate change.
Surface temperature differences in turn cause pressure differences.  Higher altitudes are cooler than lower altitudes, as most atmospheric heating is due to contact with the Earth's surface while radiative losses to space are mostly constant.  Weather forecasting is the application of science and technology to predict the state of the atmosphere for a future time and a given location.  The Earth's weather system is a chaotic system; as a result, small changes to one part of the system can grow to have large effects on the system as a whole.  Human attempts to control the weather have occurred throughout history, and there is evidence that human activities such as agriculture and industry have modified weather patterns.
Studying how the weather works on other planets has been helpful in understanding how weather works on Earth.  A famous landmark in the Solar System, Jupiter's Great Red Spot, is an anticyclonic storm known to have existed for at least 300 years.  However, weather is not limited to planetary bodies.  A star's corona is constantly being lost to space, creating what is essentially a very thin atmosphere throughout the Solar System.  The movement of mass ejected from the Sun is known as the solar wind.</t>
  </si>
  <si>
    <t>CORA (standing for Coriolis Ocean database ReAnalysis) is a global oceanographic temperature and salinity dataset produced and maintained by the French institute IFREMER. Most of those data are real-time data coming from different types of platforms such as research vessels, profilers, underwater gliders, drifting buoys, moored buoys, sea mammals and ships of opportunity.</t>
  </si>
  <si>
    <t>OR Books is a New York-based independent publishing house founded by John Oakes and Colin Robinson in 2009. The company sells digital and print-on-demand books directly to the customer and focuses on creative promotion through traditional media and the Internet. On its site, OR Books states that it "embraces progressive change in politics, culture and the way we do business."
Not long after its founding in 2009, OR Books became known for publishing Going Rouge: Sarah Palin, An American Nightmare, a parody of the Sarah Palin biography, which went on to become a New York Times Best Seller. Since then the company has published books by Julian Assange, Moustafa Bayoumi, Medea Benjamin, Patrick Cockburn, Sue Coe, Simon Critchley, Lisa Dierbeck, Ariel Dorfman, Norman Finkelstein, Laura Flanders, Chris Lehmann, Gordon Lish, Bill McKibben, Eileen Myles, Yoko Ono, Barney Rosset, Douglas Rushkoff, Elissa Shevinsky, Burhan Sönmez, Jeanne Thornton, and others.</t>
  </si>
  <si>
    <t>The Medieval Warm Period (MWP) also known as the Medieval Climate Optimum, or Medieval Climatic Anomaly was a time of warm climate in the North Atlantic region that may have been related to other warming events in other regions during that time, including China and other areas, lasting from c. 950 to c. 1250. Other regions were colder, such as the tropical Pacific. Averaged global mean temperatures have been calculated to be similar to early-mid 20th century warming. Possible causes of the Medieval Warm Period include increased solar activity, decreased volcanic activity, and changes to ocean circulation.The period was followed by a cooler period in the North Atlantic and elsewhere termed the Little Ice Age. Some refer to the event as the Medieval Climatic Anomaly as this term emphasizes that climatic effects other than temperature were important.It is thought that between c. 950 and c. 1100 was the Northern Hemisphere's warmest period since the Roman Warm Period. It was only in the 20th and 21st centuries that the Northern Hemisphere experienced warmer temperatures. Climate proxy records show peak warmth occurred at different times for different regions, indicating that the Medieval Warm Period was not a globally uniform event.</t>
  </si>
  <si>
    <t>The Cretaceous Thermal Maximum (CTM), also known as Cretaceous Thermal Optimum, was a period of climatic warming that reached its peak approximately 90 million years ago (90 Ma) during the Turonian age of the Late Cretaceous epoch. The CTM is notable for its dramatic increase in global temperatures characterized by high carbon dioxide levels.</t>
  </si>
  <si>
    <t>Pangaea or Pangea ( ) was a supercontinent that existed during the late Paleozoic and early Mesozoic eras. It assembled from earlier continental units approximately 335 million years ago, and it began to break apart about 175 million years ago. In contrast to the present Earth and its distribution of continental mass, much of Pangaea was in the southern hemisphere and surrounded by a superocean, Panthalassa. Pangaea was the most recent supercontinent to have existed and the first to be reconstructed by geologists.</t>
  </si>
  <si>
    <t>The Little Ice Age (LIA) was a period of cooling that occurred after the Medieval Warm Period. Although it was not a true ice age, the term was introduced into scientific literature by François E. Matthes in 1939. It has been conventionally defined as a period extending from the 16th to the 19th centuries, but some experts prefer an alternative timespan from about 1300 to about 1850.The NASA Earth Observatory notes three particularly cold intervals: one beginning about 1650, another about 1770, and the last in 1850, all separated by intervals of slight warming. The Intergovernmental Panel on Climate Change Third Assessment Report considered the timing and areas affected by the Little Ice Age suggested largely independent regional climate changes rather than a globally synchronous increased glaciation. At most, there was modest cooling of the Northern Hemisphere during the period.Several causes have been proposed: cyclical lows in solar radiation, heightened volcanic activity, changes in the ocean circulation, variations in Earth's orbit and axial tilt (orbital forcing), inherent variability in global climate, and decreases in the human population (for example from the Black Death and the colonization of the Americas).</t>
  </si>
  <si>
    <t>An autotroph  or primary producer, is an organism that produces complex organic compounds (such as carbohydrates, fats, and proteins) from simple substances present in its surroundings, generally using energy from light (photosynthesis) or inorganic chemical reactions (chemosynthesis).  They are the producers in a food chain, such as plants on land or algae in water (in contrast to heterotrophs as consumers of autotrophs).  They do not need a living source of energy or organic carbon. Autotrophs can reduce carbon dioxide to make organic compounds for biosynthesis and also create a store of chemical energy.  Most autotrophs use water as the reducing agent, but some can use other hydrogen compounds such as hydrogen sulfide.  Some autotrophs, such as green plants and algae, are phototrophs, meaning that they convert electromagnetic energy from sunlight  into chemical energy in the form of reduced carbon.
Autotrophs can be photoautotrophs or chemoautotrophs. Phototrophs use light as an energy source, while chemotrophs use electron donors as a source of energy, whether from organic or inorganic sources; however in the case of autotrophs, these electron donors come from inorganic chemical sources. Such chemotrophs are lithotrophs. Lithotrophs use inorganic compounds, such as hydrogen sulfide, elemental sulfur, ammonium and ferrous iron, as reducing agents for biosynthesis and chemical energy storage. Photoautotrophs and lithoautotrophs use a portion of the ATP produced during photosynthesis or the oxidation of inorganic compounds to reduce NADP+ to NADPH to form organic compounds.</t>
  </si>
  <si>
    <t>In ecology, primary production is the synthesis of organic compounds from atmospheric or aqueous carbon dioxide.  It principally occurs through the process of photosynthesis, which uses light as its source of energy, but it also occurs through chemosynthesis, which uses the oxidation or reduction of inorganic chemical compounds as its source of energy.  Almost all life on Earth relies directly or indirectly on primary production. The organisms responsible for primary production are known as primary producers or autotrophs, and form the base of the food chain. In terrestrial ecoregions, these are mainly plants, while in aquatic ecoregions algae predominate in this role. Ecologists distinguish primary production as either net or gross, the former accounting for losses to processes such as cellular respiration, the latter not.</t>
  </si>
  <si>
    <t xml:space="preserve">The Last Glacial Maximum (LGM) was the most recent time during the Last Glacial Period when ice sheets were at their greatest extent. 
Vast ice sheets covered much of North America, northern Europe, and Asia. The ice sheets profoundly affected Earth's climate by causing drought, desertification, and a large drop in sea levels. 
The ice sheets reached their maximum coverage about 26,500 years ago (26.5 ka BP). Deglaciation commenced in the Northern Hemisphere at approximately 19 ka and in Antarctica approximately at 14.5 ka, consistent with evidence for an abrupt rise in the sea level at about 14.5 ka.The LGM is referred to in Britain as the  Dimlington Stadial,  dated by Nick Ashton to between 31 and 16 ka.
In the archaeology of Paleolithic Europe, the LGM spans the Gravettian, Solutrean, Magdalenian and Périgordian.
The LGM was followed by the Late Glacial.
</t>
  </si>
  <si>
    <t>Forest reproductive material is a part of a tree that can be used for reproduction such as seed, cutting or seedling.  Artificial regeneration, carried out through seeding or planting, typically involves transferring forest reproductive material to a particular site from other locations while natural regeneration relies on genetic material that is already available on the site.Technical opportunities and challenges to ensure quality and quantity of forest reproductive material can be found in the activities of identification, selection, procurement, propagation, conservation, improvement and sustained production of reproductive material. The use of low quality or poorly adapted forest reproductive material can have very negative impact on the vitality and resilience of a forest.In Europe, much of the material used for artificial regeneration is produced and transferred within a single country. However, forest reproductive material, usually in the form of seeds or cuttings, is increasingly traded across national borders, especially within the European Union.</t>
  </si>
  <si>
    <t>Forest genetic resources or tree genetic resources are genetic material of shrub and tree species of actual or future value. Forest genetic resources are essential for forest-depending communities who rely for a substantial part of their livelihoods on timber and non-timber forest products (for example fruits, gums and resins) for food security, domestic use and income generation. These resources are also the basis for large-scale wood production in planted forests to satisfy the worldwide need for timber and paper. Genetic resources of several important timber, fruit and other non-timber tree species are conserved ex situ in genebanks or maintained in field collections. Nevertheless, in situ conservation in forests and on farms is in the case of most tree species the most important measure to protect their genetic resources.</t>
  </si>
  <si>
    <t>In  geochemistry, paleoclimatology and paleoceanography δ18O or delta-O-18 is a measure of the ratio of stable isotopes  oxygen-18 (18O) and oxygen-16 (16O). 
It is commonly used as a measure of the temperature of precipitation, as a measure of groundwater/mineral interactions, and as an indicator of processes that show isotopic fractionation, like methanogenesis. 
In paleosciences, 18O:16O data from corals, foraminifera and ice cores are used as a proxy for temperature.
The definition is, in "per mil" (‰, parts per thousand):
        δ
            O
            18
        =
          (
                    (
                            O
                            18
                            O
                            16
                    )
                      s
                      a
                      m
                      p
                      l
                      e
                    (
                            O
                            18
                            O
                            16
                    )
                      s
                      t
                      a
                      n
                      d
                      a
                      r
                      d
            −
            1
          )
        ×
        1000
    {\displaystyle \delta {\ce {^{18}O}}=\left({\frac {\left({\frac {{\ce {^{18}O}}}{{\ce {^{16}O}}}}\right)_{\mathrm {sample} }}{\left({\frac {{\ce {^{18}O}}}{{\ce {^{16}O}}}}\right)_{\mathrm {standard} }}}-1\right)\times 1000}
   ‰where the standard has a known isotopic composition, such as Vienna Standard Mean Ocean Water (VSMOW).   The fractionation can arise from kinetic, equilibrium, or mass-independent fractionation.</t>
  </si>
  <si>
    <t>Orbital forcing is the effect on climate of slow changes in the tilt of the Earth's axis and shape of the orbit (see Milankovitch cycles). These orbital changes change the total amount of sunlight reaching the Earth by up to 25% at mid-latitudes (from 400 to 500 Wm−2 at latitudes of 60 degrees). In this context, the term "forcing" signifies a physical process that affects the Earth's climate.
This mechanism is believed to be responsible for the timing of the ice age cycles. A strict application of the Milankovitch theory does not allow the prediction of a "sudden" ice age (sudden being anything under a century or two), since the fastest orbital period is about 20,000 years. The timing of past glacial periods coincides very well with the predictions of the Milankovitch theory, and these effects can be calculated into the future.</t>
  </si>
  <si>
    <t>Corals are marine invertebrates within the class Anthozoa of the phylum Cnidaria. They typically live in compact colonies of many identical individual polyps. Corals species include the important reef builders that inhabit tropical oceans and secrete calcium carbonate to form a hard skeleton.
A coral "group" is a colony of myriad genetically identical polyps. Each polyp is a sac-like animal typically only a few millimeters in diameter and a few centimeters in length. A set of tentacles surround a central mouth opening. An exoskeleton is excreted near the base. Over many generations, the colony thus creates a large skeleton characteristic of the species. Individual heads grow by asexual reproduction of polyps. Corals also breed sexually by spawning: polyps of the same species release gametes simultaneously over a period of one to several nights around a full moon.
Although some corals are able to catch small fish and plankton using stinging cells on their tentacles, most corals obtain the majority of their energy and nutrients from photosynthetic unicellular dinoflagellates in the genus Symbiodinium that live within their tissues. These are commonly known as zooxanthellae. Such corals require sunlight and grow in clear, shallow water, typically at depths less than 60 metres (200 ft). Corals are major contributors to the physical structure of the coral reefs that develop in tropical and subtropical waters, such as the enormous Great Barrier Reef off the coast of Queensland, Australia.
Other corals do not rely on zooxanthellae and can live in much deeper water, with the cold-water genus Lophelia surviving as deep as 3,300 metres (10,800 ft). Some have been found as far north as the Darwin Mounds, northwest of Cape Wrath, Scotland, and others off the coast of Washington State and the Aleutian Islands.</t>
  </si>
  <si>
    <t>Milankovitch cycles describe the collective effects of changes in the Earth's movements on its climate over thousands of years. The term is named for Serbian geophysicist and astronomer Milutin Milanković. In the 1920s, he hypothesized that variations in eccentricity, axial tilt, and precession of the Earth's orbit resulted in cyclical variation in the solar radiation reaching the Earth, and that this orbital forcing strongly influenced climatic patterns on Earth.
Similar astronomical hypotheses had been advanced in the 19th century by Joseph Adhemar, James Croll and others, but verification was difficult because there was no reliably dated evidence, and because it was unclear which periods were important.
Now, materials on Earth that have been unchanged for millennia (obtained via ice, rock, and deep ocean cores) are being studied to indicate the history of Earth's climate. Though they are consistent with the Milankovitch hypothesis, there are still several observations that the hypothesis does not explain.</t>
  </si>
  <si>
    <t>Precession is a change in the orientation of the rotational axis of a rotating body. In an appropriate reference frame it can be defined as a change in the first Euler angle, whereas the third Euler angle defines the rotation itself. In other words, if the axis of rotation of a body is itself rotating about a second axis, that body is said to be precessing about the second axis. A motion in which the second Euler angle changes is called nutation. In physics, there are two types of precession: torque-free and torque-induced.
In astronomy, precession refers to any of several slow changes in an astronomical body's rotational or orbital parameters. An important example is the steady change in the orientation of the axis of rotation of the Earth, known as the precession of the equinoxes.</t>
  </si>
  <si>
    <t>Ooids are small (commonly ≤2 mm in diameter), spheroidal, "coated" (layered) sedimentary grains, usually composed of calcium carbonate, but sometimes made up of iron- or phosphate-based minerals. Ooids usually form on the sea floor, most commonly in shallow tropical seas (around the Bahamas, for example, or in the Persian Gulf). After being buried under additional sediment, these ooid grains can be cemented together to form a sedimentary rock called an oolite. Oolites usually consist of calcium carbonate; these belong to the limestone rock family. Pisoids are similar to ooids, but are larger than 2 mm in diameter, often considerably larger, as with the pisoids in the hot springs at Carlsbad (Karlovy Vary) in the Czech Republic.</t>
  </si>
  <si>
    <t>A raised beach, coastal terrace, or perched coastline is a relatively flat, horizontal or gently inclined surface of marine origin, mostly an old abrasion platform which has been lifted out of the sphere of wave activity (sometimes called "tread"). Thus, it lies above or under the current sea level, depending on the time of its formation. It is bounded by a steeper ascending slope on the landward side and a steeper descending slope on the seaward side (sometimes called "riser"). Due to its generally flat shape it is often used for anthropogenic structures such as settlements and infrastructure.A raised beach is an emergent coastal landform. Raised beaches and marine terraces are beaches or wave-cut platforms raised above the shoreline by a relative fall in the sea level.Around the world, a combination of tectonic coastal uplift and Quaternary sea-level fluctuations has resulted in the formation of marine terrace sequences, most of which were formed during separate interglacial highstands that can be correlated to marine isotope stages (MIS).A marine terrace commonly retains a shoreline angle or inner edge, the slope inflection between the marine abrasion platform and the associated paleo sea-cliff. The shoreline angle represents the maximum shoreline of a transgression and therefore a paleo-sea level.</t>
  </si>
  <si>
    <t>Since at least the start of the 20th century, the average global sea level has been rising. Between 1900 and 2016, the sea level rose by 16–21 cm (6.3–8.3 in). More precise data gathered from satellite radar measurements reveal an accelerating rise of 7.5 cm (3.0 in) from 1993 to 2017, which is a trend of roughly 30 cm (12 in) per century. This acceleration is due mostly to human-caused global warming, which is driving thermal expansion of seawater and the melting of land-based ice sheets and glaciers. Between 1993 and 2018, thermal expansion of the oceans contributed 42% to sea level rise; the melting of temperate glaciers, 21%; Greenland, 15%; and Antarctica, 8%. Climate scientists expect the rate to further accelerate during the 21st century.Projecting future sea level is challenging, due to the complexity of many aspects of the climate system. As climate research into past and present sea levels leads to improved computer models, projections have consistently increased.  For example, in 2007 the Intergovernmental Panel on Climate Change (IPCC) projected a high end estimate of 60 cm (2 ft) through 2099, but their 2014 report raised the high-end estimate to about 90 cm (3 ft). A number of later studies have concluded that a global sea level rise of 200 to 270 cm (6.6 to 8.9 ft) this century is "physically plausible". A conservative estimate of the long-term projections is that each Celsius degree of temperature rise triggers a sea level rise of approximately 2.3 metres (4.2 ft/degree Fahrenheit) over a period of two millennia: an example of climate inertia.The sea level will not rise uniformly everywhere on Earth, and it will even drop in some locations. Local factors include tectonic effects and subsidence of the land, tides, currents and storms. Sea level rises can influence human populations considerably in coastal and island regions. Widespread coastal flooding is expected with several degrees of warming sustained for millennia. Further effects are higher storm-surges and more dangerous tsunamis, displacement of populations, loss and degradation of agricultural land and damage in cities. Natural environments like marine ecosystems are also affected, with fish, birds and plants losing parts of their habitat.Societies can respond to sea level rise in three different ways: to retreat, to accommodate and to protect. Sometimes these adaptation strategies go hand in hand, but at other times choices have to be made among different strategies. Ecosystems that adapt to rising sea levels by moving inland might not always be able to do so, due to natural or man-made barriers.</t>
  </si>
  <si>
    <t>A tide gauge (also known as mareograph, marigraph, or sea-level recorder) is a device for measuring the change in sea level relative to a vertical datum.</t>
  </si>
  <si>
    <t>Mean sea level (MSL) (often shortened to sea level) is an average level of the surface of one or more of Earth's bodies of water from which heights such as elevation may be measured. The global MSL is a type of vertical datum – a standardised geodetic datum – that is used, for example, as a chart datum in cartography and marine navigation, or, in aviation, as the standard sea level at which atmospheric pressure is measured to calibrate altitude and, consequently, aircraft flight levels. A common and relatively straightforward mean sea-level standard is instead the midpoint between a mean low and mean high tide at a particular location.Sea levels can be affected by many factors and are known to have varied greatly over geological time scales. However 20th century and current millennium sea level rise is caused by global warming, and careful measurement of variations in MSL can offer insights into ongoing climate change.The term above sea level generally refers to above mean sea level (AMSL).</t>
  </si>
  <si>
    <t>Beetles are a group of insects that form the order Coleoptera, in the superorder Endopterygota. Their front pair of wings are hardened into wing-cases, elytra, distinguishing them from most other insects. The Coleoptera, with about 400,000 species, is the largest of all orders, constituting almost 40% of described insects and 25% of all known animal life-forms; new species are discovered frequently. The largest of all families, the Curculionidae (weevils) with some 80,000 member species,
belongs to this order. Found in almost every habitat except the sea and the polar regions, they interact with their ecosystems in several ways: beetles often feed on plants and fungi, break down animal and plant debris, and eat other invertebrates. Some species are serious agricultural pests, such as the Colorado potato beetle, while others such as Coccinellidae (ladybirds or ladybugs) eat aphids, scale insects, thrips, and other plant-sucking insects that damage crops.
Beetles typically have a particularly hard exoskeleton including the elytra, though some such as the rove beetles have very short elytra while blister beetles have softer elytra. The general anatomy of a beetle is quite uniform and typical of insects, although there are several examples of novelty, such as adaptations in water beetles which trap air bubbles under the elytra for use while diving. Beetles are endopterygotes, which means that they undergo complete metamorphosis, with a series of conspicuous and relatively abrupt changes in body structure between hatching and becoming adult after a relatively immobile pupal stage. Some, such as stag beetles, have a marked sexual dimorphism, the males possessing enormously enlarged mandibles which they use to fight other males. Many beetles are aposematic, with bright colours and patterns warning of their toxicity, while others are harmless Batesian mimics of such insects. Many beetles, including those that live in sandy places, have effective camouflage.
Beetles are prominent in human culture, from the sacred scarabs of ancient Egypt to beetlewing art and use as pets or fighting insects for entertainment and gambling. Many beetle groups are brightly and attractively coloured making them objects of collection and decorative displays. Over 300 species are used as food, mostly as larvae; species widely consumed include mealworms and rhinoceros beetle larvae. However, the major impact of beetles on human life is as agricultural, forestry, and horticultural pests. Serious pests include the boll weevil of cotton, the Colorado potato beetle, the coconut hispine beetle, and the mountain pine beetle. Most beetles, however, do not cause economic damage and many, such as the lady beetles and dung beetles are beneficial by helping to control insect pests.</t>
  </si>
  <si>
    <t>The Holocene ( ) is the current geological epoch. It began approximately 11,650  cal years before present, after the last glacial period, which concluded with the Holocene glacial retreat. The Holocene and the preceding Pleistocene together form the Quaternary period. The Holocene has been identified with the current warm period, known as MIS 1. It is considered by some to be an interglacial period within the Pleistocene Epoch.The Holocene has seen the growth and impacts of the human species worldwide, including all of its written history, development of major civilizations, and overall significant transition towards urban living in the present. Human impacts on modern-era Earth and its ecosystems may be considered of global significance for future evolution of living species, including approximately synchronous lithospheric evidence, or more recently hydrospheric and atmospheric evidence of human impacts. In July 2018, the International Union of Geological Sciences split the Holocene epoch into three distinct subsections, Greenlandian (11,700 years ago to 8,326 years ago), Northgrippian (8,326 years ago to 4,200 years ago) and Meghalayan (4,200 years ago to the present), as proposed by International Commission on Stratigraphy. The boundary stratotype of Meghalayan is a speleothem in Mawmluh cave in India, and the global auxiliary stratotype is an ice core from Mount Logan in Canada.The name Holocene comes from the Ancient Greek words ὅλος (holos, whole or entire) and καινός (kainos, new), meaning "entirely recent".</t>
  </si>
  <si>
    <t>The Carboniferous ( KAHR-bə-NIF-ə-rəs) is a geologic period and system that spans 60 million years from the end of the Devonian Period 358.9 million years ago (Mya), to the beginning of the Permian Period, 298.9 Mya. The name Carboniferous means "coal-bearing" and derives from the Latin words carbō ("coal") and ferō ("I bear, I carry"), and was coined by geologists William Conybeare and William Phillips in 1822.Based on a study of the British rock succession, it was the first of the modern 'system' names to be employed, and reflects the fact that many coal beds were formed globally during that time. The Carboniferous is often treated in North America as two geological periods, the earlier Mississippian and the later Pennsylvanian. Terrestrial animal life was well established by the Carboniferous period. Amphibians were the dominant land vertebrates, of which one branch would eventually evolve into amniotes, the first solely terrestrial vertebrates.
Arthropods were also very common, and many (such as Meganeura) were much larger than those of today. Vast swaths of forest covered the land, which would eventually be laid down and become the coal beds characteristic of the Carboniferous stratigraphy evident today. The atmospheric content of oxygen also reached its highest levels in geological history during the period, 35% compared with 21% today, allowing terrestrial invertebrates to evolve to great size.The later half of the period experienced glaciations, low sea level, and mountain building as the continents collided to form Pangaea. A minor marine and terrestrial extinction event, the Carboniferous rainforest collapse, occurred at the end of the period, caused by climate change.</t>
  </si>
  <si>
    <t>The Younger Dryas (c. 12,900 to c. 11,700 years BP) was a return to glacial conditions which temporarily reversed the gradual climatic warming after the Last Glacial Maximum started receding around 20,000 BP. It is named after an indicator genus, the alpine-tundra wildflower Dryas octopetala, as its leaves are occasionally abundant in the Late Glacial, often minerogenic-rich, like the lake sediments of Scandinavian lakes.
Physical evidence of a sharp decline in temperature over most of the Northern Hemisphere has been discovered by geological research.  This temperature change occurred at the end of what the earth sciences refer to as the Pleistocene epoch and immediately before the current, warmer Holocene epoch. In archaeology, this time frame coincides with the final stages of the Upper Paleolithic in many areas.
The Younger Dryas was the most recent and longest of several interruptions to the gradual warming of the Earth's climate since the severe Last Glacial Maximum, c. 27,000 to 24,000 years BP. The change was relatively sudden, taking place in decades, and it resulted in a decline of 2 to 6 degrees Celsius (3.6 to 10.8 degrees Fahrenheit) and advances of glaciers and drier conditions, over much of the temperate northern hemisphere. It is thought to have been caused by a decline in the strength of the Atlantic meridional overturning circulation, which transports warm water from the Equator towards the North Pole, in turn thought to have been caused by an influx of fresh cold water from North America to the Atlantic.
The Younger Dryas was a period of climatic change, but the effects were complex and variable. In the Southern Hemisphere and some areas of the Northern Hemisphere, such as southeastern North America, there was a slight warming.</t>
  </si>
  <si>
    <t xml:space="preserve">Dansgaard–Oeschger events (often abbreviated D–O events) are rapid climate fluctuations that occurred 25 times during the last glacial period. Some scientists say that the events occur quasi-periodically with a recurrence time being a multiple of 1,470 years, but this is debated. The comparable climate cyclicity during the Holocene is referred to as Bond events.
</t>
  </si>
  <si>
    <t xml:space="preserve">A Heinrich event is a natural phenomenon in which large armadas of icebergs break off from glaciers and traverse the North Atlantic. First described by marine geologist Hartmut Heinrich (Heinrich, H., 1988), they occurred during five of the last seven glacial periods or "ice ages" over the past 640,000 years (Hodell, et al., 2008). Heinrich events are particularly well documented for the last glacial period but notably absent from the penultimate glaciation (Obrochta et al., 2014). The icebergs contained rock mass, eroded by the glaciers, and as they melted, this material was dropped to the sea floor as ice rafted debris (abbreviated to "IRD").
The icebergs' melting caused extensive amounts of fresh water to be added to the North Atlantic. Such inputs of cold and fresh water may well have altered the density-driven, thermohaline circulation patterns of the ocean, and often coincide with indications of global climate fluctuations.
Various mechanisms have been proposed to explain the cause of Heinrich events, most of which imply instability of the massive Laurentide ice sheet, a continental glacier covering north eastern North America during the last glacial period. Other northern hemisphere ice sheets were potentially involved as well (Fennoscandic, Iceland/Greenland). However, the initial cause of this instability is still debated.
</t>
  </si>
  <si>
    <t>An ice core is a core sample that is typically removed from an ice sheet or a high mountain glacier.  Since the ice forms from the incremental buildup of annual layers of snow, lower layers are older than upper, and an ice core contains ice formed over a range of years.  Cores are drilled with hand augers (for shallow holes) or powered drills; they can reach depths of over two miles (3.2 km), and contain ice up to 800,000 years old.
The physical properties of the ice and of material trapped in it can be used to reconstruct the climate over the age range of the core.  The proportions of different oxygen and hydrogen isotopes provide information about ancient temperatures, and the air trapped in tiny bubbles can be analysed to determine the level of atmospheric gases such as carbon dioxide.  Since heat flow in a large ice sheet is very slow, the borehole temperature is another indicator of temperature in the past.  These data can be combined to find the climate model that best fits all the available data.
Impurities in ice cores may depend on location.  Coastal areas are more likely to include material of marine origin, such as sea salt ions.  Greenland ice cores contain layers of wind-blown dust that correlate with cold, dry periods in the past, when cold deserts were scoured by wind.  Radioactive elements, either of natural origin or created by nuclear testing, can be used to date the layers of ice.  Some volcanic events that were sufficiently powerful to send material around the globe have left a signature in many different cores that can be used to synchronise their time scales.
Ice cores have been studied since the early 20th century, and several cores were drilled as a result of the International Geophysical Year (1957–1958).  Depths of over 400 m were reached, a record which was extended in the 1960s to 2164 m at Byrd Station in Antarctica.  Soviet ice drilling projects in Antarctica include decades of work at Vostok Station, with the deepest core reaching 3769 m.  Numerous other deep cores in the Antarctic have been completed over the years, including the West Antarctic Ice Sheet project, and cores managed by the British Antarctic Survey and the International Trans-Antarctic Scientific Expedition.  In Greenland, a sequence of collaborative projects began in the 1970s with the Greenland Ice Sheet Project; there have been multiple follow-up projects, with the most recent, the East Greenland Ice-Core Project, expected to complete a deep core in east Greenland in 2020.</t>
  </si>
  <si>
    <t>The Journal of Quaternary Science is a peer-reviewed academic journal published on behalf of the Quaternary Research Association. It covers research on any aspect of quaternary science. The journal publishes predominantly research articles with two thematic issues published annually, although discussions and letters are occasionally published along with invited reviews. According to the Journal Citation Reports, the journal has a 2012 impact factor of 2.939.</t>
  </si>
  <si>
    <t xml:space="preserve">A mass balance, also called a material balance, is an application of conservation of mass to the analysis of physical systems. By accounting for material entering and leaving a system, mass flows can be identified which might have been unknown, or difficult to measure without this technique.  The exact conservation law used in the analysis of the system depends on the context of the problem, but all revolve around mass conservation, i.e., that matter cannot disappear or be created spontaneously.Therefore, mass balances are used widely in engineering and environmental analyses. For example, mass balance theory is used to design chemical reactors, to analyse alternative processes to produce chemicals, as well as to model pollution dispersion and other processes of physical systems. Closely related and complementary analysis techniques include the population balance, energy balance and the somewhat more complex entropy balance. These techniques are required for thorough design and analysis of systems such as the refrigeration cycle.
In environmental monitoring the term budget calculations is used to describe mass balance equations where they are used to evaluate the monitoring data (comparing input and output, etc.). In biology the dynamic energy budget theory for metabolic organisation makes explicit use of mass and energy balance.
</t>
  </si>
  <si>
    <t>Ice deserts are the regions of the Earth that fall under an ice cap climate (EF under the Köppen classification). Despite rainfall totals low enough to normally classify as a desert, polar deserts are distinguished from true deserts (BWh or BWk under the Köppen classification) by low annual temperatures and evapotranspiration. Most polar deserts are covered in ice sheets, ice fields, or ice caps. Ice-free areas have no vegetation whatsoever.
Polar deserts are one of two polar biomes, the other being Arctic tundra. These biomes are located at the poles of the earth, covering much of the Antarctic in the southern hemisphere, and in the northern hemisphere extending from the Arctic into North America, Europe and Asia. Unlike the tundra that can support plant and animal life in the summer, polar deserts are practically barren environments, comprising permanent, flat layers of ice.  However, there is evidence of some life in this seemingly inhospitable landscape: sediments of organic and inorganic substances in the thick ice hosting microbial organisms closely related to cyanobacteria, able to fix carbon dioxide from the melting water.
Temperature changes in polar deserts frequently cross the freezing point of water. This "freeze-thaw" alternation forms patterned textures on the ground, as much as 5 m (16 ft) in diameter (as seen in the picture on the right).
Most of the interior of Antarctica is polar desert, despite the thick ice cover. Conversely, the McMurdo Dry Valleys of Antarctica, although they have had no ice for thousands of years due to katabatic wind, are not necessarily polar desert. 
Polar deserts are relatively common during ice ages, as ice ages tend to be dry.Climate scientists have voiced concerns about the effects of global warming to the ice poles in these polar biomes.</t>
  </si>
  <si>
    <t>An ice age is a long period of reduction in the temperature of the Earth's surface and atmosphere, resulting in the presence or expansion of continental and polar ice sheets and alpine glaciers. Earth is currently in the Quaternary glaciation, known in popular terminology as the Ice Age. Individual pulses of cold climate are termed "glacial periods" (or, alternatively, "glacials", "glaciations", "glacial stages", "stadials", "stades", or colloquially, "ice ages"), and intermittent warm periods are called "interglacials" or "interstadials" with both climatic pulses part of the Quaternary or other periods in Earth's history.In the terminology of glaciology, ice age implies the presence of extensive ice sheets in both northern and southern hemispheres. By this definition, we are in an interglacial period—the Holocene. The amount of heat trapping gases emitted into Earth's Oceans and atmosphere will prevent the next ice age, which otherwise would begin in around 50,000 years, and likely more glacial cycles.</t>
  </si>
  <si>
    <t xml:space="preserve">Evapotranspiration (ET) is the sum of evaporation and plant transpiration from the Earth's land and ocean surface to the atmosphere. Evaporation accounts for the movement of water to the air from sources such as the soil, canopy interception, and waterbodies. Transpiration accounts for the movement of water within a plant and the subsequent loss of water as vapor through stomata in its leaves. Evapotranspiration is an important part of the water cycle.  An element (such as a tree) that contributes to evapotranspiration can be called an evapotranspirator.Potential evapotranspiration (PET) is a representation of the environmental demand for evapotranspiration and represents the evapotranspiration rate of a short green crop (grass), completely shading the ground, of uniform height and with adequate water status in the soil profile. It is a reflection of the energy available to evaporate water, and of the wind available to transport the water vapour from the ground up into the lower atmosphere. Often a value for the potential evapotranspiration is calculated at a nearby climatic station on a reference surface, conventionally short grass. This value is called the reference evapotranspiration (ET0). Actual evapotranspiration is said to equal potential evapotranspiration when there is ample water.  Some US states utilize a full cover alfalfa reference crop that is 0.5 m in height, rather than the short green grass reference, due to the higher value of ET from the alfalfa reference.
</t>
  </si>
  <si>
    <t>A glacier (US:   or UK: ) is a persistent body of dense ice that is constantly moving under its own weight; it forms where the accumulation of snow exceeds its ablation (melting and sublimation) over many years, often centuries. Glaciers slowly deform and flow due to stresses induced by their weight, creating crevasses, seracs, and other distinguishing features. They also abrade rock and debris from their substrate to create landforms such as cirques and moraines. Glaciers form only on land and are distinct from the much thinner sea ice and lake ice that form on the surface of bodies of water.
On Earth, 99% of glacial ice is contained within vast ice sheets (also known as "continental glaciers") in the polar regions, but glaciers may be found in mountain ranges on every continent including Oceania's high-latitude oceanic island countries such as New Zealand and Papua New Guinea. Between 35°N and 35°S, glaciers occur only in the Himalayas, Andes, Rocky Mountains, a few high mountains in East Africa, Mexico, New Guinea and on Zard Kuh in Iran. Glaciers cover about 10 percent of Earth's land surface. Continental glaciers cover nearly 13 million km2 (5 million sq mi) or about 98 percent of Antarctica's 13.2 million km2 (5.1 million sq mi), with an average thickness of 2,100 m (7,000 ft). Greenland and Patagonia also have huge expanses of continental glaciers. The volume of glaciers, not including the ice sheets of Antarctica and Greenland, has been estimated as 170,000 km3.Glacial ice is the largest reservoir of fresh water on Earth.  Many glaciers from temperate, alpine and seasonal polar climates store water as ice during the colder seasons and release it later in the form of meltwater as warmer summer temperatures cause the glacier to melt, creating a water source that is especially important for plants, animals and human uses when other sources may be scant. Within high-altitude and Antarctic environments, the seasonal temperature difference is often not sufficient to release meltwater.
Since glacial mass is affected by long-term climatic changes, e.g., precipitation, mean temperature, and cloud cover, glacial mass changes are considered among the most sensitive indicators of climate change and are a major source of variations in sea level.
A large piece of compressed ice, or a glacier, appears blue, as large quantities of water appear blue. This is because water molecules absorb other colors more efficiently than blue. The other reason for the blue color of glaciers is the lack of air bubbles. Air bubbles, which give a white color to ice, are squeezed out by pressure increasing the density of the created ice.</t>
  </si>
  <si>
    <t>Greenland (Greenlandic: Kalaallit Nunaat, pronounced [kalaːɬit nunaːt]; Danish: Grønland, pronounced [ˈkʁɶnˌlænˀ]) is an autonomous country of the Kingdom of Denmark, located between the Arctic and Atlantic oceans, east of the Canadian Arctic Archipelago. Though physiographically a part of the continent of North America, Greenland has been politically and culturally associated with Europe (specifically Norway and Denmark, the colonial powers, as well as the nearby island of Iceland) for more than a millennium. The majority of its residents are Inuit, whose ancestors began migrating from the Canadian mainland in the 13th century, gradually settling across the island.
Greenland is the world's largest island (Australia and Antarctica, both larger than Greenland, are generally considered to be continental landmasses rather than islands).  Three-quarters of Greenland is covered by the only permanent ice sheet outside Antarctica. With a population of about 56,480 (2013), it is the least densely populated territory in the world. About a third of the population live in Nuuk, the capital and largest city. The Arctic Umiaq Line ferry acts as a lifeline for western Greenland, connecting the various cities and settlements.
Greenland has been inhabited at intervals over at least the last 4,500 years by Arctic peoples whose forebears migrated there from what is now Canada. Norsemen settled the uninhabited southern part of Greenland beginning in the 10th century, having previously settled Iceland to escape persecution from the King of Norway and his central government. These Norsemen would later set sail from Greenland and Iceland, with Leif Erikson becoming the first known European to reach North America nearly 500 years before Columbus reached the Caribbean islands. Inuit peoples arrived in the 13th century. Though under continuous influence of Norway and Norwegians, Greenland was not formally under the Norwegian crown until 1262. The Norse colonies disappeared in the late 15th century when Norway was hit by the Black Death and entered a severe decline. Soon after their demise, beginning in 1499, the Portuguese briefly explored and claimed the island, naming it Terra do Lavrador (later applied to Labrador in Canada).In the early 18th century, Danish explorers reached Greenland again. To strengthen trading and power, Denmark–Norway affirmed sovereignty over the island. Because of Norway's weak status, it lost sovereignty over Greenland in 1814 when the union was dissolved. Greenland became Danish in 1814, and was fully integrated in the Danish state in 1953 under the Constitution of Denmark.
In 1973, Greenland joined the European Economic Community with Denmark. However, in a referendum in 1982, a majority of the population voted for Greenland to withdraw from the EEC, which was effected in 1985. Greenland contains the world's largest and most northerly national park, Northeast Greenland National Park (Kalaallit Nunaanni nuna eqqissisimatitaq). Established in 1974, and expanded to its present size in 1988, it protects 972,001 square kilometres (375,292 sq mi) of the interior and northeastern coast of Greenland and is bigger than all but twenty-nine countries in the world. Greenland is divided into five municipalities – Sermersooq, Kujalleq, Qeqertalik, Qeqqata, and Avannaata. Greenland does not have an independent seat at the United Nations.In 1979, Denmark granted home rule to Greenland, and in 2008, Greenlanders voted in favor of the Self-Government Act, which transferred more power from the Danish government to the local Greenlandic government. Under the new structure, in effect since 21 June 2009, Greenland can gradually assume responsibility for policing, judicial system, company law, accounting, and auditing; mineral resource activities; aviation; law of legal capacity, family law and succession law; aliens and border controls; the working environment; and financial regulation and supervision, while the Danish government retains control of foreign affairs and defence. It also retains control of monetary policy, providing an initial annual subsidy of DKK 3.4 billion, which is planned to diminish gradually over time. Greenland expects to grow its economy based on increased income from the extraction of natural resources. The capital, Nuuk, held the 2016 Arctic Winter Games. At 70%, Greenland has one of the highest shares of renewable energy in the world, mostly coming from hydropower.</t>
  </si>
  <si>
    <t>A moraine is any glacially formed accumulation of unconsolidated glacial debris (regolith and rock) that occurs in both currently and formerly glaciated regions on Earth (i.e. a past glacial maximum), through geomorphological processes. Moraines are formed from debris previously carried along by a glacier and normally consisting of somewhat rounded particles ranging in size from large boulders to minute glacial flour. Lateral moraines are formed at the side of the ice flow and terminal moraines at the foot, marking the maximum advance of the glacier. Other types of moraine include ground moraines (till-covered areas with irregular topography) and medial moraines (moraines formed where two glaciers meet).</t>
  </si>
  <si>
    <t>Crucial to the survival of a glacier is its mass balance or surface mass balance (SMB), the difference between accumulation and ablation (sublimation and melting). Climate change may cause variations in both temperature and snowfall, causing changes in the surface mass balance. Changes in mass balance control a glacier's long-term behavior and are the most sensitive climate indicators on a glacier. From 1980–2012 the mean cumulative mass loss of glaciers reporting mass balance to the World Glacier Monitoring Service is −16 m. This includes 23 consecutive years of negative mass balances.
A glacier with a sustained negative balance is out of equilibrium and will retreat, while one with a sustained positive balance is out of equilibrium and will advance. Glacier retreat results in the loss of the low elevation region of the glacier. Since higher elevations are cooler than lower ones, the disappearance of the lowest portion of the glacier reduces overall ablation, thereby increasing mass balance and potentially reestablishing equilibrium.  However, if the mass balance of a significant portion of the accumulation zone of the glacier is negative, it is in disequilibrium with the local climate. Such a glacier will melt away with a continuation of this local climate.
The key symptom of a glacier in disequilibrium is thinning along the entire length of the glacier. For example, Easton Glacier (pictured below) will likely shrink to half its size, but at a slowing rate of reduction, and stabilize at that size, despite the warmer temperature, over a few decades. However, the Grinnell Glacier (pictured below) will shrink at an increasing rate until it disappears. The difference is that the upper section of Easton Glacier remains healthy and snow-covered, while even the upper section of the Grinnell Glacier is bare, melting and has thinned. Small glaciers with shallow slopes such as Grinnell Glacier are most likely to fall into disequilibrium if there is a change in the local climate.
In the case of positive mass balance, the glacier will continue to advance expanding its low elevation area, resulting in more melting.  If this still does not create an equilibrium balance the glacier will continue to advance. If a glacier is near a large body of water, especially an ocean, the glacier may advance until iceberg calving losses bring about equilibrium.</t>
  </si>
  <si>
    <t>An ice sheet, also known as a continental glacier, is a mass of glacial ice that covers surrounding terrain and is greater than 50,000 km2 (19,000 sq mi). The only current ice sheets are in Antarctica and Greenland; during the last glacial period at Last Glacial Maximum (LGM) the Laurentide ice sheet covered much of North America, the Weichselian ice sheet covered northern Europe and the Patagonian Ice Sheet covered southern South America.
Ice sheets are bigger than ice shelves or alpine glaciers. Masses of ice covering less than 50,000 km2 are termed an ice cap. An ice cap will typically feed a series of glaciers around its periphery.
Although the surface is cold, the base of an ice sheet is generally warmer due to geothermal heat. In places, melting occurs and the melt-water lubricates the ice sheet so that it flows more rapidly. This process produces fast-flowing channels in the ice sheet — these are ice streams.
The present-day polar ice sheets are relatively young in geological terms. The Antarctic Ice Sheet first formed as a small ice cap (maybe several) in the early Oligocene, but retreating and advancing many times until the Pliocene, when it came to occupy almost all of Antarctica. The Greenland ice sheet did not develop at all until the late Pliocene, but apparently developed very rapidly with the first continental glaciation. This had the unusual effect of allowing fossils of plants that once grew on present-day Greenland to be much better preserved than with the slowly forming Antarctic ice sheet.</t>
  </si>
  <si>
    <t>The temperature record of the past 1,000 years or longer is reconstructed using data from climate proxy records in conjunction with the modern instrumental temperature record which only covers the last 150 years at a global scale. Large-scale reconstructions covering part or all of the 1st millennium and 2nd millennium have shown that recent temperatures are exceptional: the Intergovernmental Panel on Climate Change Fourth Assessment Report of 2007 concluded that "Average Northern Hemisphere temperatures during the second half of the 20th century were very likely higher than during any other 50-year period in the last 500 years and likely the highest in at least the past 1,300 years." The curve shown in graphs of these reconstructions is widely known as the hockey stick graph because of the sharp increase in temperatures during the last century. As of 2010 this broad pattern was supported by more than two dozen reconstructions, using various statistical methods and combinations of proxy records, with variations in how flat the pre-20th-century "shaft" appears. Sparseness of proxy records results in considerable uncertainty for earlier periods.
Individual proxy records, such as tree ring widths and densities used in dendroclimatology, are calibrated against the instrumental record for the period of overlap. Networks of such records are used to reconstruct past temperatures for regions: tree ring proxies have been used to reconstruct Northern Hemisphere extratropical temperatures (within the tropics trees do not form rings) but are confined to land areas and are scarce in the Southern Hemisphere which is largely ocean. Wider coverage is provided by multiproxy reconstructions, incorporating proxies such as lake sediments, ice cores and corals which are found in different regions, and using statistical methods to relate these sparser proxies to the greater numbers of tree ring records. The "Composite Plus Scaling" (CPS) method is widely used for large-scale multiproxy reconstructions of hemispheric or global average temperatures; this is complemented by Climate Field Reconstruction (CFR) methods which show how climate patterns have developed over large spatial areas, making the reconstruction useful for investigating natural variability and long-term oscillations as well as for comparisons with patterns produced by climate models.
During the 1,900 years before the 20th century, it is likely that the next warmest period was from 950 to 1100, with peaks at different times in different regions. This has been called the Medieval Warm Period, and some evidence suggests widespread cooler conditions during a period around the 17th century known as the Little Ice Age. In the hockey stick controversy, contrarians have asserted that the Medieval Warm Period was warmer than at present, and have disputed the data and methods of climate reconstructions.</t>
  </si>
  <si>
    <t>Dendroclimatology is the science of determining past climates from trees (primarily properties of the annual tree rings). Tree rings are wider when conditions favor growth, narrower when times are difficult. Other properties of the annual rings, such as maximum latewood density (MXD) have been shown to be better proxies than simple ring width. Using tree rings, scientists have estimated many local climates for hundreds to thousands of years previous.  By combining multiple tree-ring studies (sometimes with other climate proxy records), scientists have estimated past regional and global climates.</t>
  </si>
  <si>
    <t>The instrumental temperature record provides the temperature of Earth's climate system from the historical network of in situ measurements of surface air temperatures and ocean surface temperatures. Data are collected at thousands of meteorological stations, buoys and ships around the globe. The longest-running temperature record is the Central England temperature data series, which starts in 1659. The longest-running quasi-global record starts in 1850. In recent decades more extensive sampling of ocean temperatures at various depths have begun allowing estimates of ocean heat content but these do not form part of the global surface temperature datasets.</t>
  </si>
  <si>
    <t>The global temperature record shows the fluctuations of the temperature of the atmosphere and the oceans through various spans of time.  The most detailed information exists since 1850, when methodical thermometer-based records began.  There are numerous estimates of temperatures since the end of the Pleistocene glaciation, particularly during the current Holocene epoch.  Older time periods are studied by paleoclimatology.</t>
  </si>
  <si>
    <t>Glaciology (from Latin: glacies, "frost, ice", and Ancient Greek: λόγος, logos, "subject matter"; literally "study of ice") is the scientific study of glaciers, or more generally  ice and natural phenomena that involve ice.
Glaciology is an interdisciplinary Earth science that integrates geophysics, geology, physical geography, geomorphology, climatology, meteorology, hydrology, biology, and ecology. The impact of glaciers on people includes the fields of human geography and anthropology. The discoveries of water ice on the Moon, Mars, Europa and Pluto add an extraterrestrial component to the field, which is referred to as "astroglaciology".</t>
  </si>
  <si>
    <t xml:space="preserve">Dendrochronology  (or tree-ring dating) is the scientific method of dating tree rings (also called growth rings) to the exact year they were formed. As well as dating them this can give data for dendroclimatology, the study of climate and atmospheric conditions during different periods in history from wood.
Dendrochronology is useful for determining the precise age of samples, especially those that are too recent for radiocarbon dating, which always produces a range rather than an exact date, to be very accurate. However, for a precise date of the death of the tree a full sample to the edge is needed, which most trimmed timber will not provide.  It also gives data on the timing of events and rates of change in the environment (most prominently climate) and also in wood found in archaeology or works of art and architecture, such as old panel paintings. It is also used as a check in radiocarbon dating to calibrate radiocarbon ages.New growth in trees occurs in a layer of cells near the bark. A tree's growth rate changes in a predictable pattern throughout the year in response to seasonal climate changes, resulting in visible growth rings. Each ring marks a complete cycle of seasons, or one year, in the tree's life. As of 2013, the oldest tree-ring measurements in the Northern Hemisphere are a floating sequence extending from about 12,580 to 13,900 years. Dendrochronology derives from Ancient Greek: δένδρον (dendron), meaning "tree", χρόνος (khronos), meaning "time", and -λογία (-logia), "the study of".
</t>
  </si>
  <si>
    <t>Sediment is a naturally occurring material that is broken down by processes of weathering and erosion, and is subsequently transported by the action of wind, water, or ice or by the force of gravity acting on the particles. For example, sand and silt can be carried in suspension in river water and on reaching the sea bed deposited by sedimentation. If buried, they may eventually become sandstone and siltstone (sedimentary rocks) through lithification.
Sediments are most often transported by water (fluvial processes), but also wind (aeolian processes) and glaciers. Beach sands and river channel deposits are examples of fluvial transport and deposition, though sediment also often settles out of slow-moving or standing water in lakes and oceans. Desert sand dunes and loess are examples of aeolian transport and deposition.  Glacial moraine deposits and till are ice-transported sediments.</t>
  </si>
  <si>
    <t>The terms anno Domini (AD) and before Christ (BC) are used to label or number years in the Julian and Gregorian calendars. The term anno Domini is Medieval Latin and means "in the year of the Lord", but is often presented using "our Lord" instead of "the Lord", taken from the full original phrase "anno Domini nostri Jesu Christi", which translates to "in the year of our Lord Jesus Christ".
This calendar era is based on the traditionally reckoned year of the conception or birth of Jesus of Nazareth, with AD counting years from the start of this epoch, and BC denoting years before the start of the era. There is no year zero in this scheme, so the year AD 1 immediately follows the year 1 BC. This dating system was devised in 525 by Dionysius Exiguus of Scythia Minor, but was not widely used until after 800.The Gregorian calendar is the most widely used calendar in the world today. For decades, it has been the unofficial global standard, adopted in the pragmatic interests of international communication, transportation, and commercial integration, and recognized by international institutions such as the United Nations.Traditionally, English followed Latin usage by placing the "AD" abbreviation before the year number. However, BC is placed after the year number (for example: AD 2019, but 68 BC), which also preserves syntactic order. The abbreviation is also widely used after the number of a century or millennium, as in "fourth century AD" or "second millennium AD" (although conservative usage formerly rejected such expressions). Because BC is the English abbreviation for Before Christ, it is sometimes incorrectly concluded that AD means After Death, i.e., after the death of Jesus. However, this would mean that the approximate 33 years commonly associated with the life of Jesus would neither be included in the BC nor the AD time scales.Terminology that is viewed by some as being more neutral and inclusive of non-Christian people is to call this the Current or Common Era (abbreviated as CE), with the preceding years referred to as Before the Common or Current Era (BCE). Astronomical year numbering and ISO 8601 avoid words or abbreviations related to Christianity, but use the same numbers for AD years.</t>
  </si>
  <si>
    <t xml:space="preserve">Historical documents are original documents that contain important historical information about a person, place, or event and can thus serve as primary sources as important ingredients of the historical methodology.
Significant historical documents can be deeds, laws, accounts of battles (often given by the victors or persons sharing their viewpoint), or the exploits of the powerful. Though these documents are of historical interest, they do not detail the daily lives of ordinary people, or the way society functioned. Anthropologists, historians and archeologists generally are more interested in documents that describe the day-to-day lives of ordinary people, indicating what they ate, their interaction with other members of their households and social groups, and their states of mind. It is this information that allows them to try to understand and describe the way society was functioning at any particular time in history. Greek ostraka provide good examples of historical documents from "among the common people".
Many documents that are produced today, such as personal letters, pictures, contracts, newspapers, and medical records, would be considered valuable historical documents in the future. However most of these will be lost in the future since they are either printed on ordinary paper which has a limited lifespan, or even stored in digital formats, then lost track over time.
Some companies and government entities are attempting to increase the number of documents that will survive the passage of time, by taking into account the preservation issues, and either printing documents in a manner that would increase the likelihood of them surviving indefinitely, or placing selected documents in time capsules or other special storage environments.
</t>
  </si>
  <si>
    <t>Oral history is the collection and study of historical information about individuals, families, important events, or everyday life using audiotapes, videotapes, or transcriptions of planned interviews. These interviews are conducted with people who participated in or observed past events and whose memories and perceptions of these are to be preserved as an aural record for future generations. Oral history strives to obtain information from different perspectives and most of these cannot be found in written sources. Oral history also refers to information gathered in this manner and to a written work (published or unpublished) based on such data, often preserved in archives and large libraries. Knowledge presented by Oral History (OH) is unique in that it shares the tacit perspective, thoughts, opinions and understanding of the interviewee in its primary form.The term is sometimes used in a more general sense to refer to any information about past events that people who experienced them tell anybody else, but professional historians usually consider this to be oral tradition. However, as the Columbia Encyclopedia explains: 
Primitive societies have long relied on oral tradition to preserve a record of the past in the absence of written histories. In Western society, the use of oral material goes back to the early Greek historians Herodotus and Thucydides, both of whom made extensive use of oral reports from witnesses. The modern concept of oral history was developed in the 1940s by Allan Nevins and his associates at Columbia University.</t>
  </si>
  <si>
    <t>Palynology is literally the "study of dust" (from Greek: παλύνω, translit. palunō, "strew, sprinkle" and -logy) or of "particles that are strewn". A classic palynologist analyses particulate samples collected from the air, from water, or from deposits including sediments of any age. The condition and identification of those particles, organic and inorganic, give the palynologist clues to the life, environment, and energetic conditions that produced them.
The term is commonly used to refer to a subset of the discipline, which is defined as "the study of microscopic objects of macromolecular organic composition (i.e., compounds of carbon, hydrogen, nitrogen and oxygen), not capable of dissolution in hydrochloric or hydrofluoric acids".
It is the science that studies contemporary and fossil palynomorphs, including pollen, spores, orbicules, dinocysts, acritarchs, chitinozoans and scolecodonts, together with particulate organic matter (POM) and kerogen found in sedimentary rocks and sediments. Palynology does not include diatoms, foraminiferans or other organisms with siliceous or calcareous exoskeletons.</t>
  </si>
  <si>
    <t>Archaeology, or archeology, is the study of human activity through the recovery and analysis of material culture. The archaeological record consists of artifacts, architecture, biofacts or ecofacts and cultural landscapes. Archaeology can be considered both a social science and a branch of the humanities.  In North America archaeology is a sub-field of anthropology, while in Europe it is often viewed as either a discipline in its own right or a sub-field of other disciplines.
Archaeologists study human prehistory and history, from the development of the first stone tools at Lomekwi in East Africa 3.3 million years ago up until recent decades. Archaeology is distinct from palaeontology, the study of fossil remains. It is particularly important for learning about prehistoric societies, for whom there may be no written records to study. Prehistory includes over 99% of the human past, from the Paleolithic until the advent of literacy in societies across the world. Archaeology has various goals, which range from understanding culture history to reconstructing past lifeways to documenting and explaining changes in human societies through time.The discipline involves surveying, excavation and eventually analysis of data collected to learn more about the past. In broad scope, archaeology relies on cross-disciplinary research. It draws upon anthropology, history, art history, classics, ethnology, geography, geology, literary history, linguistics, semiology, sociology textual criticism, physics, information sciences, chemistry, statistics, paleoecology, paleography, paleontology, paleozoology, and paleobotany.
Archaeology developed out of antiquarianism in Europe during the 19th century, and has since become a discipline practiced across the world. Archaeology has been used by nation-states to create particular visions of the past. Since its early development, various specific sub-disciplines of archaeology have developed, including maritime archaeology, feminist archaeology and archaeoastronomy, and numerous different scientific techniques have been developed to aid archaeological investigation. Nonetheless, today, archaeologists face many problems, such as dealing with pseudoarchaeology, the looting of artifacts, a lack of public interest, and opposition to the excavation of human remains.</t>
  </si>
  <si>
    <t xml:space="preserve">In the mathematical field of numerical analysis, interpolation is a method of constructing new data points within the range of a discrete set of known data points.
In engineering and science, one often has a number of data points, obtained by sampling or experimentation, which represent the values of a function for a limited number of values of the independent variable. It is often required to interpolate, i.e., estimate the value of that function for an intermediate value of the independent variable. 
A closely related problem is the approximation of a complicated function by a simple function. Suppose the formula for some given function is known, but too complicated to evaluate efficiently. A few data points from the original function can be interpolated to produce a simpler function which is still fairly close to the original. The resulting gain in simplicity may outweigh the loss from interpolation error.
</t>
  </si>
  <si>
    <t>A map is a symbolic depiction emphasizing relationships between elements of some space, such as objects, regions, or themes.
Many maps are static, fixed to paper or some other durable medium, while others are dynamic or interactive. Although most commonly used to depict geography, maps may represent any space, real or fictional, without regard to context or scale, such as in brain mapping, DNA mapping, or computer network topology mapping. The space being mapped may be two dimensional, such as the surface of the earth, three dimensional, such as the interior of the earth, or even more abstract spaces of any dimension, such as arise in modeling phenomena having many independent variables.
Although the earliest maps known are of the heavens, geographic maps of territory have a very long tradition and exist from ancient times. The word "map" comes from the medieval Latin Mappa mundi, wherein mappa meant napkin or cloth and mundi the world. Thus, "map" became the shortened term referring to a two-dimensional representation of the surface of the world.</t>
  </si>
  <si>
    <t>In archaeology, rock art is human-made markings placed on natural stone; it is largely synonymous with parietal art. A global phenomenon, rock art is found in many culturally diverse regions of the world. It has been produced in many contexts throughout human history, although the majority of rock art that has been ethnographically recorded has been produced as a part of ritual. Such artworks are often divided into three forms: petroglyphs, which are carved into the rock surface, pictographs, which are painted onto the surface, and earth figures, formed on the ground.  The oldest known rock art dates from the Upper Palaeolithic period, having been found in Europe, Australia, Asia and Africa. Archaeologists studying these artworks believe that they likely had magico-religious significance.
The archaeological sub-discipline of rock art studies first developed in the late-19th century among Francophone scholars studying the Upper Palaeolithic rock art found in the cave systems of Western Europe. Rock art continues to be of importance to indigenous peoples in various parts of the world, who view them as both sacred items and significant components of their cultural patrimony. Such archaeological sites are also significant sources of cultural tourism, and have been utilised in popular culture for their aesthetic qualities.Normally found in literate cultures, a rock relief or rock-cut relief is a relief sculpture carved on solid or "living rock" such as a cliff, rather than a detached piece of stone. They are a category of rock art, and sometimes found in conjunction with rock-cut architecture.  However, they tend to be omitted in most works on rock art, which concentrate on engravings and paintings by prehistoric peoples.  A few such works exploit the natural contours of the rock and use them to define an image, but they do not amount to man-made reliefs. Rock reliefs have been made in many cultures, and were especially important in the art of the Ancient Near East.  Rock reliefs are generally fairly large, as they need to be to make an impact in the open air. Most have figures that are over life-size, and in many the figures are multiples of life-size.
Stylistically they normally relate to other types of sculpture from the culture and period concerned, and except for Hittite and Persian examples they are generally discussed as part of that wider subject. The vertical relief is most common, but reliefs on essentially horizontal surfaces are also found.  The term typically excludes relief carvings inside caves, whether natural or themselves man-made, which are especially found in India. Natural rock formations made into statues or other sculpture in the round, most famously at the Great Sphinx of Giza, are also usually excluded. Reliefs on large boulders left in their natural location, like the Hittite İmamkullu relief, are likely to be included, but smaller boulders may be called stelae or carved orthostats.</t>
  </si>
  <si>
    <t xml:space="preserve">Historical climatology is the study of historical changes in climate and their effect on human history and development. This differs from paleoclimatology which encompasses climate change over the entire history of Earth. The study seeks to define periods in human history where temperature or precipitation varied from what is observed in the present day. The primary sources include written records such as sagas, chronicles, maps and local history literature as well as pictorial representations such as paintings, drawings and even rock art. The archaeological record is equally important in establishing evidence of settlement, water and land usage.
</t>
  </si>
  <si>
    <t xml:space="preserve">Drawing is a form of visual art in which a person uses various drawing instruments to mark paper or another two-dimensional medium. Instruments include graphite pencils, pen and ink, various kinds of paints, inked brushes, colored pencils, crayons, charcoal, chalk, pastels, various kinds of erasers, markers, styluses, and various metals (such as silverpoint). Digital drawing is the act of using a computer to draw. Common methods of digital drawing include a stylus or finger on a touchscreen device, stylus- or finger-to-touchpad, or in some cases, a mouse. There are many digital art programs and devices.
A drawing instrument releases a small amount of material onto a surface, leaving a visible mark. The most common support for drawing is paper, although other materials, such as cardboard, wood, plastic, leather, canvas, and board, may be used. Temporary drawings may be made on a blackboard or whiteboard or indeed almost anything. The medium has been a popular and fundamental means of public expression throughout human history. It is one of the simplest and most efficient means of communicating visual ideas. The wide availability of drawing instruments makes drawing one of the most common artistic activities.
In addition to its more artistic forms, drawing is frequently used in commercial illustration, animation, architecture, engineering and technical drawing. A quick, freehand drawing, usually not intended as a finished work, is sometimes called a sketch. An artist who practices or works in technical drawing may be called a drafter, draftsman or a draughtsman.
</t>
  </si>
  <si>
    <t xml:space="preserve">Painting is the practice of applying paint, pigment, color or other medium to a solid surface (called the "matrix" or "support"). The medium is commonly applied to the base with a brush, but other implements, such as knives, sponges, and airbrushes, can be used.  The final work is also called a painting.
Painting is an important form in the visual arts, bringing in elements such as drawing, gesture (as in gestural painting), composition, narration (as in narrative art), or abstraction (as in abstract art). Paintings can be naturalistic and representational (as in a still life or landscape painting), photographic, abstract, narrative, symbolistic (as in Symbolist art), emotive (as in Expressionism), or political in nature (as in Artivism).
A portion of the history of painting in both Eastern and Western art is dominated by religious art. Examples of this kind of painting range from artwork depicting mythological figures on pottery, to Biblical scenes Sistine Chapel ceiling, to scenes from the life of Buddha or other images of Eastern religious origin.
In art, the term painting describes both the act and the result of the action. The support for paintings includes such surfaces as walls, paper, canvas, wood, glass, lacquer, pottery, leaf, copper and concrete, and the painting may incorporate multiple other materials including sand, clay, paper, plaster, gold leaf, as well as objects.
</t>
  </si>
  <si>
    <t>A cement is a binder, a substance used for construction that sets, hardens, and adheres to other materials to bind them together. Cement is seldom used on its own, but rather to bind sand and gravel (aggregate) together. Cement mixed with fine aggregate produces mortar for masonry, or with sand and gravel, produces concrete. Cement is the most widely used material in existence and is only behind water as the planet's most-consumed resource.Cements used in construction are usually inorganic, often lime or calcium silicate based, and can be characterized as either hydraulic or non-hydraulic, depending on the ability of the cement to set in the presence of water (see hydraulic and non-hydraulic lime plaster).
Non-hydraulic cement does not set in wet conditions or under water. Rather, it sets as it dries and reacts with carbon dioxide in the air. It is resistant to attack by chemicals after setting.
Hydraulic cements (e.g., Portland cement) set and become adhesive due to a chemical reaction between the dry ingredients and water. The chemical reaction results in mineral hydrates that are not very water-soluble and so are quite durable in water and safe from chemical attack. This allows setting in wet conditions or under water and further protects the hardened material from chemical attack. The chemical process for hydraulic cement found by ancient Romans used volcanic ash (pozzolana) with added lime (calcium oxide).
The word "cement" can be traced back to the Roman term opus caementicium, used to describe masonry resembling modern concrete that was made from crushed rock with burnt lime as binder. The volcanic ash and pulverized brick supplements that were added to the burnt lime, to obtain a hydraulic binder, were later referred to as cementum, cimentum, cäment, and cement. In modern times, organic polymers are sometimes used as cements in concrete.</t>
  </si>
  <si>
    <t>Local history is the study of history in a geographically local context and it often concentrates on the local community. It incorporates cultural and social aspects of history. Local history is not merely national history writ small but a study of past events in a given geographical but one that is based on a wide variety of documentary evidence and placed in a comparative context that is both regional and national. Historic plaques are one form of documentation of significant occurrences in the past and oral histories are another. 
Local history is often documented by local historical societies or groups that form to preserve a local historic building or other historic site. Many works of local history are compiled by amateur historians working independently or archivists employed by various organizations. An important aspect of local history is the publication and cataloguing of documents preserved in local or national records which relate to particular areas.
In a number of countries a broader concept of local lore is known, which is a comprehensive study of everything pertaining to a certain locality: history, ethnography, geography, natural history, etc.</t>
  </si>
  <si>
    <t>A chronicle (Latin: chronica, from Greek χρονικά chroniká, from χρόνος, chrónos – "time") is a historical account of facts and events arranged in chronological order, as in a time line. Typically, equal weight is given for historically important events and local events, the purpose being the recording of events that occurred, seen from the perspective of the chronicler. This is in contrast to a narrative or history, which sets selected events in a meaningful interpretive context and excludes those the author does not see as important.
Chronicler information sources vary; some chronicles are written from first-hand knowledge, some are from witnesses or participants in events, still others are accounts passed mouth to mouth prior to being written down.  Some used written material: Charters, letters, or the works of earlier chroniclers. Still others are tales of such unknown origins so as to hold mythical status. Copyists also affected chronicles in creative copying, making corrections or in updating or continuing a chronicle with information not available to the original author(s).  The reliability of a particular chronicle is an important determination for modern historians.In modern times various contemporary newspapers or other periodicals have adopted "chronicle" as part of their name. Various fictional stories have also adopted "chronicle" as part of their title, to give an impression of epic proportion to their stories. A chronicle which traces world history is called a universal chronicle.</t>
  </si>
  <si>
    <t>Sagas are stories mostly about ancient Nordic and Germanic history, early Viking voyages, the battles that took place during the voyages, and migration to Iceland and of feuds between Icelandic families. They were written in the Old Norse language, mainly in Iceland.The texts are tales in prose which share some similarities with the epic, often with stanzas or whole poems in alliterative verse embedded in the text, of heroic deeds of days long gone, "tales of worthy men," who were often Vikings, sometimes pagan, sometimes Christian. The tales are usually realistic, except legendary sagas, sagas of saints, sagas of bishops and translated or recomposed romances. They are sometimes romanticised and fantastic.</t>
  </si>
  <si>
    <t>The list of periods and events in climate history includes some notable climate events known to paleoclimatology.  Knowledge of precise climatic events decreases as the record goes further back in time. The timeline of glaciation covers ice ages specifically, which tend to have their own names for phases, often with different names used for different parts of the world. The names for earlier periods and events come from geology and paleontology. The marine isotope stages (MIS) are often used to express dating within the Quaternary.</t>
  </si>
  <si>
    <t>The Holocene Climate Optimum (HCO) was a warm period during roughly the interval 9,000 to 5,000 years BP, with a thermal maximum around 8000 years BP. It has also been known by many other names, such as Altithermal, Climatic Optimum, Holocene Megathermal, Holocene Optimum, Holocene Thermal Maximum, Hypsithermal, and Mid-Holocene Warm Period.
This warm period was followed by a gradual decline until about two millennia ago.
For other temperature fluctuations, see temperature record.
For other past climate fluctuation, see paleoclimatology.
For the pollen zone and Blytt-Sernander period, associated with the climate optimum, see Atlantic (period).</t>
  </si>
  <si>
    <t>The Snowball Earth hypothesis proposes that during one or more of Earth's icehouse climates, Earth's surface became entirely or nearly entirely frozen at least once, sometime earlier than 650 Mya (million years ago). Proponents of the hypothesis argue that it best explains sedimentary deposits generally regarded as of glacial origin at tropical palaeolatitudes and other enigmatic features in the geological record. Opponents of the hypothesis contest the implications of the geological evidence for global glaciation and the geophysical feasibility of an ice- or slush-covered ocean and emphasize the difficulty of escaping an all-frozen condition. A number of unanswered questions remain, including whether the Earth was a full snowball, or a "slushball" with a thin equatorial band of open (or seasonally open) water.
The snowball-Earth episodes are proposed to have occurred before the sudden radiation of multicellular bioforms, known as the Cambrian explosion. The most recent snowball episode may have triggered the evolution of multicellularity. Another, much earlier and longer snowball episode, the Huronian glaciation, which would have occurred 2400 to 2100 Mya, may have been triggered by the first appearance of oxygen in the atmosphere, the "Great Oxygenation Event".</t>
  </si>
  <si>
    <t xml:space="preserve">The Quaternary glaciation, also known as the Pleistocene glaciation, is an alternating series of glacial and interglacial periods during the Quaternary period that began 2.58 Ma (million years ago), and is ongoing. Although geologists describe the entire time period as an "ice age", in popular culture the term "ice age" is usually associated with just the most recent glacial period. Since earth still has ice sheets, geologists consider the Quaternary glaciation to be ongoing, with earth now experiencing an interglacial period.
During the Quaternary glaciation, ice sheets appeared.  During glacial periods they expanded, and during interglacial periods they contracted.  Since the end of the last glacial period the only surviving ice sheets are the Antarctic and Greenland ice sheets.  Other ice sheets, such as the Laurentide ice sheet, formed during glacial periods and completely disappeared during interglacials. The major effects of the Quaternary glaciation, have been the erosion of land and the deposition of material, both over large parts of the continents; the modification of river systems; the creation of millions of lakes, including the development of pluvial lakes far from the ice margins; changes in sea level; the isostatic adjustment of the Earth's crust; flooding; and abnormal winds. The ice sheets themselves, by raising the albedo (the extent to which the radiant energy of the Sun is reflected from Earth) created significant feedback to further cool the climate. These effects have shaped entire environments on land and in the oceans, and their associated biological communities.
Before the quaternary glaciation, land-based ice appeared, and then disappeared, during at least four other ice ages.
</t>
  </si>
  <si>
    <t>The Carboniferous rainforest collapse (CRC) was a minor extinction event that occurred around 305 million years ago in the Carboniferous period. It altered the vast coal forests that covered the equatorial region of Euramerica (Europe and America). This event may have fragmented the forests into isolated 'islands', which in turn caused dwarfism and, shortly after, extinction of many plant and animal species. Following the event, coal-forming tropical forests continued in large areas of the Earth, but their extent and composition were changed.
The event occurred at the end of the Moscovian and continued into the early Kasimovian stages of the Pennsylvanian (Upper Carboniferous).</t>
  </si>
  <si>
    <t>The Great Oxidation Event (GOE, to a lesser extent, also called the Great Oxygenation Event, Oxygen Catastrophe, Oxygen Crisis, Oxygen Holocaust, Oxygen Revolution) was when Earth's atmosphere and the shallow ocean experienced a rise in oxygen around 2.4 billion years ago (2.4 Ga) to 2.1-2.0 Ga during the Paleoproterozoic era. Geological, isotopic, and chemical evidence suggests that biologically induced molecular oxygen (dioxygen, O2) started to accumulate in Earth's atmosphere and changed Earth's atmosphere from a weakly reducing atmosphere to an oxidizing atmosphere. The causes of the event remain unclear.</t>
  </si>
  <si>
    <t>The Sahara (, ; Arabic: الصحراء الكبرى‎, aṣ-ṣaḥrāʼ al-kubrá, 'the Great Desert') is a desert located on the African continent. It is the largest hot desert in the world, and the third largest desert overall after Antarctica and the Arctic. Its area of 9,200,000 square kilometres (3,600,000 sq mi) is comparable to the area of China or the United States. The name 'Sahara' is derived from a dialectal Arabic word for "desert", ṣaḥra (صحرا /ˈsˤaħra/).The desert comprises much of North Africa, excluding the fertile region on the Mediterranean Sea coast, the Atlas Mountains of the Maghreb, and the Nile Valley in Egypt and Sudan. It stretches from the Red Sea in the east and the Mediterranean in the north to the Atlantic Ocean in the west, where the landscape gradually changes from desert to coastal plains. To the south, it is bounded by the Sahel, a belt of semi-arid tropical savanna around the Niger River valley and the Sudan Region of Sub-Saharan Africa. The Sahara can be divided into several regions including: the western Sahara, the central Ahaggar Mountains, the Tibesti Mountains, the Aïr Mountains, the Ténéré desert, and the Libyan Desert.
For several hundred thousand years, the Sahara has alternated between desert and savanna grassland in a 41,000 year cycle caused by the precession of the Earth's axis as it rotates around the Sun, which changes the location of the North African Monsoon. The area is next expected to become green in about 15,000 years (17,000 AD). There is a suggestion that the last time that the Sahara was converted from savanna to desert it was partially due to overgrazing by the cattle of the local population.</t>
  </si>
  <si>
    <t>The Sun is the star at the center of the Solar System. It is a nearly perfect sphere of hot plasma, with internal convective motion that generates a magnetic field via a dynamo process. It is by far the most important source of energy for life on Earth. Its diameter is about 1.39 million kilometers (864,000 miles), or 109 times that of Earth, and its mass is about 330,000 times that of Earth. It accounts for about 99.86% of the total mass of the Solar System.
Roughly three quarters of the Sun's mass consists of hydrogen (~73%); the rest is mostly helium (~25%), with much smaller quantities of heavier elements, including oxygen, carbon, neon, and iron.The Sun is a G-type main-sequence star (G2V) based on its spectral class. As such, it is informally and not completely accurately referred to as a yellow dwarf (its light is closer to white than yellow). It formed approximately 4.6 billion years ago from the gravitational collapse of matter within a region of a large molecular cloud. Most of this matter gathered in the center, whereas the rest flattened into an orbiting disk that became the Solar System. The central mass became so hot and dense that it eventually initiated nuclear fusion in its core. It is thought that almost all stars form by this process.
The Sun is roughly middle-aged; it has not changed dramatically for more than four billion years, and will remain fairly stable for more than another five billion years. It currently fuses about 600 million tons of hydrogen into helium every second, converting 4 million tons of matter into energy every second as a result. This energy, which can take between 10,000 and 170,000 years to escape from its core, is the source of the Sun's light and heat. In about 5 billion years, when hydrogen fusion in its core has diminished to the point at which the Sun is no longer in hydrostatic equilibrium, its core will undergo a marked increase in density and temperature while its outer layers expand to eventually become a red giant. It is calculated that the Sun will become sufficiently large to engulf the current orbits of Mercury and Venus, and render Earth uninhabitable. After this, it will shed its outer layers and become a dense type of cooling star known as a white dwarf, and no longer produce energy by fusion, but still glow and give off heat from its previous fusion.
The enormous effect of the Sun on Earth has been recognized since prehistoric times, and the Sun has been regarded by some cultures as a deity. The synodic rotation of Earth and its orbit around the Sun are the basis of solar calendars, one of which is the predominant calendar in use today.</t>
  </si>
  <si>
    <t>Paleoclimatology (in British spelling, palaeoclimatology) is the study of changes in climate taken on the scale of the entire history of Earth. It uses a variety of proxy methods from the Earth and life sciences to obtain data previously preserved within rocks, sediments, ice sheets, tree rings, corals, shells, and microfossils. It then uses the records to determine the past states of the Earth's various climate regions and its atmospheric system. Studies of past changes in the environment and biodiversity often reflect on the current situation, specifically the impact of climate on mass extinctions and biotic recovery.</t>
  </si>
  <si>
    <t>Pollen is a fine to coarse powdery substance comprising pollen grains which are male microgametophytes of seed plants, which produce male gametes (sperm cells). Pollen grains have a hard coat made of sporopollenin that protects the gametophytes during the process of their movement from the stamens to the pistil of flowering plants, or from the male cone to the female cone of coniferous plants. If pollen lands on a compatible pistil or female cone, it germinates, producing a pollen tube that transfers the sperm to the ovule containing the female gametophyte. Individual pollen grains are small enough to require magnification to see detail. The study of pollen is called palynology and is highly useful in paleoecology, paleontology, archaeology, and forensics. 
Pollen in plants is used for transferring haploid male genetic material from the anther of a single flower to the stigma of another in cross-pollination. In a case of self-pollination, this process takes place from the anther of a flower to the stigma of the same flower.Pollen is commonly used as food and food supplement. However, because of agricultural practices, it is often contaminated by agricultural pesticides.</t>
  </si>
  <si>
    <t xml:space="preserve">Vegetation is an assemblage of plant species and the ground cover they provide.  It is a general term, without specific reference to particular taxa, life forms, structure, spatial extent, or any other specific botanical or geographic characteristics. It is broader than the term flora which refers to species composition. Perhaps the closest synonym is plant community, but vegetation can, and often does, refer to a wider range of spatial scales than that term does, including scales as large as the global. Primeval redwood forests, coastal mangrove stands, sphagnum bogs, desert soil crusts, roadside weed patches, wheat fields, cultivated gardens and lawns; all are encompassed by the term vegetation.
The vegetation type is defined by characteristic dominant species, or a common aspect of the assemblage, such as an elevation range or environmental commonality. The contemporary use of vegetation approximates that of ecologist Frederic Clements' term earth cover, an expression still used by the Bureau of Land Management.
</t>
  </si>
  <si>
    <t>Micropaleontology (American spelling; spelled micropalaeontology in European usage) is the branch of paleontology (palaeontology) that studies microfossils, or fossils that require the use of a microscope to see the organism, its morphology and its characteristic details.</t>
  </si>
  <si>
    <t>Sulfuric acid (alternative spelling sulphuric acid), also known as vitriol, is a mineral acid composed of the elements sulfur, oxygen and hydrogen, with molecular formula H2SO4. It is a colorless, odorless, and syrupy liquid that is soluble in water and is synthesized in reactions that are highly exothermic.Its corrosiveness can be mainly ascribed to its strong acidic nature, and, if at a high concentration, its dehydrating and oxidizing properties. It is also hygroscopic, readily absorbing water vapor from the air. Upon contact, sulfuric acid can cause severe chemical burns and even secondary thermal burns; it is very dangerous even at moderate concentrations.Sulfuric acid is a very important commodity chemical, and a nation's sulfuric acid production is a good indicator of its industrial strength. It is widely produced with different methods, such as contact process, wet sulfuric acid process, lead chamber process and some other methods.Sulfuric acid is also a key substance in the chemical industry. It is most commonly used in fertilizer manufacture, but is also important in mineral processing, oil refining, wastewater processing, and chemical synthesis. It has a wide range of end applications including in domestic acidic drain cleaners, as an electrolyte in lead-acid batteries, and in various cleaning agents.</t>
  </si>
  <si>
    <t>Phytoplankton  are the autotrophic (self-feeding) components of the plankton community and a key part of oceans, seas and freshwater basin ecosystems. The name comes from the Greek words φυτόν (phyton), meaning "plant", and πλανκτός (planktos), meaning "wanderer" or "drifter". Most phytoplankton are too small to be individually seen with the unaided eye. However, when present in high enough numbers, some varieties may be noticeable as colored patches on the water surface due to the presence of chlorophyll within their cells and accessory pigments (such as phycobiliproteins or xanthophylls) in some species.</t>
  </si>
  <si>
    <t>The life sciences or biological sciences comprise the branches of science that involve the scientific study of life and organisms – such as microorganisms, plants, and animals including human beings. 
Life science is one of the two major branches of natural science, the other being physical science, which is concerned with non-living matter. 
By definition, biology is the natural science that studies life and living organisms, with the other life sciences being its sub-disciplines. 
Some life sciences focus on a specific type of organism. For example, zoology is the study of animals, while botany is the study of plants. Other life sciences focus on aspects common to all or many life forms, such as anatomy and genetics. Some focus on the micro scale (e.g. molecular biology, biochemistry) other on larger scales (e.g. cytology, immunology, ethology, ecology). Another major branch of life sciences involves understanding the mind – neuroscience.
Life sciences discoveries are helpful in improving the quality and standard of life, and have applications in health, agriculture, medicine, and the pharmaceutical and food science industries.They are useful to us in many ways</t>
  </si>
  <si>
    <t>The history of Earth concerns the development of planet Earth from its formation to the present day. Nearly all branches of natural science have contributed to understanding of the main events of Earth's past, characterized by constant geological change and biological evolution.
The geological time scale (GTS), as defined by international convention, depicts the large spans of time from the beginning of the Earth to the present, and its divisions chronicle some definitive events of Earth history. (In the graphic:  Ga means "billion years ago"; Ma, "million years ago".) Earth formed around 4.54 billion years ago, approximately one-third the age of the universe, by accretion from the solar nebula. Volcanic outgassing probably created the primordial atmosphere and then the ocean, but the early atmosphere contained almost no oxygen. Much of the Earth was molten because of frequent collisions with other bodies which led to extreme volcanism. While the Earth was in its earliest stage (Early Earth), a giant impact collision with a planet-sized body named Theia is thought to have formed the Moon. Over time, the Earth cooled, causing the formation of a solid crust, and allowing liquid water on the surface.
The Hadean eon represents the time before a reliable (fossil) record of life; it began with the formation of the planet and ended 4.0  billion years ago. The following Archean and Proterozoic eons produced the beginnings of life on Earth and its earliest evolution. The succeeding eon is the Phanerozoic, divided into three eras: the Palaeozoic, an era of arthropods, fishes, and the first life on land; the Mesozoic, which spanned the rise, reign, and climactic extinction of the non-avian dinosaurs; and the Cenozoic, which saw the rise of mammals. Recognizable humans emerged at most 2 million years ago, a vanishingly small period on the geological scale.
The earliest undisputed evidence of life on Earth dates at least from 3.5 billion years ago, during the Eoarchean Era, after a geological crust started to solidify following the earlier molten Hadean Eon. There are microbial mat fossils such as stromatolites found in 3.48 billion-year-old sandstone discovered in Western Australia. Other early physical evidence of a biogenic substance is graphite in 3.7 billion-year-old metasedimentary rocks discovered in southwestern Greenland as well as "remains of biotic life" found  in 4.1 billion-year-old rocks in Western Australia. According to one of the researchers, "If life arose relatively quickly on Earth … then it could be common in the universe."Photosynthetic organisms appeared between 3.2 and 2.4 billion years ago and began enriching the atmosphere with oxygen. Life remained mostly small and microscopic until about 580 million years ago, when complex multicellular life arose, developed over time, and  culminated in the Cambrian Explosion about 541 million years ago. This sudden diversification of life forms produced most of the major phyla known today, and divided the Proterozoic Eon from the Cambrian Period of the Paleozoic Era. It is estimated that 99 percent of all species that ever lived on Earth, over five billion, have gone extinct. Estimates on the number of Earth's current species range from 10 million to 14 million, of which about 1.2 million are documented, but over 86 percent have not been described. However, it was recently claimed that 1 trillion species currently live on Earth, with only one-thousandth of one percent described.The Earth's crust has constantly changed since its formation, as has life since its first appearance. Species continue to evolve, taking on new forms, splitting into daughter species, or going extinct in the face of ever-changing physical environments. The process of plate tectonics continues to shape the Earth's continents and oceans and the life they harbor. Human activity is now a dominant force affecting global change, harming the biosphere, the Earth's surface, hydrosphere, and atmosphere with the loss of wild lands, over-exploitation of the oceans, production of greenhouse gases, degradation of the ozone layer, and general degradation of soil, air, and water quality.</t>
  </si>
  <si>
    <t>The President, Council and Fellows of the Royal Society of London for Improving Natural Knowledge, commonly known as the Royal Society, is a learned society. Founded on 28 November 1660, it was granted a royal charter by King Charles II as "The Royal Society". It is the oldest national scientific institution in the world. The society is the United Kingdom's and Commonwealth of Nations' Academy of Sciences and fulfils a number of roles: promoting science and its benefits, recognising excellence in science, supporting outstanding science, providing scientific advice for policy, fostering international and global co-operation, education and public engagement.
The society is governed by its Council, which is chaired by the Society's President, according to a set of statutes and standing orders. The members of Council and the President are elected from and by its Fellows, the basic members of the society, who are themselves elected by existing Fellows. As of 2016, there are about 1,600 fellows, allowed to use the postnominal title FRS (Fellow of the Royal Society), with up to 52 new fellows appointed each year. There are also royal fellows, honorary fellows and foreign members, the last of which are allowed to use the postnominal title ForMemRS (Foreign Member of the Royal Society). The Royal Society President is Venkatraman Ramakrishnan, who took up the post on 30 November 2015.Since 1967, the society has been based at 6–9 Carlton House Terrace, a Grade I listed building in central London which was previously used by the Embassy of Germany, London.</t>
  </si>
  <si>
    <t>Scientific American (informally abbreviated SciAm or sometimes SA) is an American popular science magazine. Many famous scientists, including Albert Einstein, have contributed articles to it. It is the oldest continuously published monthly magazine in the United States (though it only became monthly in 1921).</t>
  </si>
  <si>
    <t>The Pliocene ( ; also Pleiocene) Epoch is the epoch in the geologic timescale that extends from 5.333 million to 2.58 million years BP. It is the second and youngest epoch of the Neogene Period in the Cenozoic Era. The Pliocene follows the Miocene Epoch and is followed by the Pleistocene Epoch. Prior to the 2009 revision of the geologic time scale, which placed the four most recent major glaciations entirely within the Pleistocene, the Pliocene also included the Gelasian stage, which lasted from 2.588 to 1.806 million years ago, and is now included in the Pleistocene.As with other older geologic periods, the geological strata that define the start and end are well identified but the exact dates of the start and end of the epoch are slightly uncertain. The boundaries defining the Pliocene are not set at an easily identified worldwide event but rather at regional boundaries between the warmer Miocene and the relatively cooler Pliocene. The upper boundary was set at the start of the Pleistocene glaciations.</t>
  </si>
  <si>
    <t xml:space="preserve">In geology, a supercontinent is the assembly of most or all of Earth's continental blocks or cratons to form a single large landmass. However, many earth scientists use a different definition: "a clustering of nearly all continents", which leaves room for interpretation and is easier to apply to Precambrian times.Supercontinents have assembled and dispersed multiple times in the geologic past (see table). According to the modern definitions, a supercontinent does not exist today. The supercontinent Pangaea is the collective name describing all of the continental landmasses when they were most recently near to one another. The positions of continents have been accurately determined back to the early Jurassic, shortly before the breakup of Pangaea (see animated image). The earlier continent Gondwana is not considered a supercontinent under the first definition, since the landmasses of Baltica, Laurentia and Siberia were separate at the time.
</t>
  </si>
  <si>
    <t>The Gulf Stream, together with its northern extension the North Atlantic Drift, is a warm and swift Atlantic ocean current that originates in the Gulf of Mexico and stretches to the tip of Florida, and follows the eastern coastlines of the United States and Newfoundland before crossing the Atlantic Ocean. The process of western intensification causes the Gulf Stream to be a northward accelerating current off the east coast of North America. At about 40°0′N 30°0′W, it splits in two, with the northern stream, the North Atlantic Drift, crossing to Northern Europe and the southern stream, the Canary Current, recirculating off West Africa.
The Gulf Stream influences the climate of the east coast of North America from Florida to Newfoundland, and the west coast of Europe.  Although there has been recent debate, there is consensus that the climate of Western Europe and Northern Europe is warmer than it would otherwise be due to the North Atlantic drift which is the northeastern section of the Gulf Stream. It is part of the North Atlantic Gyre. Its presence has led to the development of strong cyclones of all types, both within the atmosphere and within the ocean. The Gulf Stream is also a significant potential source of renewable power generation. The Gulf Stream may be slowing down as a result of climate change.
The Gulf Stream is typically 100 kilometres (62 mi) wide and 800 metres (2,600 ft) to 1,200 metres (3,900 ft) deep. The current velocity is fastest near the surface, with the maximum speed typically about 2.5 metres per second (9.0 km/h; 5.6 mph).</t>
  </si>
  <si>
    <t>An extinction event (also known as a mass extinction or biotic crisis) is a widespread and rapid decrease in the biodiversity on Earth. Such an event is identified by a sharp change in the diversity and abundance of multicellular organisms. It occurs when the rate of extinction increases with respect to the rate of speciation. Estimates of the number of major mass extinctions in the last 540 million years range from as few as five to more than twenty. These differences stem from the threshold chosen for describing an extinction event as "major", and the data chosen to measure past diversity.
Because most diversity and biomass on Earth is microbial, and thus difficult to measure, recorded extinction events affect the easily observed, biologically complex component of the biosphere rather than the total diversity and abundance of life. Extinction occurs at an uneven rate. Based on the fossil record, the background rate of extinctions on Earth is about two to five taxonomic families of marine animals every million years. Marine fossils are mostly used to measure extinction rates because of their superior fossil record and stratigraphic range compared to land animals.
The Great Oxygenation Event, which occurred around 2.45 billion years ago, was probably the first major extinction event. Since the Cambrian explosion five further major mass extinctions have significantly exceeded the background extinction rate. The most recent and arguably best-known, the Cretaceous–Paleogene extinction event, which occurred approximately 66 million years ago (Ma), was a large-scale mass extinction of animal and plant species in a geologically short period of time. In addition to the five major mass extinctions, there are numerous minor ones as well, and the ongoing mass extinction caused by human activity is sometimes called the sixth extinction. Mass extinctions seem to be a mainly Phanerozoic phenomenon, with extinction rates low before large complex organisms arose.</t>
  </si>
  <si>
    <t xml:space="preserve">The National Aeronautics and Space Administration (NASA, ) is an independent agency of the United States Federal Government responsible for the civilian space program, as well as aeronautics and aerospace research.NASA was established in 1958, succeeding the National Advisory Committee for Aeronautics (NACA). The new agency was to have a distinctly civilian orientation, encouraging peaceful applications in space science. Since its establishment, most US space exploration efforts have been led by NASA, including the Apollo Moon landing missions, the Skylab space station, and later the Space Shuttle. NASA is supporting the International Space Station and is overseeing the development of the Orion Multi-Purpose Crew Vehicle, the Space Launch System and Commercial Crew vehicles. The agency is also responsible for the Launch Services Program which provides oversight of launch operations and countdown management for unmanned NASA launches.
NASA science is focused on better understanding Earth through the Earth Observing System; advancing heliophysics through the efforts of the Science Mission Directorate's Heliophysics Research Program; exploring bodies throughout the Solar System with advanced robotic spacecraft missions such as New Horizons; and researching astrophysics topics, such as the Big Bang, through the Great Observatories and associated programs.
</t>
  </si>
  <si>
    <t>The faint young Sun paradox or faint young Sun problem describes the apparent contradiction between observations of liquid water early in Earth's history and the astrophysical expectation that the Sun's output would be only 70 percent as intense during that epoch as it is during the modern epoch. The issue was raised by astronomers Carl Sagan and George Mullen in 1972. Proposed resolutions of this paradox have taken into account greenhouse effects, astrophysical influences, or a combination of the two.
An unresolved question is how a climate suitable for life was maintained on Earth over the long timescale despite the variable solar output and wide range of terrestrial conditions.</t>
  </si>
  <si>
    <t>The Archean Eon ( , also spelled Archaean or Archæan) is one of the four geologic eons of Earth history, occurring 4,000 to 2,500 million years ago (4 to 2.5 billion years ago). During the Archean, the Earth's crust had cooled enough to allow the formation of continents and life started to form.</t>
  </si>
  <si>
    <t>The Hadean ( ) is a geologic eon of the Earth pre-dating the Archean. It began with the formation of the Earth about 4.6 billion years ago and ended, as defined by the ICS, 4 billion years ago. As of 2016, the ICS describes its status as "informal". Geologist Preston Cloud coined the term in 1972, originally to label the period before the earliest-known rocks on Earth. W. Brian Harland later coined an almost synonymous term, the "Priscoan period", from priscus, the Latin word for "ancient". Other, older texts refer to the eon as the Pre-Archean.</t>
  </si>
  <si>
    <t>Global cooling was a conjecture during the 1970s of imminent cooling of the Earth's surface and atmosphere culminating in a period of extensive glaciation.   
Press reports at the time did not accurately reflect the scientific literature.  The current scientific opinion on climate change is that the Earth underwent global warming throughout the 20th century and continues to warm.</t>
  </si>
  <si>
    <t>The biosphere (from Greek βίος bíos "life" and σφαῖρα sphaira "sphere") also known as the ecosphere (from Greek οἶκος oîkos "environment" and σφαῖρα), is the worldwide sum of all ecosystems. It can also be termed the zone of life on Earth, a closed system (apart from solar and cosmic radiation and heat from the interior 
of the Earth), and largely self-regulating. By the most general biophysiological definition, the biosphere is the global ecological system integrating all living beings and their relationships, including their interaction with the elements of the lithosphere, geosphere, hydrosphere, and atmosphere. The biosphere is postulated to have evolved, beginning with a process of biopoiesis (life created naturally from non-living matter, such as simple organic compounds) or biogenesis (life created from living matter), at least some 3.5 billion years ago.In a general sense, biospheres are any closed, self-regulating systems containing ecosystems. This includes artificial biospheres such as Biosphere 2 and BIOS-3, and potentially ones on other planets or moons.</t>
  </si>
  <si>
    <t>In geology, permafrost is ground, including rock or (cryotic) soil, with a temperature that remains at or below the freezing point of water 0 °C (32 °F) for two or more years. Most permafrost is located in high latitudes (in and around the Arctic and Antarctic regions), but at lower latitudes alpine permafrost occurs at higher elevations. Ground ice is not always present, as may be in the case of non-porous bedrock, but it frequently occurs and it may be in amounts exceeding the potential hydraulic saturation of the ground material. Permafrost accounts for 0.022% of total water on Earth and the permafrost region covers 24% of exposed land in the Northern Hemisphere. It also occurs subsea on the continental shelves of the continents surrounding the Arctic Ocean, portions of which were exposed during the last glacial period.The thawing of permafrost has implications for the global climate. A global temperature rise of 1.5 °C (2.7 °F) above current levels would be enough to start the thawing of permafrost in Siberia, according to one group of scientists.</t>
  </si>
  <si>
    <t>The hydrosphere (from Greek ὕδωρ hydōr, "water" and σφαῖρα sphaira, "sphere") is the combined mass of water found on, under, and above the surface of a planet, minor planet or natural satellite. Although the Earth's hydrosphere has been around for longer than 4 billion years, it continues to change in size. This is caused by seafloor spreading and continental drift, which rearranges the land and ocean.It has been estimated that there are 1,386 million cubic kilometres (333,000,000 cubic miles) of water on Earth. This includes water in liquid and frozen forms in groundwater, oceans, lakes and streams. Saltwater accounts for 97.5% of this amount, whereas fresh water accounts for only 2.5%. Of this fresh water, 68.9% is in the form of ice and permanent snow cover in the Arctic, the Antarctic and mountain glaciers; 30.8% is in the form of fresh groundwater; and only 0.3% of the fresh water on Earth is in easily accessible lakes, reservoirs and river systems.The total mass of the Earth's hydrosphere is about 1.4 × 1018 tonnes, which is about 0.023% of Earth's total mass. At any given time, about 20 × 1012 tonnes of this is in the form of water vapor in the Earth's atmosphere (for practical purposes, 1 cubic meter of water weighs one tonne). Approximately 71% of Earth's surface, an area of some 361 million square kilometers (139.5 million square miles), is covered by ocean. The average salinity of Earth's oceans is about 35 grams of salt per kilogram of sea water (3.5%).</t>
  </si>
  <si>
    <t>The Chicxulub crater (; Mayan: [tʃʼikʃuluɓ]) is an impact crater buried underneath the Yucatán Peninsula in Mexico. Its center is located near the town of Chicxulub, after which the crater is named. It was formed by a large asteroid or comet about 11 to 81 kilometres (6.8 to 50.3 miles) in diameter, the Chicxulub impactor, striking the Earth. The date of the impact coincides precisely with the Cretaceous–Paleogene boundary (K–Pg boundary), slightly less than 66 million years ago, and a widely accepted theory is that worldwide climate disruption from the event was the cause of the Cretaceous–Paleogene extinction event, a mass extinction in which 75% of plant and animal species on Earth became extinct, including all non-avian dinosaurs.
The crater is estimated to be 150 kilometres (93 miles) in diameter and 20 km (12 mi) in depth, well into the continental crust of the region of about 10–30 km (6.2–18.6 mi) depth. It is the second largest confirmed impact structure on Earth and the only one whose peak ring is intact and directly accessible for scientific research.The crater was discovered by Antonio Camargo and Glen Penfield, geophysicists who had been looking for petroleum in the Yucatán during the late 1970s. Penfield was initially unable to obtain evidence that the geological feature was a crater and gave up his search. Later, through contact with Alan Hildebrand in 1990, Penfield obtained samples that suggested it was an impact feature. Evidence for the impact origin of the crater includes shocked quartz, a gravity anomaly, and tektites in surrounding areas.
In 2016, a scientific drilling project drilled deep into the peak ring of the impact crater, hundreds of meters below the current sea floor, to obtain rock core samples from the impact itself. The discoveries were widely seen as confirming current theories related to both the crater impact and its effects.</t>
  </si>
  <si>
    <t>The Virgo Cluster is a cluster of galaxies whose center is 53.8 ± 0.3 Mly (16.5 ± 0.1 Mpc)
away in the constellation Virgo. Comprising approximately 1300 (and possibly up to 2000) member galaxies, the cluster forms the heart of the larger Virgo Supercluster, of which the Local Group (containing our Milky Way galaxy) is a member. The Local Group actually experiences the mass of the Virgo Supercluster as the Virgocentric flow. It is estimated that the Virgo Cluster's mass is 1.2×1015 M☉ out to 8 degrees of the cluster's center or a radius of about 2.2 Mpc.Many of the brighter galaxies in this cluster, including the giant elliptical galaxy Messier 87, were discovered in the late 1770s and early 1780s and subsequently included in Charles Messier's catalogue of non-cometary fuzzy objects. Described by Messier as nebulae without stars, their true nature was not recognized until the 1920s.The cluster subtends a maximum arc of approximately 8 degrees centered in the constellation Virgo. Although some of the cluster's most prominent members can be seen with smaller instruments, a 6-inch telescope will reveal about 160 of the cluster's galaxies on a clear night. Its brightest member is the elliptical galaxy Messier 49; however its most famous member is the elliptical galaxy Messier 87, which is located in the center of the cluster.</t>
  </si>
  <si>
    <t>An interstellar cloud is generally an accumulation of gas, plasma, and dust in our and other galaxies. Put differently, an interstellar cloud is a denser-than-average region of the interstellar medium, (ISM), the matter and radiation that exists in the space between the star systems in a galaxy. Depending on the density, size, and temperature of a given cloud, its hydrogen can be neutral, making an H I region; ionized, or plasma making it an H II region; or molecular, which are referred to simply as molecular clouds, or sometimetimes dense clouds. Neutral and ionized clouds are sometimes also called diffuse clouds. An interstellar cloud is formed by the gas and dust particles from a red giant in its later life.</t>
  </si>
  <si>
    <t>Monthly Notices of the Royal Astronomical Society (MNRAS) is a peer-reviewed scientific journal covering research in astronomy and astrophysics. It has been in continuous existence since 1827 and publishes letters and papers reporting original research in relevant fields. Despite the name, the journal is no longer monthly, nor does it carry the notices of the Royal Astronomical Society.</t>
  </si>
  <si>
    <t xml:space="preserve">A red giant is a luminous giant star of low or intermediate mass (roughly 0.3–8 solar masses (M☉)) in a late phase of stellar evolution. The outer atmosphere is inflated and tenuous, making the radius large and the surface temperature  around 5,000 K (4,700 °C; 8,500 °F) or lower. The appearance of the red giant is from yellow-orange to red, including the spectral types K and M, but also class S stars and most carbon stars.
The most common red giants are stars on the red-giant branch (RGB) that are still fusing hydrogen into helium in a shell surrounding an inert helium core. Other red giants are the red-clump stars in the cool half of the horizontal branch, fusing helium into carbon in their cores via the triple-alpha process; and the asymptotic-giant-branch (AGB) stars with a helium burning shell outside a degenerate carbon–oxygen core, and a hydrogen burning shell just beyond that.
</t>
  </si>
  <si>
    <t>The United States Geological Survey (USGS, formerly simply Geological Survey) is a scientific agency of the United States government. The scientists of the USGS study the landscape of the United States, its natural resources, and the natural hazards that threaten it. The organization has four major science disciplines, concerning biology, geography, geology, and hydrology. The USGS is a fact-finding research organization with no regulatory responsibility.
The USGS is a bureau of the United States Department of the Interior; it is that department's sole scientific agency. The USGS employs approximately 8,670 people and is headquartered in Reston, Virginia. The USGS also has major offices near Lakewood, Colorado, at the Denver Federal Center, and Menlo Park, California.
The current motto of the USGS, in use since August 1997, is "science for a changing world". The agency's previous slogan, adopted on the occasion of its hundredth anniversary, was "Earth Science in the Public Service".</t>
  </si>
  <si>
    <t>The effects of global warming are the environmental and social changes caused (directly or indirectly) by human emissions of greenhouse gases. There is a scientific consensus that climate change is occurring, and that human activities are the primary driver. Many impacts of climate change have already been observed, including glacier retreat, changes in the timing of seasonal events (e.g., earlier flowering of plants), and changes in agricultural productivity. 
Anthropogenic forcing has likely contributed to some of the observed changes, including sea level rise, changes in climate extremes, declines in Arctic sea ice extent and glacier retreat.Future effects of climate change will vary depending on climate change policies and social development. The two main policies to address climate change are reducing human greenhouse gas emissions (climate change mitigation) and adapting to the impacts of climate change. Geoengineering is another policy option.Near-term climate change policies could significantly affect long-term climate change impacts. Stringent mitigation policies might be able to limit global warming (in 2100) to around 2 °C or below, relative to pre-industrial levels. Without mitigation, increased energy demand and extensive use of fossil fuels might lead to global warming of around 4 °C. Higher magnitudes of global warming would be more difficult to adapt to, and would increase the risk of negative impacts.The effects can pose an existential threat to human civilization by 2050.This article doesn't cover ocean acidification, which is directly caused by atmospheric carbon dioxide, not the warming of global warming itself.</t>
  </si>
  <si>
    <t>A coral reef is an underwater ecosystem characterized by reef-building corals. Reefs are formed of colonies of coral polyps held together by calcium carbonate. Most coral reefs are built from stony corals, whose polyps cluster in groups.
Coral belongs to the class Anthozoa in the animal phylum Cnidaria, which includes sea anemones and jellyfish. Unlike sea anemones, corals secrete hard carbonate exoskeletons that support and protect the coral. Most reefs grow best in warm, shallow, clear, sunny and agitated water.
Often called "rainforests of the sea", shallow coral reefs form some of Earth's most diverse ecosystems. They occupy less than 0.1% of the world's ocean area, about half the area of France, yet they provide a home for at least 25% of all marine species, including fish, mollusks, worms, crustaceans, echinoderms, sponges, tunicates and other cnidarians. Coral reefs flourish in ocean waters that provide few nutrients. They are most commonly found at shallow depths in tropical waters, but deep water and cold water coral reefs exist on smaller scales in other areas.
Coral reefs deliver ecosystem services for tourism, fisheries and shoreline protection. The annual global economic value of coral reefs is estimated between US$30–375 billion and 9.9 trillion USD.  Coral reefs are fragile, partly because they are sensitive to water conditions. They are under threat from excess nutrients (nitrogen and phosphorus), rising temperatures, oceanic acidification, overfishing (e.g., from blast fishing, cyanide fishing, spearfishing on scuba), sunscreen use, and harmful land-use practices, including runoff and seeps (e.g., from injection wells and cesspools).</t>
  </si>
  <si>
    <t>Fish are gill-bearing aquatic craniate animals that lack limbs with digits. They form a sister group to the tunicates, together forming the olfactores. Included in this definition are the living hagfish, lampreys, and cartilaginous and bony fish as well as various extinct related groups. Tetrapods emerged within lobe-finned fishes, so cladistically they are fish as well. However, traditionally fish are rendered paraphyletic by excluding the tetrapods (i.e., the amphibians, reptiles, birds and mammals which all descended from within the same ancestry). Because in this manner the term "fish" is defined negatively as a paraphyletic group, it is not considered a formal taxonomic grouping in systematic biology, unless it is used in the cladistic sense, including tetrapods. The traditional term pisces (also ichthyes) is considered a typological, but not a phylogenetic classification.
The earliest organisms that can be classified as fish were soft-bodied chordates that first appeared during the Cambrian period. Although they lacked a true spine, they possessed notochords which allowed them to be more agile than their invertebrate counterparts. Fish would continue to evolve through the Paleozoic era, diversifying into a wide variety of forms. Many fish of the Paleozoic developed external armor that protected them from predators. The first fish with jaws appeared in the Silurian period, after which many (such as sharks) became formidable marine predators rather than just the prey of arthropods.
Most fish are ectothermic ("cold-blooded"), allowing their body temperatures to vary as ambient temperatures change, though some of the large active swimmers like white shark and tuna can hold a higher core temperature.Fish can communicate in their underwater environments through the use of acoustic communication. Acoustic communication in fish involves the transmission of acoustic signals from one individual of a species to another. The production of sounds as a means of communication among fish is most often used in the context of feeding, aggression or courtship behaviour. The sounds emitted by fish can vary depending on the species and stimulus involved. They can produce either stridulatory sounds by moving components of the skeletal system, or can produce non-stridulatory sounds by manipulating specialized organs such as the swimbladder.Fish are abundant in most bodies of water. They can be found in nearly all aquatic environments, from high mountain streams (e.g., char and gudgeon) to the abyssal and even hadal depths of the deepest oceans (e.g., gulpers and anglerfish), although no species has yet been documented in the deepest 25% of the ocean. With 33,600 described species, fish exhibit greater species diversity than any other group of vertebrates.Fish are an important resource for humans worldwide, especially as food. Commercial and subsistence fishers hunt fish in wild fisheries (see fishing) or farm them in ponds or in cages in the ocean (see aquaculture). They are also caught by recreational fishers, kept as pets, raised by fishkeepers, and exhibited in public aquaria. Fish have had a role in culture through the ages, serving as deities, religious symbols, and as the subjects of art, books and movies.</t>
  </si>
  <si>
    <t>The Pacific Ocean is the largest and deepest of Earth's oceanic divisions. It extends from the Arctic Ocean in the north to the Southern Ocean (or, depending on definition, to Antarctica) in the south and is bounded by Asia and Australia in the west and the Americas in the east.
At 165,250,000 square kilometers (63,800,000 square miles) in area (as defined with an Antarctic southern border), this largest division of the World Ocean—and, in turn, the hydrosphere—covers about 46% of Earth's water surface and about one-third of its total surface area, making it larger than all of Earth's land area combined. The centers of both the Water Hemisphere and the Western Hemisphere are in the Pacific Ocean. The equator subdivides it into the North(ern) Pacific Ocean and South(ern) Pacific Ocean, with two exceptions: the Galápagos and Gilbert Islands, while straddling the equator, are deemed wholly within the South Pacific. Its mean depth is 4,000 meters (13,000 feet). The Mariana Trench in the western North Pacific is the deepest point in the world, reaching a depth of 10,911 meters (35,797 feet). The western Pacific has many peripheral seas.
Though the peoples of Asia and Oceania have traveled the Pacific Ocean since prehistoric times, the eastern Pacific was first sighted by Europeans in the early 16th century when Spanish explorer Vasco Núñez de Balboa crossed the Isthmus of Panama in 1513 and discovered the great "southern sea" which he named Mar del Sur (in Spanish). The ocean's current name was coined by Portuguese explorer Ferdinand Magellan during the Spanish circumnavigation of the world in 1521, as he encountered favorable winds on reaching the ocean. He called it Mar Pacífico, which in both Portuguese and Spanish means "peaceful sea".</t>
  </si>
  <si>
    <t>The Atlantic Ocean is the second largest of the world's oceans, with an area of about 106,460,000 square kilometers (41,100,000 square miles). It covers approximately 20 percent of the Earth's surface and about 29 percent of its water surface area. It separates the "Old World" from the "New World".
The Atlantic Ocean occupies an elongated, S-shaped basin extending longitudinally between Europe and Africa to the east, and the Americas to the west. As one component of the interconnected global ocean, it is connected in the north to the Arctic Ocean, to the Pacific Ocean in the southwest, the Indian Ocean in the southeast, and the Southern Ocean in the south (other definitions describe the Atlantic as extending southward to Antarctica). The Equatorial Counter Current subdivides it into the North(ern) Atlantic Ocean and the South(ern) Atlantic Ocean at about 8°N.Scientific explorations of the Atlantic include the Challenger expedition, the German Meteor expedition, Columbia University's Lamont-Doherty Earth Observatory and the United States Navy Hydrographic Office.</t>
  </si>
  <si>
    <t xml:space="preserve">El Niño (; Spanish: [el ˈniɲo]) is the warm phase of the El Niño–Southern Oscillation (ENSO) and is associated with a band of warm ocean water that develops in the central and east-central equatorial Pacific (between approximately the International Date Line and 120°W), including the area off the Pacific coast of South America. The ENSO is the cycle of warm and cold sea surface temperature (SST) of the tropical central and eastern Pacific Ocean. El Niño is accompanied by high air pressure in the western Pacific and low air pressure in the eastern Pacific. El Niño phases are known to occur close to four years, however, records demonstrate that the cycles have lasted between two and seven years. During the development of El Niño, rainfall develops between September–November. The cool phase of ENSO is La Niña, with SSTs in the eastern Pacific below average, and air pressure high in the eastern Pacific and low in the western Pacific. The ENSO cycle, including both El Niño and La Niña, causes global changes in temperature and rainfall.Developing countries that depend on their own agriculture and fishing, particularly those bordering the Pacific Ocean, are usually most affected. In American Spanish, the capitalized term El Niño means "the boy". In this phase of the Oscillation, the pool of warm water in the Pacific near South America is often at its warmest about Christmas. The original name of the phase, El Niño de Navidad, arose centuries ago, when Peruvian fishermen named the weather phenomenon after the newborn Christ. La Niña, chosen as the "opposite" of El Niño, is American Spanish for "the girl".
</t>
  </si>
  <si>
    <t>An island or isle is any piece of sub-continental land that is surrounded by water. Very small islands such as emergent land features on atolls can be called islets, skerries, cays or keys. An island in a river or a lake island may be called an eyot or ait, and a small island off the coast may be called a holm. A grouping of geographically or geologically related islands is called an archipelago, such as the Philippines.
An island may be described as such, despite the presence of an artificial land bridge; examples are Singapore and its causeway, and the various Dutch delta islands, such as IJsselmonde. Some places may even retain "island" in their names for historical reasons after being connected to a larger landmass by a land bridge or landfill, such as Coney Island and Coronado Island, though these are, strictly speaking, tied islands. Conversely, when a piece of land is separated from the mainland by a man-made canal, for example the Peloponnese by the Corinth Canal or Marble Hill in northern Manhattan during the time between the building of the United States Ship Canal and the filling-in of the Harlem River which surrounded the area, it is generally not considered an island.
There are two main types of islands in the sea: continental and oceanic. There are also artificial islands.</t>
  </si>
  <si>
    <t>A flood basalt is the result of a giant volcanic eruption or series of eruptions that covers large stretches of land or the ocean floor with basalt lava. Flood basalt provinces such as the Deccan Traps of India are often called traps, after the Swedish word trappa (meaning "stairs"), due to the characteristic stairstep geomorphology of many associated landscapes. Michael R. Rampino and Richard Stothers (1988) cited eleven distinct flood basalt episodes occurring in the past 250 million years, creating large volcanic provinces, plateaus, and mountain ranges. However, more have been recognized such as the large Ontong Java Plateau, and the Chilcotin Group, though the latter may be linked to the Columbia River Basalt Group. Large igneous provinces have been connected to five mass extinction events, and may be associated with bolide impacts.</t>
  </si>
  <si>
    <t>A large igneous province (LIP) is an extremely large accumulation of igneous rocks, including intrusive (sills, dikes) and extrusive (lava flows, tephra deposits), arising when magma travels through the crust towards the surface. The formation of LIPs is variously attributed to mantle plumes or to processes associated with divergent plate tectonics. The formation of some of the LIPs the past 500 million years coincide in time with mass extinctions and rapid climatic changes, which has led to numerous hypotheses about the causal relationships. LIPs are fundamentally different from any other currently active volcanoes or volcanic systems.</t>
  </si>
  <si>
    <t>The Paleocene–Eocene Thermal Maximum (PETM), alternatively "Eocene thermal maximum 1" (ETM1), and formerly known as the "Initial Eocene" or "Late Paleocene Thermal Maximum", was a time period with more than 5–8 °C warmer global average temperature rise across the event. This climate event began at the time boundary of the Paleogene, between the Paleocene and Eocene geological epochs. The exact age and duration of the event is uncertain but it is estimated to have occurred around 55.5 million years ago.The associated period of massive carbon injection into the atmosphere has been estimated to have lasted no longer than 20,000 years. The entire warm period lasted for about 200,000 years. Global temperatures increased by 5–8 °C. The carbon dioxide was likely released in two pulses, the first lasting less than 2,000 years. Such a repeated carbon release is in line with current global warming. A main difference is that during the Paleocene–Eocene Thermal Maximum, the planet was essentially ice-free. However, the amount of released carbon, according to a recent study, suggests a modest 0.2 gigatonnes per year (at peaks 0.58 gigatonnes); humans today add about 10 gigatonnes per year.The onset of the Paleocene–Eocene Thermal Maximum has been linked to an initial 5 °C temperature rise and to extreme changes in Earth's carbon cycle. The period is marked by a prominent negative excursion in carbon stable isotope (δ13C) records from around the globe; more specifically, there was a large decrease in 13C/12C ratio of marine and terrestrial carbonates and organic carbon.Stratigraphic sections of rock from this period reveal numerous other changes. Fossil records for many organisms show major turnovers. For example, in the marine realm, a mass extinction of benthic foraminifera, a global expansion of subtropical dinoflagellates, and an appearance of excursion, planktic foraminifera and calcareous nanofossils all occurred during the beginning stages of PETM. On land, modern mammal orders (including primates) suddenly appear in Europe and in North America. Sediment deposition changed significantly at many outcrops and in many drill cores spanning this time interval.
At least since 1997, the Paleocene–Eocene Thermal Maximum has become a focal point of considerable geoscience research because it probably provides the best past analog by which to understand impacts of global climate warming and of massive carbon input to the ocean and atmosphere, including ocean acidification. Although it is now widely accepted that the PETM represents a "case study" for global warming and massive carbon input to Earth's surface, the cause, details and overall significance of the event remain perplexing.</t>
  </si>
  <si>
    <t>Tephra is fragmental material produced by a volcanic eruption regardless of composition, fragment size, or emplacement mechanism.
Volcanologists also refer to airborne fragments as pyroclasts. Once clasts have fallen to the ground, they remain as tephra unless hot enough to fuse together into pyroclastic rock or tuff.</t>
  </si>
  <si>
    <t>Mount Tambora, or Tomboro, is an active stratovolcano in the northern part of Sumbawa, one of the Lesser Sunda Islands of Indonesia. Tambora is known for its major eruption in 1815. It was formed due to the active subduction zones beneath it, and before the eruption of 1815, it was more than 4,300 metres (14,100 feet) high, making it then one of the tallest peaks in the Indonesian archipelago.
The large magma chamber under Tambora had been drained by pre-1815 eruptions and underwent several centuries of dormancy as it refilled. Volcanic activity reached a peak that year, culminating in the eruption. With a Volcanic Explosivity Index of 7, the eruption was the most devastating in recorded history. The explosion was heard on Sumatra island, more than 2,000 kilometres (1,200 miles) away. Heavy volcanic ash rains were observed as far away as Borneo, Sulawesi, Java and Maluku islands, and the maximum elevation of Tambora was reduced from about 4,300 metres (14,100 ft) to 2,850 metres (9,350 feet). Although estimates vary, the death toll was at least 71,000 people. The eruption caused global climate anomalies in the following years, while 1816 became known as the "year without a summer" due to the impact on North American and European weather. In the Northern Hemisphere, crops failed and livestock died, resulting in the worst famine of the century.
During a 2004 excavation, archaeologists discovered the remains of a house destroyed and buried by the 1815 eruption. The site has remained intact beneath three metres of pyroclastic deposits and provides insight into the culture that vanished. Today, Mount Tambora is closely monitored for volcanic activity; a powerful eruption would affect millions of Indonesians. The mountain is administered by the Bima Regency in the northeast and by the Dompu Regency in the west and south.</t>
  </si>
  <si>
    <t>The stratosphere () is the second major layer of Earth's atmosphere, just above the troposphere, and below the mesosphere. The stratosphere is stratified (layered) in temperature, with warmer layers higher and cooler layers closer to the Earth; this increase of temperature with altitude is a result of the absorption of the Sun's ultraviolet radiation by the ozone layer.  This is in contrast to the troposphere, near the Earth's surface, where temperature decreases with altitude. The border between the troposphere and stratosphere, the tropopause, marks where this temperature inversion begins. Near the equator, the stratosphere starts at as high as 20 km (66,000 ft; 12 mi), around 10 km (33,000 ft; 6.2 mi) at midlatitudes, and at about 7 km (23,000 ft; 4.3 mi) at the poles. Temperatures range from an average of −51 °C (−60 °F; 220 K) near the tropopause to an average of −15 °C (5.0 °F; 260 K) near the mesosphere.  Stratospheric temperatures also vary within the stratosphere as the seasons change, reaching particularly low temperatures in the polar night (winter).  Winds in the stratosphere can far exceed those in the troposphere, reaching near 60 m/s (220 km/h; 130 mph) in the Southern polar vortex.</t>
  </si>
  <si>
    <t>Mount Pinatubo (Sambal: Bakil nin Pinatobo; Kapampangan: Bunduk/Bulkan ning Pinatubu, Bunduk ning Apu Malyari; Pangasinan: Palandey/Bulkan na Pinatubu; Ilokano: Bantay Pinatubo; Tagalog: Bundok/Bulkang Pinatubo) is an active stratovolcano in the Zambales Mountains, located on the tripoint boundary of the Philippine provinces of Zambales, Tarlac and Pampanga, all in Central Luzon on the northern island of Luzon. Its eruptive history was unknown to most before the pre-eruption volcanic activities of 1991, just before June. Pinatubo was heavily eroded, inconspicuous and obscured from view. It was covered with dense forests which supported a population of several thousand indigenous Aetas.
Pinatubo is most notorious for its Volcanic Explosivity Index (VEI) 6 eruption on June 15, 1991, the second-largest terrestrial eruption of the 20th century after the 1912 eruption of Novarupta in Alaska.
Complicating the eruption was the arrival of Typhoon Yunya, bringing a lethal mix of ash and rain to towns and cities surrounding the volcano. Predictions at the onset of the climactic eruption led to the evacuation of tens of thousands of people from the surrounding areas, saving many lives. Surrounding areas were severely damaged by pyroclastic surges, ash falls, and subsequently, by the flooding lahars caused by rainwater re-mobilizing earlier volcanic deposits. This caused extensive destruction to infrastructure and changed river systems for years after the eruption.The effects of the eruption were felt worldwide. It ejected roughly 10,000,000,000 tonnes (1.1×1010 short tons) or 10 km3 (2.4 cu mi) of magma, and 20,000,000 tonnes (22,000,000 short tons) of SO2, bringing vast quantities of minerals and toxic metals to the surface environment. It injected more particulate into the stratosphere than any eruption since Krakatoa in 1883. Over the following months, the aerosols formed a global layer of sulfuric acid haze. Global temperatures dropped by about 0.5 °C (0.9 °F) in the  years 1991–93, and ozone depletion temporarily saw a substantial increase.</t>
  </si>
  <si>
    <t>El Chichón,  known as Chichonal, is an active volcano in Francisco León, north-western Chiapas, Mexico. El Chichón is part of a geologic zone known as the Chiapanecan Volcanic Arc. El Chichón is a complex of domes with a tuff ring, made of ejected volcanic material, located between the Trans-Mexican Volcanic Belt and the Central America Volcanic Arc. El Chichón erupted in 1982; prior to this, activity had not occurred since ca.1360, although debates in literature occur around an eruption occurring in ca.1850.El Chichón became famous for its 1982 eruption. In little under a week, the presumed dormant volcano produced three plinian eruptions (March 29, April 3, and April 4).  The eruptions generated a substantial amount of sulfur dioxide and particulates into the atmosphere. The total volume of the eruption was much smaller than the famous eruption of Pinatubo in 1991; however El Chichón's impacts were equally significant on global climate. El Chichón is often overlooked in comparison to other historic eruptions, yet the 1982 eruptions provide important lessons on preparation for volcanic disasters and the influence volcanoes can have on climate.</t>
  </si>
  <si>
    <t>Volcanic ash consists of fragments of pulverized rock, minerals and volcanic glass, created during volcanic eruptions and measuring less than 2 mm (0.079 inches) in diameter. The term volcanic ash is also often loosely used to refer to all explosive eruption products (correctly referred to as tephra), including particles larger than 2 mm. Volcanic ash is formed during explosive volcanic eruptions when dissolved gases in magma expand and escape violently into the atmosphere. The force of the escaping gas shatters the magma and propels it into the atmosphere where it solidifies into fragments of volcanic rock and glass. Ash is also produced when magma comes into contact with water during phreatomagmatic eruptions, causing the water to explosively flash to steam leading to shattering of magma. Once in the air, ash is transported by wind up to thousands of kilometers away.
Due to its wide dispersal, ash can have a number of impacts on society, including human and animal health, disruption to aviation, disruption to critical infrastructure (e.g., electric power supply systems, telecommunications, water and waste-water networks, transportation), primary industries (e.g., agriculture), buildings and structures.</t>
  </si>
  <si>
    <t>The American Geophysical Union (AGU) is a 501(c)(3) nonprofit organization of geophysicists, consisting of over 62,000 members from 144 countries. AGU's activities are focused on the organization and dissemination of scientific information in the interdisciplinary and international field of geophysics. The geophysical sciences involve four fundamental areas: atmospheric and ocean sciences; solid-Earth sciences; hydrologic sciences; and space sciences. The organization's headquarters is located on Florida Avenue in Washington, D.C.</t>
  </si>
  <si>
    <t>Cosmics Leaving Outdoor Droplets (CLOUD) is an experiment being run at CERN by a group of researchers led by Jasper Kirkby to investigate  the microphysics between galactic cosmic rays (GCRs) and aerosols under controlled conditions. The experiment began operation in November 2009.The primary goal is to understand the influence of galactic cosmic rays (GCRs) on aerosols and clouds, and their implications for climate.  Although its design is optimised to address the cosmic ray question, (as posed by Henrik Svensmark and colleagues in 1997)  CLOUD allows as well to measure aerosol nucleation and growth under controlled laboratory conditions. Atmospheric aerosols and their effect on clouds are recognised by the IPCC as the main source of uncertainty in present radiative forcing and climate models, since an increase in cloud cover reduces global warming.</t>
  </si>
  <si>
    <t xml:space="preserve">An ion () is an atom or molecule that has a net electrical charge. Since the charge of the electron (considered negative by convention) is equal and opposite to that of the proton (considered positive by convention), the net charge of an ion is non-zero due to its total number of electrons being unequal to its total number of protons.  A cation is a positively charged ion, with fewer electrons than protons, while an anion is negatively charged, with more electrons than protons. Because of their opposite electric charges, cations and anions attract each other and readily form ionic compounds.
Ions consisting of only a single atom are termed atomic or monatomic ions, while two or more atoms form molecular ions or polyatomic ions. In the case of physical ionization in a medium, such as a gas,  "ion pairs" are created by ion collisions, where each generated pair consists of a free electron and a positive ion. Ions are also created by chemical interactions, such as the dissolution of a salt in liquids, or by other means, such as passing a direct current through a conducting solution, dissolving an anode via ionization.
</t>
  </si>
  <si>
    <t>The European Organization for Nuclear Research (French: Organisation européenne pour la recherche nucléaire), known as CERN (; French pronunciation: ​[sɛʁn]; derived from the name Conseil européen pour la recherche nucléaire), is a European research organization that operates the largest particle physics laboratory in the world. Established in 1954, the organization is based in a northwest suburb of Geneva on the Franco–Swiss border and has 23 member states. Israel is the only non-European country granted full membership. CERN is an official United Nations Observer.The acronym CERN is also used to refer to the laboratory, which in 2016 had 2,500 scientific, technical, and administrative staff members, and hosted about 12,000 users. In the same year, CERN generated 49 petabytes of data.CERN's main function is to provide the particle accelerators and other infrastructure needed for high-energy physics research – as a result, numerous experiments have been constructed at CERN through international collaborations. The main site at Meyrin hosts a large computing facility, which is primarily used to store and analyse data from experiments, as well as simulate events. Researchers need remote access to these facilities, so the lab has historically been a major wide area network hub. CERN is also the birthplace of the World Wide Web.</t>
  </si>
  <si>
    <t>The New York Times (sometimes abbreviated as the NYT and NYTimes) is an American newspaper based in New York City with worldwide influence and readership. Founded in 1851, the paper has won 127 Pulitzer Prizes, more than any other newspaper. The Times is ranked 17th in the world by circulation and 2nd in the U.S.
The paper is owned by The New York Times Company, which is publicly traded and is controlled by the Sulzberger family through a dual-class share structure. It has been owned by the family since 1896; A.G. Sulzberger, the paper's publisher, and his father, Arthur Ochs Sulzberger Jr., the company's chairman, are the fourth and fifth generation of the family to head the paper.Nicknamed "The Gray Lady", the Times has long been regarded within the industry as a national "newspaper of record". The paper's motto, "All the News That's Fit to Print", appears in the upper left-hand corner of the front page.
Since the mid-1970s, The New York Times has greatly expanded its layout and organization, adding special weekly sections on various topics supplementing the regular news, editorials, sports, and features. Since 2008, the Times has been organized into the following sections: News, Editorials/Opinions-Columns/Op-Ed, New York (metropolitan), Business, Sports of The Times, Arts, Science, Styles, Home, Travel, and other features. On Sunday, the Times is supplemented by the Sunday Review (formerly the Week in Review), The New York Times Book Review, The New York Times Magazine and T: The New York Times Style Magazine. The Times stayed with the broadsheet full-page set-up and an eight-column format for several years after most papers switched to six, and was one of the last newspapers to adopt color photography, especially on the front page.</t>
  </si>
  <si>
    <t>The solar cycle or solar magnetic activity cycle is a nearly periodic 11-year change in the Sun's activity.  Levels of solar radiation and ejection of solar material, the number and size of sunspots, solar flares, and coronal loops all exhibit a synchronized fluctuation, from active to quiet to active again, with a period of 11 years.  This cycle has been observed for centuries by changes in the Sun's appearance and by terrestrial phenomena such as auroras.
The changes on the Sun cause effects in space, in the Earth's atmosphere, and on Earth's surface. While the cycle is the dominant influence on solar activity, aperiodic fluctuations also occur.</t>
  </si>
  <si>
    <t>Cosmic rays are a form of high-energy radiation, mainly originating outside the Solar System and even from distant galaxies. Upon impact with the Earth's atmosphere, cosmic rays can produce showers of secondary particles that sometimes reach the surface. Composed primarily of high-energy protons and atomic nuclei, they are originated either from the sun or from outside of our solar system. Data from the Fermi Space Telescope (2013) have been interpreted as evidence that a significant fraction of primary cosmic rays originate from the supernova explosions of stars. Active galactic nuclei also appear to produce cosmic rays, based on observations of neutrinos and gamma rays from blazar TXS 0506+056 in 2018.</t>
  </si>
  <si>
    <t>Albedo () (Latin: albedo, meaning 'whiteness') is the measure of the diffuse reflection of solar radiation out of the total solar radiation received by an astronomical body (e.g. a planet like Earth). It is dimensionless and measured on a scale from 0 (corresponding to a black body that absorbs all incident radiation) to 1 (corresponding to a body that reflects all incident radiation).
Surface albedo is defined as the ratio of radiosity to the irradiance (flux per unit area) received by a surface.  The proportion reflected is not only determined by properties of the surface itself, but also by the spectral and angular distribution of solar radiation reaching the Earth's surface. These factors vary with atmospheric composition, geographic location and time (see position of the Sun). While bi-hemispherical reflectance is calculated for a single angle of incidence (i.e., for a given position of the Sun), albedo is the directional integration of reflectance over all solar angles in a given period. The temporal resolution may range from seconds (as obtained from flux measurements) to daily, monthly, or annual averages.
Unless given for a specific wavelength (spectral albedo), albedo refers to the entire spectrum of solar radiation. Due to measurement constraints, it is often given for the spectrum in which most solar energy reaches the surface (between 0.3 and 3 μm). This spectrum includes visible light (0.39–0.7 μm), which explains why surfaces with a low albedo appear dark (e.g., trees absorb most radiation), whereas surfaces with a high albedo appear bright (e.g., snow reflects most radiation).
Albedo is an important concept in climatology, astronomy, and environmental management (e.g., as part of the Leadership in Energy and Environmental Design (LEED) program for sustainable rating of buildings). The average albedo of the Earth from the upper atmosphere, its planetary albedo, is 30–35% because of cloud cover, but widely varies locally across the surface because of different geological and environmental features.The term albedo was introduced into optics by Johann Heinrich Lambert in his 1760 work Photometria.</t>
  </si>
  <si>
    <t>Geothermal gradient is the rate of increasing temperature with respect to increasing depth in the Earth's interior. Away from tectonic plate boundaries, it is about 25–30 °C/km (72-87 °F/mi)  of depth near the surface in most of the world. Strictly speaking, geo-thermal necessarily refers to the Earth but the concept may be applied to other planets.
The Earth's internal heat comes from a combination of residual heat from planetary accretion, heat produced through radioactive decay, latent heat from core crystallization, and possibly heat from other sources. The major heat-producing isotopes in the Earth are potassium-40, uranium-238, uranium-235, and thorium-232. At the center of the planet, the temperature may be up to 7,000 K and the pressure could reach 360 GPa (3.6 million atm). Because much of the heat is provided by radioactive decay, scientists believe that early in Earth history, before isotopes with short half-lives had been depleted, Earth's heat production would have been much higher. Heat production was twice that of present-day at approximately 3 billion years ago, resulting in larger temperature gradients within the Earth, larger rates of mantle convection and plate tectonics, allowing the production of igneous rocks such as komatiites that are no longer formed.</t>
  </si>
  <si>
    <t>The volumetric heat capacity of a material is the heat capacity of a sample of the substance divided by the volume of the sample.  Informally, it is the amount of energy that must be added, in the form of heat, to one unit of volume of the material in order to cause an increase of one unit in its temperature.  The SI unit of specific heat is joule per kelvin per cubic meter, J/K/m3 or J/(K m3).
The volumetric heat capacity is also the specific heat capacity (heat capacity per unit of mass, in J/K/kg) times the density of the substance (in kg/L, or g/mL).This quantity may be convenient for materials that are commonly measured by volume rather than mass, as is often the case in engineering and other technical disciplines. The volumetric heat capacity often varies with temperature, and is different for each state of matter.  While the substance is undergoing a phase transition, such as melting or boiling, its volumetric heat capacity is technically infinite, because the heat goes into changing its state rather than raising its temperature.  
The volumetric heat capacity of a substance, especially a gas, may be significantly higher when it is allowed to expand as it is heated (volumetric heat capacity at constant pressure) than when is heated in a closed vessel that prevents expansion (volumetric heat capacity at constant volume).  
If the amount of substance is taken to be the number of moles in the sample (as is sometimes done in chemistry), one gets the molar heat capacity (whose SI unit is joule per kelvin per mole, J/K/mol).</t>
  </si>
  <si>
    <t>The Isthmus of Panama (Spanish: Istmo de Panamá), also historically known as the Isthmus of Darien (Istmo de Darién), is the narrow strip of land that lies between the Caribbean Sea and the Pacific Ocean, linking North and South America. It contains the country of Panama and the Panama Canal. Like many isthmuses, it is a location of great strategic value.
The isthmus formed around 2.8 million years ago, separating the Atlantic and Pacific Oceans and causing the creation of the Gulf Stream. This was first suggested in 1910 by North American paleontologist Henry Fairfield Osborn. He based the proposal on the fossil record of mammals in Central America. This conclusion provided a foundation for Alfred Wegener when he proposed the theory of continental drift in 1912.</t>
  </si>
  <si>
    <t>Continental drift is the theory that the Earth's continents have moved over geologic time relative to each other, thus appearing to have "drifted" across the ocean bed. The speculation that continents might have 'drifted' was first put forward by Abraham Ortelius in 1596. The concept was independently and more fully developed by Alfred Wegener in 1912, but his theory was rejected by many for lack of any motive mechanism. Arthur Holmes later proposed mantle convection for that mechanism. The idea of continental drift has since been subsumed by the theory of plate tectonics, which explains that the continents move by riding on plates of the Earth's lithosphere.</t>
  </si>
  <si>
    <t>Thermohaline circulation (THC) is a part of the large-scale ocean circulation that is driven by global density gradients created by surface heat and freshwater fluxes. The adjective thermohaline derives from thermo- referring to temperature and -haline referring to salt content, factors which together determine the density of sea water. Wind-driven surface currents (such as the Gulf Stream) travel polewards from the equatorial Atlantic Ocean, cooling en route, and eventually sinking at high latitudes (forming North Atlantic Deep Water). This dense water then flows into the ocean basins. While the bulk of it upwells in the Southern Ocean, the oldest waters (with a transit time of around 1000 years) upwell in the North Pacific. Extensive mixing therefore takes place between the ocean basins, reducing differences between them and making the Earth's oceans a global system. The water in these circuits transport both energy (in the form of heat) and mass (dissolved solids and gases) around the globe. As such, the state of the circulation has a large impact on the climate of the Earth.
The thermohaline circulation is sometimes called the ocean conveyor belt, the great ocean conveyor, or the global conveyor belt. On occasion, it is used to refer to the meridional overturning circulation (often abbreviated as MOC). The term MOC is more accurate and well defined, as it is difficult to separate the part of the circulation which is driven by temperature and salinity alone as opposed to other factors such as the wind and tidal forces. Moreover, temperature and salinity gradients can also lead to circulation effects that are not included in the MOC itself.</t>
  </si>
  <si>
    <t>The Antarctic ice sheet is one of the two polar ice caps of the Earth. It covers about 98% of the Antarctic continent and is the largest single mass of ice on Earth. It covers an area of almost 14 million square kilometres (5.4 million square miles) and contains 26.5 million cubic kilometres (6,400,000 cubic miles) of ice. A cubic kilometer of ice weighs approximately one metric gigaton, meaning that the ice sheet weighs 26,500,000 gigatons. Approximately 61 percent of all fresh water on the Earth is held in the Antarctic ice sheet, an amount equivalent to about 58 m of sea-level rise. In East Antarctica, the ice sheet rests on a major land mass, while in West Antarctica the bed can extend to more than 2,500 m below sea level. 
In contrast to the melting of the Arctic sea ice, sea ice around Antarctica has been expanding as of 2013. Satellite measurements by NASA indicate a still increasing sheet thickness above the continent, outweighing the losses at the edge. The reasons for this are not fully understood, but suggestions include the climatic effects on ocean and atmospheric circulation of the ozone hole, and/or cooler ocean surface temperatures as the warming deep waters melt the ice shelves.</t>
  </si>
  <si>
    <t>An interglacial period (or alternatively interglacial, interglaciation) is a geological interval of warmer global average temperature lasting thousands of years that separates consecutive glacial periods within an ice age. The current Holocene interglacial began at the end of the Pleistocene, about 11,700 years ago.</t>
  </si>
  <si>
    <t>Earth's climate arises from the interactions of five major climate system components: the atmosphere (air), the hydrosphere (water), the cryosphere (ice and permafrost), the lithosphere (earth's upper rocky layer) and the biosphere (living things). Energy, water and different chemical elements are constantly flowing between the different components of the system. Climate is defined as the 30-year average of weather as well as its long-term patterns of variation in meteorological variables and is determined by a combination of processes in the climate system.The climate system changes due to internal variability and external forcings. These external forcings can be natural, such as variations in solar intensity and volcanic eruptions, or caused by humans. The emissions of heat-trapping greenhouse gases from industrial sources and their subsequent accumulation is currently causing global warming. Human activity also releases cooling aerosols, but their net effect is far less than that of greenhouse gases.</t>
  </si>
  <si>
    <t>A lithosphere (Ancient Greek: λίθος [lithos] for "rocky", and σφαίρα [sphaira] for "sphere") is the rigid, outermost shell of a terrestrial-type planet, or natural satellite, that is defined by its rigid mechanical properties. On Earth, it is composed of the crust and the portion of the upper mantle that behaves elastically on time scales of thousands of years or greater. The outermost shell of a rocky planet, the crust, is defined on the basis of its chemistry and mineralogy.</t>
  </si>
  <si>
    <t>Deforestation, clearance, clearcutting or clearing is the removal of a forest or stand of trees from land which is then converted to a non-forest use. Deforestation can involve conversion of forest land to farms, ranches, or urban use. The most concentrated deforestation occurs in tropical rainforests. About 31% of Earth's land surface is covered by forests.Deforestation can occur for several reasons: trees can be cut down to be used for building or sold as fuel (sometimes in the form of charcoal or timber), while cleared land can be used as pasture for livestock and plantation. The removal of trees without sufficient reforestation has resulted in habitat damage, biodiversity loss, and aridity. It has adverse impacts on biosequestration of atmospheric carbon dioxide. Deforestation has also been used in war to deprive the enemy of vital resources and cover for its forces. Modern examples of this were the use of Agent Orange by the British military in Malaya during the Malayan Emergency and by the United States military in Vietnam during the Vietnam War. As of 2005, net deforestation rates had ceased to increase in countries with a per capita GDP of at least US$4,600. Deforested regions typically incur significant adverse soil erosion and frequently degrade into wasteland.
Disregard of ascribed value, lax forest management, and deficient environmental laws are some of the factors that lead to large-scale deforestation. In many countries, deforestation—both naturally occurring and human-induced—is an ongoing issue. Deforestation causes extinction, changes to climatic conditions, desertification, and displacement of populations, as observed by current conditions and in the past through the fossil record. More than half of all plant and land animal species in the world live in tropical forests.Between 2000 and 2012, 2.3 million square kilometres (890,000 sq mi) of forests around the world were cut down. As a result of deforestation, only 6.2 million square kilometres (2.4 million square miles) remain of the original 16 million square kilometres (6 million square miles) of tropical rainforest that formerly covered the Earth. An area the size of a football pitch is cleared from the Amazon rainforest every minute, with 136 million acres (55 million hectares) of rainforest cleared for animal agriculture overall.More than 3.6 million hectares of virgin tropical forest was lost in 2018.</t>
  </si>
  <si>
    <t xml:space="preserve">Termites are eusocial insects that are classified at the taxonomic rank of infraorder Isoptera, or as epifamily Termitoidae within the cockroach order Blattodea. Termites were once classified in a separate order from cockroaches, but recent phylogenetic studies indicate that they evolved from close ancestors of cockroaches during the Jurassic or Triassic. However, the first termites possibly emerged during the Permian or even the Carboniferous. About 3,106 species are currently described, with a few hundred more left to be described. Although these insects are often called "white ants", they are not ants.
Like ants and some bees and wasps from the separate order Hymenoptera, termites divide labour among castes consisting of sterile male and female "workers" and "soldiers". All colonies have fertile males called "kings" and one or more fertile females called "queens". Termites mostly feed on dead plant material and cellulose, generally in the form of wood, leaf litter, soil, or animal dung. Termites are major detritivores, particularly in the subtropical and tropical regions, and their recycling of wood and plant matter is of considerable ecological importance.
Termites are among the most successful groups of insects on Earth, colonising most landmasses except Antarctica. Their colonies range in size from a few hundred individuals to enormous societies with several million individuals. Termite queens have the longest lifespan of any insect in the world, with some queens reportedly living up to 30 to 50 years. Unlike ants, which undergo a complete metamorphosis, each individual termite goes through an incomplete metamorphosis that proceeds through egg, nymph, and adult stages. Colonies are described as superorganisms because the termites form part of a self-regulating entity: the colony itself.Termites are a delicacy in the diet of some human cultures and are used in many traditional medicines. Several hundred species are economically significant as pests that can cause serious damage to buildings, crops, or plantation forests. Some species, such as the West Indian drywood termite (Cryptotermes brevis), are regarded as invasive species.
</t>
  </si>
  <si>
    <t>The Solar System is the gravitationally bound planetary system of the Sun and the objects that orbit it, either directly or indirectly. Of the objects that orbit the Sun directly, the largest are the eight planets, with the remainder being smaller objects, such as the five dwarf planets and small Solar System bodies. Of the objects that orbit the Sun indirectly—the moons—two are larger than the smallest planet, Mercury.The Solar System formed 4.6 billion years ago from the gravitational collapse of a giant interstellar molecular cloud. The vast majority of the system's mass is in the Sun, with the majority of the remaining mass contained in Jupiter. The four smaller inner planets, Mercury, Venus, Earth and Mars, are terrestrial planets, being primarily composed of rock and metal. The four outer planets are giant planets, being substantially more massive than the terrestrials. The two largest, Jupiter and Saturn, are gas giants, being composed mainly of hydrogen and helium; the two outermost planets, Uranus and Neptune, are ice giants, being composed mostly of substances with relatively high melting points compared with hydrogen and helium, called volatiles, such as water, ammonia and methane. All eight planets have almost circular orbits that lie within a nearly flat disc called the ecliptic.
The Solar System also contains smaller objects. The asteroid belt, which lies between the orbits of Mars and Jupiter, mostly contains objects composed, like the terrestrial planets, of rock and metal. Beyond Neptune's orbit lie the Kuiper belt and scattered disc, which are populations of trans-Neptunian objects composed mostly of ices, and beyond them a newly discovered population of sednoids. Within these populations are several dozen to possibly tens of thousands of objects large enough that they have been rounded by their own gravity. Such objects are categorized as dwarf planets. Identified dwarf planets include the asteroid Ceres and the trans-Neptunian objects Pluto and Eris. In addition to these two regions, various other small-body populations, including comets, centaurs and interplanetary dust clouds, freely travel between regions. Six of the planets, at least four of the dwarf planets, and many of the smaller bodies are orbited by natural satellites, usually termed "moons" after the Moon. Each of the outer planets is encircled by planetary rings of dust and other small objects.
The solar wind, a stream of charged particles flowing outwards from the Sun, creates a bubble-like region in the interstellar medium known as the heliosphere. The heliopause is the point at which pressure from the solar wind is equal to the opposing pressure of the interstellar medium; it extends out to the edge of the scattered disc. The Oort cloud, which is thought to be the source for long-period comets, may also exist at a distance roughly a thousand times further than the heliosphere. The Solar System is located in the Orion Arm, 26,000 light-years from the center of the Milky Way galaxy.</t>
  </si>
  <si>
    <t>Cattle—colloquially cows—are the most common type of large domesticated ungulates. They are a prominent modern member of the subfamily Bovinae, are the most widespread species of the genus Bos, and are most commonly classified collectively as Bos taurus.
Cattle are commonly raised as livestock for meat (beef or veal, see beef cattle), for milk (see dairy cattle), and for hides, which are used to make leather. They are used as riding animals and draft animals (oxen or bullocks, which pull carts, plows and other implements). Another product of cattle is dung, which can be used to create manure or fuel. In some regions, such as parts of India, cattle have significant religious meaning. Cattle, mostly small breeds such as the Miniature Zebu, are also kept as pets.
Around 10,500 years ago, cattle were domesticated from as few as 80 progenitors in central Anatolia, the Levant and Western Iran. According to an estimate from 2011, there are 1.4 billion cattle in the world. In 2009, cattle became one of the first livestock animals to have a fully mapped genome.  Some consider cattle the oldest form of wealth, and cattle raiding consequently one of the earliest forms of theft.</t>
  </si>
  <si>
    <t>Ruminants are mammals that are able to acquire nutrients from plant-based food by fermenting it in a specialized stomach prior to digestion, principally through microbial actions. The process, which takes place in the front part of the digestive system and therefore is called foregut fermentation, typically requires the fermented ingesta (known as cud) to be regurgitated and chewed again. The process of rechewing the cud to further break down plant matter and stimulate digestion is called rumination. The word "ruminant" comes from the Latin ruminare, which means "to chew over again".
The roughly 200 species of living ruminants include both domestic and wild species. Ruminating mammals include cattle, all domesticated and wild bovines, goats, sheep, giraffes, deer, gazelles, and antelopes. It has also been suggested that notoungulates also relied on rumination, as opposed to other atlantogenates that rely on the more typical hindgut fermentation, though this is not entirely certain.Taxonomically, the suborder Ruminantia (also known as ruminants) is a lineage of herbivorous artiodactyls that includes the most advanced and widespread of the world's ungulates. The term 'ruminant' is not synonymous with Ruminantia. The suborder Ruminantia includes many ruminant species, but does not include tylopods and marsupials. The suborder Ruminantia includes six different families: Tragulidae, Giraffidae, Antilocapridae, Moschidae, Cervidae, and Bovidae.</t>
  </si>
  <si>
    <t>The Permo-Carboniferous refers to the time period including the latter parts of the Carboniferous and early part of the Permian period. Permo-Carboniferous rocks are in places not differentiated because of the presence of transitional fossils, and also where no conspicuous stratigraphic break is present.
Permo-Carboniferous time, about 300 million years ago, was a period of significant glaciation.  The widespread distribution of Permo-Carboniferous glacial sediments in South America, Africa, Madagascar, Arabia, India, Antarctica and Australia was one of the major pieces of evidence for the theory of continental drift, and led ultimately to the concept of a super-continent, Pangaea. Glacial activity spanned virtually the whole of Carboniferous and Early Permian time. Toward the end of the Carboniferous, around 290 million years ago, Gondwana, the southern part of Pangaea, was located near the south pole. Glacial centres expanded across the continents, producing glacial tillites and striations in pre-existing rocks. A complex centre of glaciation migrated across South America, Antarctica and South Africa between about 350 and 240 Ma. Chronological difficulties complicate the task of charting the evolution of the ice sheet over this interval. The Permo-Carboniferous ice sheet was so extensive that it would occupy a circle spanning 50 degrees of latitude centered on the pole.</t>
  </si>
  <si>
    <t>A glacial period (alternatively glacial or glaciation) is an interval of time (thousands of years) within an ice age that is marked by colder temperatures and glacier advances. Interglacials, on the other hand, are periods of warmer climate between glacial periods. The last glacial period ended about 15,000 years ago. The Holocene epoch is the current interglacial. A time with no glaciers on Earth is considered a greenhouse climate state.</t>
  </si>
  <si>
    <t>A fossil fuel is a fuel formed by natural processes, such as anaerobic decomposition of buried dead organisms, containing energy originating in ancient photosynthesis.
The age of the organisms and their resulting fossil fuels is typically millions of years, and sometimes exceeds 650 million years.
Fossil fuels contain high percentages of carbon and include petroleum, coal, and natural gas.
Other commonly used derivatives include kerosene and propane.
Fossil fuels range from volatile materials with low carbon to hydrogen ratios like methane, to liquids like petroleum, to nonvolatile materials composed of almost pure carbon, like anthracite coal.
Methane can be found in hydrocarbon fields either alone, associated with oil, or in the form of methane clathrates.
The theory that fossil fuels formed from the fossilized remains of dead plants by exposure to heat and pressure in the Earth's crust over millions of years was first introduced by Andreas Libavius "in his 1597 Alchemia [Alchymia]" and later by Mikhail Lomonosov "as early as 1757 and certainly by 1763".  The first use of the term "fossil fuel" was by the German chemist Caspar Neumann, in English translation in 1759.In 2017 the world's primary energy sources consisted of petroleum (34%), coal (28%), natural gas (23%), amounting to an 85% share for fossil fuels in primary energy consumption in the world.
Non-fossil sources in 2006 included nuclear (8.5%), hydroelectric (6.3%), and others (geothermal, solar, tidal, wind, wood, waste) amounting to 0.9%.
World energy consumption was growing at about 2.3% per year. In 2015 about 18% of worldwide consumption was from renewable sources.Although fossil fuels are continually being formed via natural processes, they are generally considered to be non-renewable resources because they take millions of years to form and the known viable reserves are being depleted much faster than new ones are being made.The use of fossil fuels raises serious environmental concerns.
The burning of fossil fuels produces around 21.3 billion tonnes (21.3 gigatonnes) of carbon dioxide (CO2) per year.
It is estimated that natural processes can only absorb about half of that amount, so there is a net increase of 10.65 billion tonnes of atmospheric carbon dioxide per year.
Carbon dioxide is a greenhouse gas that increases radiative forcing and contributes to global warming.
A global movement towards the generation of low-carbon renewable energy is underway to help reduce global greenhouse gas emissions.</t>
  </si>
  <si>
    <t>Litterfall, plant litter, leaf litter, tree litter, soil litter, or duff, is dead plant material (such as leaves, bark, needles, twigs, and cladodes) that have fallen to the ground. This detritus or dead organic material and its constituent nutrients are added to the top layer of soil, commonly known as the litter layer or O horizon ("O" for "organic"). Litter has occupied the attention of ecologists at length for the reasons that it is an instrumental factor in ecosystem dynamics, it is indicative of ecological productivity, and may be useful in predicting regional nutrient cycling and soil fertility.</t>
  </si>
  <si>
    <t xml:space="preserve">A microclimate is a local set of atmospheric conditions that differ from those in the surrounding areas, often with a slight difference but sometimes with a substantial one. The term may refer to areas as small as a few square meters or square feet (for example a garden bed or a cave) or as large as many square kilometers or square miles. Because climate is statistical, which implies spatial and temporal variation of the mean values of the describing parameters, within a region there can occur and persist over time sets of statistically distinct conditions, that is, microclimates. Microclimates can be found in most places.
Microclimates exist, for example, near bodies of water which may cool the local atmosphere, or in heavy urban areas where brick, concrete, and asphalt absorb the sun's energy, heat up, and re-radiate that heat to the ambient air: the resulting urban heat island is a kind of microclimate.Another contributing factor of microclimate is the slope or aspect of an area. South-facing slopes in the Northern Hemisphere and north-facing slopes in the Southern Hemisphere are exposed to more direct sunlight than opposite slopes and are therefore warmer for longer periods of time, giving the slope a warmer microclimate than the areas around the slope. The lowest area of a glen may sometimes frost sooner or harder than a nearby spot uphill, because cold air sinks, a drying breeze may not reach the lowest bottom, and humidity lingers and precipitates, then freezes.
</t>
  </si>
  <si>
    <t>Land surface effects on climate are wide-ranging and vary by region.  Deforestation and exploitation of natural landscapes play a significant role. Some of these environmental changes are similar to those caused by the effects of global warming.</t>
  </si>
  <si>
    <t>Climate engineering or climate intervention, commonly referred to as geoengineering, is the deliberate and large-scale intervention in the Earth's climate system, usually with the aim of mitigating the adverse effects of global warming. Climate engineering is an umbrella term for measures that mainly fall into two categories: greenhouse gas removal and solar radiation management. Greenhouse gas removal approaches, of which carbon dioxide removal represents the most prominent subcategory addresses the cause of global warming by removing greenhouse gases from the atmosphere. Solar radiation management attempts to offset effects of greenhouse gases by causing the Earth to absorb less solar radiation.
Climate engineering approaches are sometimes viewed as additional potential options for limiting climate change or its impacts, alongside mitigation and adaptation. There is substantial agreement among scientists that climate engineering cannot substitute for climate change mitigation. Some approaches might be used as accompanying measures to sharp cuts in greenhouse gas emissions. Given that all types of measures for addressing climate change have economic, political, or physical limitations, some climate engineering approaches might eventually be used as part of an ensemble of measures, which can be referred to as climate restoration. Research on costs, benefits, and various types of risks of most climate engineering approaches is at an early stage and their understanding needs to improve to judge their adequacy and feasibility.Almost all research into solar radiation management has to date consisted of computer modelling or laboratory tests, and an attempt to move to outdoor experimentation has proven controversial.  Some carbon dioxide removal practices, such as afforestation, ecosystem restoration and bio-energy with carbon capture and storage projects, are underway to a limited extent. Their scalability to effectively affect global climate is, however, debated. Ocean iron fertilization has been investigated in small-scale research trials. These experiments have proven controversial. The World Wildlife Fund has criticized these activities.Most experts and major reports advise against relying on climate engineering techniques as a main solution to global warming, in part due to the large uncertainties over effectiveness and side effects. However, most experts also argue that the risks of such interventions must be seen in the context of risks of dangerous global warming.  Interventions at large scale may run a greater risk of disrupting natural systems resulting in a dilemma that those approaches that could prove highly (cost-)effective in addressing extreme climate risk, might themselves cause substantial risk. Some have suggested that the concept of engineering the climate presents a moral hazard because it could reduce political and public pressure for emissions reduction, which could exacerbate overall climate risks; others assert that the threat of climate engineering could spur emissions cuts. 
Some are in favour of a moratorium on out-of-doors testing and deployment of solar radiation management (SRM).The United Nations is involved in discussions regarding some aspects of the topic.</t>
  </si>
  <si>
    <t>The Southern Ocean, also known as the Antarctic Ocean or the Austral Ocean, comprises the southernmost waters of the World Ocean, generally taken to be south of 60° S latitude and encircling Antarctica. As such, it is regarded as the fourth largest of the five principal oceanic divisions: smaller than the Pacific, Atlantic, and Indian Oceans but larger than the Arctic Ocean. This oceanic zone is where cold, northward flowing waters from the Antarctic mix with warmer subantarctic waters.
By way of his voyages in the 1770s, Captain James Cook proved that waters encompassed the southern latitudes of the globe. Since then, geographers have disagreed on the Southern Ocean's northern boundary or even existence, considering the waters as various parts of the Pacific, Atlantic, and Indian Oceans, instead. However, according to Commodore John Leech of the International Hydrographic Organization (IHO), recent oceanographic research has discovered the importance of Southern Circulation, and the term Southern Ocean has been used to define the body of water which lies south of the northern limit of that circulation. This remains the current official policy of the IHO, since a 2000 revision of its definitions including the Southern Ocean as the waters south of the 60th parallel has not yet been adopted. Others regard the seasonally-fluctuating Antarctic Convergence as the natural boundary.The maximum depth of the Southern Ocean, using the definition that it lies south of 60th parallel, was surveyed by the Five Deeps Expedition in early February 2019. The expedition's multibeam sonar team identified the deepest point at 60° 28' 46"S, 025° 32' 32"W, with a depth of 7,434 meters. The expedition leader and chief submersible pilot Victor Vescovo, has proposed naming this deepest point in the Southern Ocean the "Factorian Deep," based on the name of the manned submersible DSV Limiting Factor, in which he successfully visited the bottom for the first time on February 3, 2019.</t>
  </si>
  <si>
    <t>The Woods Hole Oceanographic Institution (WHOI, acronym pronounced  HOO-ee) is a private, nonprofit research and higher education facility dedicated to the study of marine science and engineering. Its agenda includes: geological activity deep within the earth; plant, animal, and microbial populations and their interactions in the ocean; coastal erosion; ocean circulation; ocean pollution; and global climate change.
Established in 1930 in Woods Hole, Massachusetts, it is the largest independent oceanographic research institution in the U.S., with staff and students numbering about 1,000.</t>
  </si>
  <si>
    <t>In physics, energy is the quantitative property that must be transferred to an object in order to perform work on, or to heat, the object.  Energy is a conserved quantity; the law of conservation of energy states that energy can be converted in form, but not created or destroyed. The SI unit of energy is the joule, which is the energy transferred to an object by the work of moving it a distance of 1 metre against a force of 1 newton.
Common forms of energy include the kinetic energy of a moving object, the potential energy stored by an object's position in a force field (gravitational, electric or magnetic), the elastic energy stored by stretching solid objects, the chemical energy released when a fuel burns, the radiant energy carried by light, and the thermal energy due to an object's temperature.
Mass and energy are closely related. Due to mass–energy equivalence, any object that has mass when stationary (called rest mass) also has an equivalent amount of energy whose form is called rest energy, and any additional energy (of any form) acquired by the object above that rest energy will increase the object's total mass just as it increases its total energy. For example, after heating an object, its increase in energy could be measured as a small increase in mass, with a sensitive enough scale.
Living organisms require exergy to stay alive, such as the energy humans get from food.  Human civilization requires energy to function, which it gets from  energy resources such as fossil fuels, nuclear fuel, or renewable energy. The processes of Earth's climate and ecosystem are driven by the radiant energy Earth receives from the sun and the geothermal energy contained within the earth.</t>
  </si>
  <si>
    <t>In biology, detritus () is dead particulate organic material (as opposed to dissolved organic material).  It typically includes the bodies or fragments of dead organisms as well as fecal material. Detritus is typically colonized by communities of microorganisms which act to decompose (or remineralize) the material.  In terrestrial ecosystems, it is encountered as leaf litter and other organic matter intermixed with soil, which is denominated "soil organic matter".  Detritus of aquatic ecosystems is organic material suspended in water and piling up on seabed floors, which is referred to as marine snow.</t>
  </si>
  <si>
    <t>Weathering  is the breaking down of rocks, soil, and minerals as well as wood and artificial materials through contact with the Earth's atmosphere, water, and biological organisms. Weathering occurs in situ (on site), that is, in the same place, with little or no movement, and thus should not be confused with erosion, which involves the movement of rocks and minerals by agents such as water, ice, snow, wind, waves and gravity and then being transported and deposited in other locations.
Two important classifications of weathering processes exist – physical and chemical weathering; each sometimes involves a biological component. Mechanical or physical weathering involves the breakdown of rocks and soils through direct contact with atmospheric conditions, such as heat, water, ice and pressure. The second classification, chemical weathering, involves the direct effect of atmospheric chemicals or biologically produced chemicals also known as biological weathering in the breakdown of rocks, soils and minerals. While physical weathering is accentuated in very cold or very dry environments, chemical reactions are most intense where the climate is wet and hot. However, both types of weathering occur together, and each tends to accelerate the other. For example, physical abrasion (rubbing together) decreases the size of particles and therefore increases their surface area, making them more susceptible to chemical reactions. The various agents act in concert to convert primary minerals (feldspars and micas) to secondary minerals (clays and carbonates) and release plant nutrient elements in soluble forms.
The materials left over after the rock breaks down combined with organic material creates soil. The mineral content of the soil is determined by the parent material; thus, a soil derived from a single rock type can often be deficient in one or more minerals needed for good fertility, while a soil weathered from a mix of rock types (as in glacial, aeolian or alluvial sediments) often makes more fertile soil. In addition, many of Earth's landforms and landscapes are the result of weathering processes combined with erosion and re-deposition.</t>
  </si>
  <si>
    <t>Radiative forcing or climate forcing is the difference between insolation (sunlight) absorbed by the Earth and energy radiated back to space. The influences that cause changes to the Earth’s climate system altering Earth’s radiative equilibrium, forcing temperatures to rise or fall, are called climate forcings. Positive radiative forcing means Earth receives more incoming energy from sunlight than it radiates to space. This net gain of energy will cause warming. Conversely, negative radiative forcing means that Earth loses more energy to space than it receives from the sun, which produces cooling.
Typically, radiative forcing is quantified at the tropopause or at the top of the atmosphere (often accounting for rapid adjustments in temperature) in units of watts per square meter of the Earth's surface. Positive forcing (incoming energy exceeding outgoing energy) warms the system, while negative forcing (outgoing energy exceeding incoming energy) cools it. Causes of radiative forcing include changes in insolation and the concentrations of radiatively active gases, commonly known as greenhouse gases, and aerosols.</t>
  </si>
  <si>
    <t>The galactic plane is the plane on which the majority of a disk-shaped galaxy's mass lies. The directions perpendicular to the galactic plane point to the galactic poles. In actual usage, the terms galactic plane and galactic poles usually refer specifically to the plane and poles of the Milky Way, in which Planet Earth is located.
Some galaxies are irregular and do not have any well-defined disk. Even in the case of a barred spiral galaxy like the Milky Way, defining the galactic plane is slightly imprecise and arbitrary since the stars are not perfectly coplanar. In 1959, the IAU defined the position of the Milky Way's north galactic pole as exactly RA =  12h 49m, Dec = 27° 24′ in the then-used B1950 epoch; in the currently-used J2000 epoch, after precession is taken into account, its position is RA  12h 51m 26.282s, Dec 27° 07′ 42.01″. This position is in Coma Berenices, near the bright star Arcturus; likewise, the south galactic pole lies in the constellation Sculptor.
The "zero of longitude" of galactic coordinates was also defined in 1959 to be at position angle 123° from the north celestial pole. Thus the zero longitude point on the galactic equator was at  17h 42m 26.603s, −28° 55′ 00.445″ (B1950) or  17h 45m 37.224s, −28° 56′ 10.23″ (J2000), and its J2000 position angle is 122.932°. The galactic center is located at position angle 31.72° (B1950) or 31.40° (J2000) east of north.</t>
  </si>
  <si>
    <t xml:space="preserve">A white dwarf, also called a degenerate dwarf, is a stellar core remnant composed mostly of electron-degenerate matter. A white dwarf is very dense: its mass is comparable to that of the Sun, while its volume is comparable to that of Earth. A white dwarf's faint luminosity comes from the emission of stored thermal energy; no fusion takes place in a white dwarf.  The nearest known white dwarf is Sirius B, at 8.6 light years, the smaller component of the Sirius binary star. There are currently thought to be eight white dwarfs among the hundred star systems nearest the Sun. The unusual faintness of white dwarfs was first recognized in 1910. The name white dwarf was coined by Willem Luyten in 1922.
White dwarfs are thought to be the final evolutionary state of stars whose mass is not high enough to become a neutron star, that of about 10 solar masses. This includes over 97% of the other stars in the Milky Way., § 1. After the hydrogen-fusing period of a main-sequence star of low or medium mass ends, such a star will expand to a red giant during which it fuses helium to carbon and oxygen in its core by the triple-alpha process. If a red giant has insufficient mass to generate the core temperatures required to fuse carbon (around 1 billion K), an inert mass of carbon and oxygen will build up at its center. After such a star sheds its outer layers and forms a planetary nebula, it will leave behind a core, which is the remnant white dwarf. Usually, white dwarfs are composed of carbon and oxygen. If the mass of the progenitor is between 8 and 10.5 solar masses (M☉), the core temperature will be sufficient to fuse carbon but not neon, in which case an oxygen–neon–magnesium white dwarf may form. Stars of very low mass will not be able to fuse helium, hence, a helium white dwarf may form by mass loss in binary systems.
The material in a white dwarf no longer undergoes fusion reactions, so the star has no source of energy. As a result, it cannot support itself by the heat generated by fusion against gravitational collapse, but is supported only by electron degeneracy pressure, causing it to be extremely dense. The physics of degeneracy yields a maximum mass for a non-rotating white dwarf, the Chandrasekhar limit—approximately 1.44 times of M☉—beyond which it cannot be supported by electron degeneracy pressure. A carbon-oxygen white dwarf that approaches this mass limit, typically by mass transfer from a companion star, may explode as a type Ia supernova via a process known as carbon detonation; SN 1006 is thought to be a famous example.
A white dwarf is very hot when it forms, but because it has no source of energy, it will gradually cool as it radiates its energy. This means that its radiation, which initially has a high color temperature, will lessen and redden with time. Over a very long time, a white dwarf will cool and its material will begin to crystallize, starting with the core. The star's low temperature means it will no longer emit significant heat or light, and it will become a cold black dwarf. Because the length of time it takes for a white dwarf to reach this state is calculated to be longer than the current age of the universe (approximately 13.8 billion years), it is thought that no black dwarfs yet exist. The oldest white dwarfs still radiate at temperatures of a few thousand kelvins.
</t>
  </si>
  <si>
    <t xml:space="preserve">The Maunder Minimum, also known as the "prolonged sunspot minimum", is the name used for the period around 1645 to 1715 during which sunspots became exceedingly rare, as was then noted by solar observers.
The term was introduced after John A. Eddy published a landmark 1976 paper in Science. Astronomers before Eddy had also named the period after the solar astronomers Annie Russell Maunder (1868–1947) and her husband, Edward Walter Maunder (1851–1928), who studied how sunspot latitudes changed with time. The period which the spouses examined included the second half of the 17th century.
Two papers were published in Edward Maunder's name in 1890 and 1894, and he cited earlier papers written by Gustav Spörer. Because Annie Maunder had not received a university degree, restrictions at the time caused her contribution not to be publicly recognized.Spörer noted that, during a 28-year period (1672–1699) within the Maunder Minimum, observations revealed fewer than 50 sunspots.
This contrasts with the typical 40000 – 50000 sunspots seen in modern times (over similar 25 year sampling).Like the Homeric Minimum, Dalton Minimum and the Spörer Minimum, the Maunder Minimum coincided with a period of lower-than-average European temperatures.
</t>
  </si>
  <si>
    <t>The United Nations Framework Convention on Climate Change (UNFCCC) is an international environmental treaty adopted on 9 May 1992 and opened for signature at the Earth Summit in Rio de Janeiro from 3 to 14 June 1992. It then entered into force on 21 March 1994, after a sufficient number of countries had ratified it. The UNFCCC objective is to "stabilize greenhouse gas concentrations in the atmosphere at a level that would prevent dangerous anthropogenic interference with the climate system". The framework sets non-binding limits on greenhouse gas emissions for individual countries and contains no enforcement mechanisms. Instead, the framework outlines how specific international treaties (called "protocols" or "Agreements") may be negotiated to specify further action towards the objective of the UNFCCC
Initially, an Intergovernmental Negotiating Committee (INC) produced the text of the Framework Convention during its meeting in New York from 30 April to 9 May 1992. The UNFCCC was adopted on 9 May 1992, and opened for signature on 4 June 1992. The UNFCCC has 197 parties as of December 2015. The convention enjoys broad legitimacy, largely due to its nearly universal membership.The parties to the convention have met annually from 1995 in Conferences of the Parties (COP) to assess progress in dealing with climate change. In 1997, the Kyoto Protocol was concluded and established legally binding obligations for developed countries to reduce their greenhouse gas emissions in the period 2008–2012. The 2010 United Nations Climate Change Conference produced an agreement stating that future global warming should be limited to below 2.0 °C (3.6 °F) relative to the pre-industrial level. The Protocol was amended in 2012 to encompass the period 2013–2020 in the Doha Amendment, which as of December 2015 had not entered into force. In 2015 the Paris Agreement was adopted, governing emission reductions from 2020 on through commitments of countries in Nationally Determined Contributions, lowering the target to 1.5 °C.  The Paris Agreement entered into force on 4 November 2016.
One of the first tasks set by the UNFCCC was for signatory nations to establish national greenhouse gas inventories of greenhouse gas (GHG) emissions and removals, which were used to create the 1990 benchmark levels for accession of Annex I countries to the Kyoto Protocol and for the commitment of those countries to GHG reductions. Updated inventories must be submitted annually by Annex I countries.
"UNFCCC" is also the name of the United Nations Secretariat charged with supporting the operation of the Convention, with offices in Haus Carstanjen, and the UN Campus (known as Langer Eugen) in Bonn, Germany. From 2010 to 2016 the head of the secretariat was Christiana Figueres. In July 2016, Patricia Espinosa succeeded Figueres. The Secretariat, augmented through the parallel efforts of the Intergovernmental Panel on Climate Change (IPCC), aims to gain consensus through meetings and the discussion of various strategies.</t>
  </si>
  <si>
    <t>The National Academies of Sciences, Engineering, and Medicine (also known as NASEM or the National Academies) is the collective scientific national academy of the United States. The name is used interchangeably in two senses: (1) as an umbrella term for its three quasi-independent honorific member organizations (the National Academy of Sciences (NAS), the National Academy of Engineering (NAE), and the National Academy of Medicine (NAM)).  And (2) as the brand for studies and reports issued by the operating arm of the three academies, the National Research Council (NRC).  The NRC was first formed in 1916 as an activity of the NAS.  Now jointly governed by all three academies, it produces some 200 publications annually which are published by the National Academies Press.</t>
  </si>
  <si>
    <t>The ton is a unit of measure. It has a long history and has acquired a number of meanings and uses over the years. It is used principally as a unit of mass. Its original use as a measurement of volume has continued in the capacity of cargo ships and in terms such as the freight ton. It can also be used as a measure of energy, for truck classification, or as a colloquial term.
It is derived from the tun, the term applied to a cask of the largest capacity. This could contain a volume between 175 and 213 imperial gallons (210 and 256 US gal; 800 and 970 l), which could weigh around 2,000 pounds (910 kg) and occupy some 60 cubic feet (1.7 m3) of space.In the United Kingdom the (Imperial) ton was formerly a unit of Statute measure, defined as 2,240 lb (1,016 kg)  From 1965 the UK embarked upon a programme of metrication and gradually introduced metric units, including the tonne (metric ton), defined as 1,000 kg (2,205 lb). The UK Weights and Measures Act 1985 explicitly excluded many units and terms from "use for trade", including the ton (and the term "metric ton" for "tonne").In the United States and Canada a ton is defined to be 2,000 pounds (907 kg).
Where confusion is possible, the 2240 lb ton is called "long ton" and the 2000 lb ton "short ton"; the tonne is distinguished by its spelling, but usually pronounced the same as ton, hence the US term "metric ton". In the UK the final "e" of "tonne" can also be pronounced (), or "metric ton" when it is necessary to make the distinction.
Where precision is required the correct term must be used, but for many purposes this is not necessary: the metric and long tons differ by only 1.6%, and the short ton is within 11% of both. The ton (any definition) is the heaviest unit of weight typically used in colloquial speech.
The term "ton" is also  used to refer to a number of units of volume, ranging from 35 to 100 cubic feet (0.99 to 2.83 m3) in capacity.
It can also be used as a unit of energy, expressed as an equivalent of coal burnt or TNT detonated.
In refrigeration, a ton is a unit of power, sometimes called a ton of refrigeration.  It is the power required to melt or freeze one short ton of ice per day.  The refrigeration ton hour is a unit of energy, the energy required to melt or freeze ​1⁄24 short ton of ice.</t>
  </si>
  <si>
    <t>Beryllium is a chemical element with the symbol Be and atomic number 4. It is a relatively rare element in the universe, usually occurring as a product of the spallation of larger atomic nuclei that have collided with cosmic rays. Within the cores of stars, beryllium is depleted as it is fused into heavier elements. It is a divalent element which occurs naturally only in combination with other elements in minerals. Notable gemstones which contain beryllium include beryl (aquamarine, emerald) and chrysoberyl. As a free element it is a steel-gray, strong, lightweight and brittle alkaline earth metal.
In structural applications, the combination of high flexural rigidity, thermal stability, thermal conductivity and low density (1.85 times that of water) make beryllium metal a desirable aerospace material for aircraft components, missiles, spacecraft, and satellites. Because of its low density and atomic mass, beryllium is relatively transparent to X-rays and other forms of ionizing radiation; therefore, it is the most common window material for X-ray equipment and components of particle detectors. The high thermal conductivities of beryllium and beryllium oxide have led to their use in thermal management applications. When added as an alloying element to aluminium, copper (notably the alloy beryllium copper), iron or nickel beryllium improves many physical properties. Tools made of beryllium copper alloys are strong and hard and do not create sparks when they strike a steel surface. Beryllium does not form oxides until it reaches very high temperatures. 
The commercial use of beryllium requires the use of appropriate dust control equipment and industrial controls at all times because of the toxicity of inhaled beryllium-containing dusts that can cause a chronic life-threatening allergic disease in some people called berylliosis.</t>
  </si>
  <si>
    <t>In electronics and telecommunications, modulation is the process of varying one or more properties of a periodic waveform, called the carrier signal, with a modulating signal that typically contains information to be transmitted. Most radio systems in the 20th century used frequency modulation (FM) or amplitude modulation (AM) for radio broadcast.
A modulator is a device that performs modulation. A demodulator (sometimes detector or demod) is a device that performs demodulation, the inverse of modulation.  A modem (from modulator–demodulator) can perform both operations.
The aim of analog modulation is to transfer an analog baseband (or lowpass) signal, for example an audio signal or TV signal, over an analog bandpass channel at a different frequency, for example over a limited radio frequency band or a cable TV network channel. The aim of digital modulation is to transfer a digital bit stream over an analog communication channel, for example over the public switched telephone network (where a bandpass filter limits the frequency range to 300–3400 Hz) or over a limited radio frequency band. Analog and digital modulation facilitate frequency division multiplexing (FDM), where several low pass information signals are transferred simultaneously over the same shared physical medium, using separate passband channels (several different carrier frequencies).
The aim of digital baseband modulation methods, also known as line coding, is to transfer a digital bit stream over a baseband channel, typically a non-filtered copper wire such as a serial bus or a wired local area network.
The aim of pulse modulation methods is to transfer a narrowband analog signal, for example, a phone call over a wideband baseband channel or, in some of the schemes, as a bit stream over another digital transmission system.
In music synthesizers, modulation may be used to synthesize waveforms with an extensive overtone spectrum using a small number of oscillators. In this case, the carrier frequency is typically in the same order or much lower than the modulating waveform (see frequency modulation synthesis or ring modulation synthesis).</t>
  </si>
  <si>
    <t>In the context of spaceflight, a satellite is an object that has been intentionally placed into orbit. These objects are called artificial satellites to distinguish them from natural satellites such as Earth's Moon.
On 4 October 1957 the Soviet Union launched the world's first artificial satellite, Sputnik 1. Since then, about 8,100 satellites from more than 40 countries have been launched. According to a 2018 estimate, some 4,900 remain in orbit. Of those about 1,900 were operational, while the rest have lived out their useful lives and become space debris. Approximately 500 operational satellites are in low-Earth orbit, 50 are in medium-Earth orbit (at 20,000 km), and the rest are in geostationary orbit (at 36,000 km). A few large space stations have been launched in parts and assembled in orbit. Over a dozen space probes have been placed into orbit around other bodies and become artificial satellites of the Moon, Mercury, Venus, Mars, Jupiter, Saturn, a few asteroids, a comet and the Sun. 
Satellites are used for many purposes. Among several other applications, they can be used to make star maps and maps of planetary surfaces, and also take pictures of planets they are launched into. Common types include military and civilian Earth observation satellites, communications satellites, navigation satellites, weather satellites, and space telescopes. Space stations and human spacecraft in orbit are also satellites. Satellite orbits vary greatly, depending on the purpose of the satellite, and are classified in a number of ways. Well-known (overlapping) classes include low Earth orbit, polar orbit, and geostationary orbit.
A launch vehicle is a rocket that places a satellite into orbit. Usually, it lifts off from a launch pad on land. Some are launched at sea from a submarine or a mobile maritime platform, or aboard a plane (see air launch to orbit).
Satellites are usually semi-independent computer-controlled systems. Satellite subsystems attend many tasks, such as power generation, thermal control, telemetry, attitude control and orbit control.</t>
  </si>
  <si>
    <t>Thermal expansion is the tendency of matter to change its shape, area, and volume in response to a change in temperature.Temperature is a monotonic function of the average molecular kinetic energy of a substance. When a substance is heated, the kinetic energy of its molecules increases. Thus, the molecules begin vibrating/moving more and usually maintain a greater average separation. Materials which contract with increasing temperature are unusual; this effect is limited in size, and only occurs within limited temperature ranges (see examples below). The relative expansion (also called strain) divided by the change in temperature is called the material's coefficient of thermal expansion and generally varies with temperature.</t>
  </si>
  <si>
    <t xml:space="preserve">An altimeter or an altitude meter is an instrument used to measure the altitude of an object above a fixed level. The measurement of altitude is called altimetry, which is related to the term bathymetry, the measurement of depth under water.
</t>
  </si>
  <si>
    <t>Climatology (from Greek κλίμα, klima, "place, zone"; and -λογία, -logia) or climate science is the scientific study of climate, scientifically defined as weather conditions averaged over a period of time. This modern field of study is regarded as a branch of the atmospheric sciences and a subfield of physical geography, which is one of the Earth sciences. Climatology now includes aspects of oceanography and biogeochemistry.  Basic knowledge of climate can be used within shorter term weather forecasting using analog techniques such as the El Niño–Southern Oscillation (ENSO), the Madden–Julian oscillation (MJO), the North Atlantic oscillation (NAO), the Northern Annular Mode (NAM) which is also known as the Arctic oscillation (AO), the Northern Pacific (NP) Index, the Pacific decadal oscillation (PDO), and the Interdecadal Pacific Oscillation (IPO).  Climate models are used for a variety of purposes from study of the dynamics of the weather and climate system to projections of future climate. Weather is known as the condition of the atmosphere over a period of time, while climate has to do with the atmospheric condition over an extended to indefinite period of time.</t>
  </si>
  <si>
    <t>Climate models use quantitative methods to simulate the interactions of the important drivers of climate, including atmosphere, oceans, land surface and ice. They are used for a variety of purposes from study of the dynamics of the climate system to projections of future climate.
All climate models take account of incoming energy from the sun as short wave electromagnetic radiation, chiefly visible and short-wave (near) infrared, as well as outgoing long wave (far) infrared electromagnetic. Any imbalance results in a change in temperature.
Models vary in complexity:
A simple radiant heat transfer model treats the earth as a single point and averages outgoing energy
This can be expanded vertically (radiative-convective models) and/or horizontally
Finally, (coupled) atmosphere–ocean–sea ice global climate models solve the full equations for mass and energy transfer and radiant exchange.
Box models can treat flows across and within ocean basins.
Other types of modelling can be interlinked, such as land use, allowing researchers to predict the interaction between climate and ecosystems.</t>
  </si>
  <si>
    <t>The Pacific Decadal Oscillation (PDO) is a robust, recurring pattern of ocean-atmosphere climate variability centered over the mid-latitude Pacific basin. The PDO is detected as warm or cool surface waters in the Pacific Ocean, north of 20°N. Over the past century, the amplitude of this climate pattern has varied irregularly at interannual-to-interdecadal time scales (meaning time periods of a few years to as much as time periods of multiple decades). There is evidence of reversals in the prevailing polarity (meaning changes in cool surface waters versus warm surface waters within the region) of the oscillation occurring around 1925, 1947, and 1977; the last two reversals corresponded with dramatic shifts in salmon production regimes in the North Pacific Ocean. This climate pattern also affects coastal sea and continental surface air temperatures from Alaska to California.
During a "warm", or "positive", phase, the west Pacific becomes cooler and part of the eastern ocean warms; during a "cool" or "negative" phase, the opposite pattern occurs.  The Pacific Decadal Oscillation was named by Steven R. Hare, who noticed it while studying salmon production pattern results in 1997.The Pacific Decadal Oscillation index is the leading empirical orthogonal function (EOF) of monthly sea surface temperature anomalies (SST-A) over the North Pacific (poleward of 20°N) after the global average sea surface temperature has been removed. This PDO index is the standardized principal component time series. A PDO 'signal' has been reconstructed as far back as 1661 through tree-ring chronologies in the Baja California area.</t>
  </si>
  <si>
    <t>El Niño–Southern Oscillation (ENSO) is an irregularly periodic variation in winds and sea surface temperatures over the tropical eastern Pacific Ocean, affecting the climate of much of the tropics and subtropics. The warming phase of the sea temperature is known as El Niño and the cooling phase as La Niña. The Southern Oscillation is the accompanying atmospheric component, coupled with the sea temperature change: El Niño is accompanied by high air surface pressure in the tropical western Pacific and  La Niña with low air surface pressure there. The two periods last several months each and typically occur every few years with varying intensity per period.The two phases relate to the Walker circulation, which was discovered by Gilbert Walker during the early twentieth century. The Walker circulation is caused by the pressure gradient force that results from a High-pressure area over the eastern Pacific Ocean, and a low-pressure system over Indonesia. Weakening or reversal of the Walker circulation decreases or eliminates the upwelling of cold deep sea water, thus creating an El Niño by causing the ocean surface to reach above average temperatures. An especially strong Walker circulation causes a La Niña, resulting in cooler ocean temperatures due to increased upwelling.
Mechanisms that cause the oscillation remain under study. The extremes of this climate pattern's oscillations cause extreme weather (such as floods and droughts) in many regions of the world. Developing countries dependent upon agriculture and fishing, particularly those bordering the Pacific Ocean, are the most affected.</t>
  </si>
  <si>
    <t>An aerosol is a suspension of fine solid particles or liquid droplets, in air or another gas. Aerosols can be natural or anthropogenic. Examples of natural aerosols are fog, dust, forest exudates and geyser steam. Examples of anthropogenic aerosols are haze, particulate air pollutants and smoke. The liquid or solid particles have diameters typically &amp;lt;1 μm; larger particles with a significant settling speed make the mixture a suspension, but the distinction is not clear-cut. In general conversation, aerosol usually refers to an aerosol spray that delivers a consumer product from a can or similar container. Other technological applications of aerosols include dispersal of pesticides, medical treatment of respiratory illnesses, and convincing technology. Diseases can also spread by means of small droplets in the breath, also called aerosols (or sometimes bioaerosols).Aerosol science covers generation and removal of aerosols, technological application of aerosols, effects of aerosols on the environment and people, and other topics.</t>
  </si>
  <si>
    <t>The Atlantic Multidecadal Oscillation (AMO) is a climate cycle that affects the sea surface temperature (SST) of the North Atlantic Ocean based on different modes on multidecadal timescales. While there is some support for this mode in models and in historical observations, controversy exists with regard to its amplitude, and in particular, the attribution of sea surface temperature change to natural or anthropogenic causes, especially in tropical Atlantic areas important for hurricane development. The Atlantic multidecadal oscillation is also connected with shifts in hurricane activity, rainfall patterns and intensity, and changes in fish populations.</t>
  </si>
  <si>
    <t xml:space="preserve">Environmental policy is the commitment of an organization or government to the laws, regulations, and other policy mechanisms concerning environmental issues. These issues generally include air and water pollution, waste management, ecosystem management, maintenance of biodiversity, the protection of natural resources, wildlife and endangered species.
Concerning environmental policy, the importance of implementation of an eco-energy-oriented policy at a global level to address the issues of global warming and climate changes should be accentuated.Policies concerning energy or regulation of toxic substances including pesticides and many types of industrial waste are part of the topic of environmental policy. This policy can be deliberately taken to direct and oversee human activities and thereby prevent harmful effects on the biophysical environment and natural resources, as well as to make sure that changes in the environment do not have harmful effects on humans.
</t>
  </si>
  <si>
    <t xml:space="preserve">Earth's energy budget accounts for the balance between the energy Earth receives from the Sun, and the energy the Earth radiates back into outer space after having been distributed throughout the five components of Earth's climate system and having thus powered Earth’s so-called heat engine.  This system is made up of earth's water, ice, atmosphere, rocky crust, and all living things.Quantifying changes in these amounts is required to accurately model the Earth's climate.
Received radiation is unevenly distributed over the planet, because the Sun heats equatorial regions more than polar regions. "The atmosphere and ocean work non-stop to even out solar heating imbalances through evaporation of surface water, convection, rainfall, winds, and ocean circulation." Earth is very close to being in radiative equilibrium, the situation where the incoming solar energy is balanced by an equal flow of heat to space; under that condition, global temperatures will be relatively stable. Globally, over the course of the year, the Earth system—land surfaces, oceans, and atmosphere—absorbs and then radiates back to space an average of about 340 watts of solar power per square meter. Anything that increases or decreases the amount of incoming or outgoing energy will change global temperatures in response.However, Earth's energy balance and heat fluxes depend on many factors, such as atmospheric composition (mainly aerosols and greenhouse gases), the albedo (reflectivity) of surface properties, cloud cover and vegetation and land use patterns.
Changes in surface temperature due to Earth's energy budget do not occur instantaneously, due to the inertia of the oceans and the cryosphere. The net heat flux is buffered primarily by becoming part of the ocean's heat content, until a new equilibrium state is established between radiative forcings and the climate response.
</t>
  </si>
  <si>
    <t>In physics, radiation is the emission or transmission of energy in the form of waves or particles through space or through a material medium. This includes:
electromagnetic radiation, such as radio waves, microwaves, infrared, visible light, ultraviolet, x-rays, and gamma radiation (γ)
particle radiation, such as alpha radiation (α), beta radiation (β), and neutron radiation (particles of non-zero rest energy)
acoustic radiation, such as ultrasound, sound, and seismic waves (dependent on a physical transmission medium)
gravitational radiation, radiation that takes the form of gravitational waves, or ripples in the curvature of spacetime.Radiation is often categorized as either ionizing or non-ionizing depending on the energy of the radiated particles. Ionizing radiation carries more than 10 eV, which is enough to ionize atoms and molecules, and break chemical bonds. This is an important distinction due to the large difference in harmfulness to living organisms. A common source of ionizing radiation is radioactive materials that emit α, β, or γ radiation, consisting of helium nuclei, electrons or positrons, and photons, respectively. Other sources include X-rays from medical radiography examinations and muons, mesons, positrons, neutrons and other particles that constitute the secondary cosmic rays that are produced after primary cosmic rays interact with Earth's atmosphere.
Gamma rays, X-rays and the higher energy range of ultraviolet light constitute the ionizing part of the electromagnetic spectrum. The word "ionize" refers to the breaking of one or more electrons away from an atom, an action that requires the relatively high energies that these electromagnetic waves supply. Further down the spectrum, the non-ionizing lower energies of the lower ultraviolet spectrum cannot ionize atoms, but can disrupt the inter-atomic bonds which form molecules, thereby breaking down molecules rather than atoms; a good example of this is sunburn caused by long-wavelength solar ultraviolet. The waves of longer wavelength than UV in visible light, infrared and microwave frequencies cannot break bonds but can cause vibrations in the bonds which are sensed as heat. Radio wavelengths and below generally are not regarded as harmful to biological systems. These are not sharp delineations of the energies; there is some overlap in the effects of specific frequencies.The word radiation arises from the phenomenon of waves radiating (i.e., traveling outward in all directions) from a source. This aspect leads to a system of measurements and physical units that are applicable to all types of radiation. Because such radiation expands as it passes through space, and as its energy is conserved (in vacuum), the intensity of all types of radiation from a point source follows an inverse-square law in relation to the distance from its source. Like any ideal law, the inverse-square law approximates a measured radiation intensity to the extent that the source approximates a geometric point.</t>
  </si>
  <si>
    <t>Outer space, or simply space, is the expanse that exists beyond the Earth and between celestial bodies. Outer space is not completely empty—it is a hard vacuum containing a low density of particles, predominantly a plasma of hydrogen and helium, as well as electromagnetic radiation, magnetic fields, neutrinos, dust, and cosmic rays. The baseline temperature of outer space, as set by the background radiation from the Big Bang, is 2.7 kelvins (−270.45 °C; −454.81 °F). The plasma between galaxies accounts for about half of the baryonic (ordinary) matter in the universe; it has a number density of less than one hydrogen atom per cubic metre and a temperature of millions of kelvins; local concentrations of this plasma have condensed into stars and galaxies. Studies indicate that 90% of the mass in most galaxies is in an unknown form, called dark matter, which interacts with other matter through gravitational but not electromagnetic forces. Observations suggest that the majority of the mass-energy in the observable universe is dark energy, a type of vacuum energy that is poorly understood. Intergalactic space takes up most of the volume of the universe, but even galaxies and star systems consist almost entirely of empty space.
Outer space does not begin at a definite altitude above the Earth's surface. However, the Kármán line, an altitude of 100 km (62 mi) above sea level, is conventionally used as the start of outer space in space treaties and for aerospace records keeping. The framework for international space law was established by the Outer Space Treaty, which entered into force on 10 October 1967. This treaty precludes any claims of national sovereignty and permits all states to freely explore outer space. Despite the drafting of UN resolutions for the peaceful uses of outer space, anti-satellite weapons have been tested in Earth orbit.
Humans began the physical exploration of space during the 20th century with the advent of high-altitude balloon flights, followed by manned rocket launches. Earth orbit was first achieved by Yuri Gagarin of the Soviet Union in 1961, and unmanned spacecraft have since reached all of the known planets in the Solar System. Due to the high cost of getting into space, manned spaceflight has been limited to low Earth orbit and the Moon.
Outer space represents a challenging environment for human exploration because of the hazards of vacuum and radiation. Microgravity also has a negative effect on human physiology that causes both muscle atrophy and bone loss. In addition to these health and environmental issues, the economic cost of putting objects, including humans, into space is very high.</t>
  </si>
  <si>
    <t>The upper mantle of the Earth begins just beneath the crust about 35 km (22 mi) and ends at the top of the lower mantle at 670 km (420 mi). Temperatures range from approximately 200 °C (392 °F) at the upper boundary with the crust to approximately 900 °C (1,650 °F) at the boundary with the lower mantle. Upper mantle material which has come up onto the surface is made up of about 55% olivine, 35% pyroxene and 5 to 10% of calcium oxide and aluminum oxide minerals such as plagioclase, spinel or garnet, depending upon depth.</t>
  </si>
  <si>
    <t>0,4654354</t>
  </si>
  <si>
    <t>0,5122041</t>
  </si>
  <si>
    <t>0,3839138</t>
  </si>
  <si>
    <t>0,5103199</t>
  </si>
  <si>
    <t>0,3297483</t>
  </si>
  <si>
    <t>0,4308594</t>
  </si>
  <si>
    <t>0,355099</t>
  </si>
  <si>
    <t>0,471572</t>
  </si>
  <si>
    <t>0,419504</t>
  </si>
  <si>
    <t>0,445471</t>
  </si>
  <si>
    <t>0,362835</t>
  </si>
  <si>
    <t>0,3528631</t>
  </si>
  <si>
    <t>0,5331208</t>
  </si>
  <si>
    <t>0,3524667</t>
  </si>
  <si>
    <t>0,3791219</t>
  </si>
  <si>
    <t>0,3737727</t>
  </si>
  <si>
    <t>0,4323293</t>
  </si>
  <si>
    <t>0,5116907</t>
  </si>
  <si>
    <t>0,3732274</t>
  </si>
  <si>
    <t>0,5065401</t>
  </si>
  <si>
    <t>0,4118065</t>
  </si>
  <si>
    <t>0,5192307</t>
  </si>
  <si>
    <t>0,4213763</t>
  </si>
  <si>
    <t>0,4516622</t>
  </si>
  <si>
    <t>0,367763</t>
  </si>
  <si>
    <t>0,3972089</t>
  </si>
  <si>
    <t>0,4019625</t>
  </si>
  <si>
    <t>0,1333333</t>
  </si>
  <si>
    <t>0,3978754</t>
  </si>
  <si>
    <t>0,8144313</t>
  </si>
  <si>
    <t>0,36036</t>
  </si>
  <si>
    <t>0,4205781</t>
  </si>
  <si>
    <t>0,5114652</t>
  </si>
  <si>
    <t>0,4701493</t>
  </si>
  <si>
    <t>0,4376885</t>
  </si>
  <si>
    <t>0,5089743</t>
  </si>
  <si>
    <t>0,4196335</t>
  </si>
  <si>
    <t>0,396376</t>
  </si>
  <si>
    <t>0,3426104</t>
  </si>
  <si>
    <t>0,4166666</t>
  </si>
  <si>
    <t>0,4906743</t>
  </si>
  <si>
    <t>0,15</t>
  </si>
  <si>
    <t>0,3456743</t>
  </si>
  <si>
    <t>0,3110795</t>
  </si>
  <si>
    <t>0,4090273</t>
  </si>
  <si>
    <t>0,490091</t>
  </si>
  <si>
    <t>0,3670388</t>
  </si>
  <si>
    <t>0,4493088</t>
  </si>
  <si>
    <t>0,7434222</t>
  </si>
  <si>
    <t>0,2423371</t>
  </si>
  <si>
    <t>0,3197299</t>
  </si>
  <si>
    <t>0,5749823</t>
  </si>
  <si>
    <t>0,380456</t>
  </si>
  <si>
    <t>0,3316482</t>
  </si>
  <si>
    <t>0,5301429</t>
  </si>
  <si>
    <t>0,4172641</t>
  </si>
  <si>
    <t>0,5493586</t>
  </si>
  <si>
    <t>0,7732307</t>
  </si>
  <si>
    <t>0,3372549</t>
  </si>
  <si>
    <t>0,2570491</t>
  </si>
  <si>
    <t>0,266855</t>
  </si>
  <si>
    <t>0,3816317</t>
  </si>
  <si>
    <t>0,4030997</t>
  </si>
  <si>
    <t>0,3361351</t>
  </si>
  <si>
    <t>0,3581918</t>
  </si>
  <si>
    <t>0,3565695</t>
  </si>
  <si>
    <t>0,5894504</t>
  </si>
  <si>
    <t>0,3176969</t>
  </si>
  <si>
    <t>0,4660779</t>
  </si>
  <si>
    <t>0,4662166</t>
  </si>
  <si>
    <t>0,50684</t>
  </si>
  <si>
    <t>0,3990111</t>
  </si>
  <si>
    <t>0,3837352</t>
  </si>
  <si>
    <t>0,07051277</t>
  </si>
  <si>
    <t>0,4003077</t>
  </si>
  <si>
    <t>0,3202128</t>
  </si>
  <si>
    <t>0,3160379</t>
  </si>
  <si>
    <t>0,4307461</t>
  </si>
  <si>
    <t>0,4120648</t>
  </si>
  <si>
    <t>0,5116841</t>
  </si>
  <si>
    <t>0,3851469</t>
  </si>
  <si>
    <t>0,4242519</t>
  </si>
  <si>
    <t>0,4226</t>
  </si>
  <si>
    <t>0,3416874</t>
  </si>
  <si>
    <t>0,2807033</t>
  </si>
  <si>
    <t>0,2083334</t>
  </si>
  <si>
    <t>0,6426065</t>
  </si>
  <si>
    <t>0,4096074</t>
  </si>
  <si>
    <t>0,3435918</t>
  </si>
  <si>
    <t>0,3822464</t>
  </si>
  <si>
    <t>0,4231462</t>
  </si>
  <si>
    <t>0,4789515</t>
  </si>
  <si>
    <t>0,447919</t>
  </si>
  <si>
    <t>0,3757124</t>
  </si>
  <si>
    <t>0,3825883</t>
  </si>
  <si>
    <t>0,3560539</t>
  </si>
  <si>
    <t>0,383021</t>
  </si>
  <si>
    <t>0,4375223</t>
  </si>
  <si>
    <t>0,3972387</t>
  </si>
  <si>
    <t>0,2651861</t>
  </si>
  <si>
    <t>0,3249079</t>
  </si>
  <si>
    <t>0,3807832</t>
  </si>
  <si>
    <t>0,306917</t>
  </si>
  <si>
    <t>0,5958773</t>
  </si>
  <si>
    <t>0,3943212</t>
  </si>
  <si>
    <t>0,3765537</t>
  </si>
  <si>
    <t>0,3436509</t>
  </si>
  <si>
    <t>0,4775294</t>
  </si>
  <si>
    <t>0,3858972</t>
  </si>
  <si>
    <t>0,5516816</t>
  </si>
  <si>
    <t>0,3663496</t>
  </si>
  <si>
    <t>0,3947369</t>
  </si>
  <si>
    <t>0,249603</t>
  </si>
  <si>
    <t>0,4307333</t>
  </si>
  <si>
    <t>0,4526426</t>
  </si>
  <si>
    <t>0,3463783</t>
  </si>
  <si>
    <t>0,6085641</t>
  </si>
  <si>
    <t>0,4321983</t>
  </si>
  <si>
    <t>0,5241791</t>
  </si>
  <si>
    <t>0,125874</t>
  </si>
  <si>
    <t>0,4726192</t>
  </si>
  <si>
    <t>0,4117812</t>
  </si>
  <si>
    <t>0,4402148</t>
  </si>
  <si>
    <t>0,5595688</t>
  </si>
  <si>
    <t>0,5263158</t>
  </si>
  <si>
    <t>0,2501717</t>
  </si>
  <si>
    <t>0,641</t>
  </si>
  <si>
    <t>0,3497838</t>
  </si>
  <si>
    <t>0,3349771</t>
  </si>
  <si>
    <t>0,3616135</t>
  </si>
  <si>
    <t>0,5595177</t>
  </si>
  <si>
    <t>0,4018923</t>
  </si>
  <si>
    <t>0,3163027</t>
  </si>
  <si>
    <t>0,3675876</t>
  </si>
  <si>
    <t>0,4411085</t>
  </si>
  <si>
    <t>0,4487933</t>
  </si>
  <si>
    <t>0,46437</t>
  </si>
  <si>
    <t>0,3836</t>
  </si>
  <si>
    <t>0,294773</t>
  </si>
  <si>
    <t>0,42024</t>
  </si>
  <si>
    <t>0,3141713</t>
  </si>
  <si>
    <t>0,2967042</t>
  </si>
  <si>
    <t>0,2308917</t>
  </si>
  <si>
    <t>0,3568473</t>
  </si>
  <si>
    <t>0,6767676</t>
  </si>
  <si>
    <t>0,4303256</t>
  </si>
  <si>
    <t>0,3778089</t>
  </si>
  <si>
    <t>0,5799556</t>
  </si>
  <si>
    <t>0,1071428</t>
  </si>
  <si>
    <t>0,4984541</t>
  </si>
  <si>
    <t>0,3517718</t>
  </si>
  <si>
    <t>0,2836496</t>
  </si>
  <si>
    <t>0,2860776</t>
  </si>
  <si>
    <t>0,4032191</t>
  </si>
  <si>
    <t>0,5656554</t>
  </si>
  <si>
    <t>0,3251947</t>
  </si>
  <si>
    <t>0,7657895</t>
  </si>
  <si>
    <t>0,4538783</t>
  </si>
  <si>
    <t>0,322807</t>
  </si>
  <si>
    <t>0,4764407</t>
  </si>
  <si>
    <t>0,3911836</t>
  </si>
  <si>
    <t>0,5934237</t>
  </si>
  <si>
    <t>0,2792484</t>
  </si>
  <si>
    <t>0,3942022</t>
  </si>
  <si>
    <t>0,5694444</t>
  </si>
  <si>
    <t>0,7291666</t>
  </si>
  <si>
    <t>0,2253467</t>
  </si>
  <si>
    <t>0,4583837</t>
  </si>
  <si>
    <t>0,3712628</t>
  </si>
  <si>
    <t>0,4067252</t>
  </si>
  <si>
    <t>0,3762978</t>
  </si>
  <si>
    <t>0,353141</t>
  </si>
  <si>
    <t>0,3804781</t>
  </si>
  <si>
    <t>0,3445507</t>
  </si>
  <si>
    <t>0,3455011</t>
  </si>
  <si>
    <t>0,3160745</t>
  </si>
  <si>
    <t>0,4500433</t>
  </si>
  <si>
    <t>0,3858851</t>
  </si>
  <si>
    <t>0,5393649</t>
  </si>
  <si>
    <t>0,1666666</t>
  </si>
  <si>
    <t>0,5113271</t>
  </si>
  <si>
    <t>0,374866</t>
  </si>
  <si>
    <t>0,467832</t>
  </si>
  <si>
    <t>0,4104093</t>
  </si>
  <si>
    <t>0,5165898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</si>
  <si>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&lt;GraphZoomAndScaleUserSettings&gt;
      &lt;setting name="GraphScale" serializeAs="String"&gt;
        &lt;value&gt;0.1&lt;/value&gt;
      &lt;/setting&gt;
    &lt;/GraphZoomAndScaleUserSettings&gt;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</si>
  <si>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</si>
  <si>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</si>
  <si>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</si>
  <si>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</si>
  <si>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</si>
  <si>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</si>
  <si>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</si>
  <si>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</si>
  <si>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</si>
  <si>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</si>
  <si>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</si>
  <si>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</si>
  <si>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</si>
  <si>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</si>
  <si>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</si>
  <si>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</si>
  <si>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</si>
  <si>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</si>
  <si>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</si>
  <si>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</si>
  <si>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</si>
  <si>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</si>
  <si>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</si>
  <si>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</si>
  <si>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</si>
  <si>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</si>
  <si>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</si>
  <si>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</si>
  <si>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</si>
  <si>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</si>
  <si>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</si>
  <si>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</si>
  <si>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</si>
  <si>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</si>
  <si>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</si>
  <si>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</si>
  <si>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</si>
  <si>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</si>
  <si>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</si>
  <si>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</si>
  <si>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</si>
  <si>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</si>
  <si>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</si>
  <si>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</si>
  <si>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</si>
  <si>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</si>
  <si>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</si>
  <si>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</si>
  <si>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</si>
  <si>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</si>
  <si>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</si>
  <si>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</si>
  <si>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</si>
  <si>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</si>
  <si>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</si>
  <si>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</si>
  <si>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</si>
  <si>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</si>
  <si>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</si>
  <si>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</si>
  <si>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</si>
  <si>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</si>
  <si>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Top Words in Tweet in G3</t>
  </si>
  <si>
    <t>Top Words in Tweet in G4</t>
  </si>
  <si>
    <t>Top Words in Tweet in G5</t>
  </si>
  <si>
    <t>Top Words in Tweet in G6</t>
  </si>
  <si>
    <t>Top Words in Tweet</t>
  </si>
  <si>
    <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</si>
  <si>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</si>
  <si>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</si>
  <si>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</si>
  <si>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</si>
  <si>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</si>
  <si>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</si>
  <si>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</si>
  <si>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</si>
  <si>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</si>
  <si>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</si>
  <si>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</si>
  <si>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</si>
  <si>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</si>
  <si>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</si>
  <si>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</si>
  <si>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</si>
  <si>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</si>
  <si>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</si>
  <si>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</si>
  <si>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</si>
  <si>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</si>
  <si>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</si>
  <si>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</si>
  <si>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</si>
  <si>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</si>
  <si>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</si>
  <si>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</si>
  <si>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</si>
  <si>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</si>
  <si>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</si>
  <si>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</si>
  <si>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</si>
  <si>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</si>
  <si>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</si>
  <si>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</si>
  <si>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</si>
  <si>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</si>
  <si>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</si>
  <si>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</si>
  <si>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</si>
  <si>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</si>
  <si>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</si>
  <si>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</si>
  <si>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</si>
  <si>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</si>
  <si>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</si>
  <si>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</si>
  <si>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</si>
  <si>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</si>
  <si>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</si>
  <si>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</si>
  <si>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</si>
  <si>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</si>
  <si>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</si>
  <si>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</si>
  <si>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</si>
  <si>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</si>
  <si>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</si>
  <si>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</si>
  <si>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</si>
  <si>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</si>
  <si>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</si>
  <si>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</si>
  <si>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</si>
  <si>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</si>
  <si>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</si>
  <si>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</si>
  <si>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</si>
  <si>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</si>
  <si>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GraphSource░MediaWiki▓GraphTerm░Climate_change▓ImportDescription░The graph represents the Article-Article Hyperlinks network of the "Climate_change" seed article in en.wikipedia.org MediaWiki domain.  The network was obtained from MediaWiki on Saturday, 13 July 2019 at 11:51 UTC.
The 50 most recent revisions are being analyzed.▓ImportSuggestedTitle░MediaWiki Map for "Climate_change" article▓ImportSuggestedFileNameNoExtension░2019-07-13 11-45-06 NodeXL MediaWiki Climate_change▓GroupingDescription░The graph's vertices were grouped by cluster using the Clauset-Newman-Moore cluster algorithm.▓LayoutAlgorithm░The graph was laid out using the Harel-Koren Fast Multiscale layout algorithm.▓GraphDirectedness░The graph is directed.</t>
  </si>
  <si>
    <t>Green</t>
  </si>
  <si>
    <t>Edge Weight▓1▓1▓0▓True▓Green▓Red▓▓Edge Weight▓1▓1▓0▓3▓10▓False▓Edge Weight▓1▓1▓0▓32▓6▓False▓▓0▓0▓0▓True▓Black▓Black▓▓Betweenness Centrality▓0▓974.904683▓3▓162▓1000▓False▓▓0▓0▓0▓0▓0▓False▓▓0▓0▓0▓0▓0▓False▓▓0▓0▓0▓0▓0▓False</t>
  </si>
  <si>
    <t>Top Edge Weight in Entire Graph</t>
  </si>
  <si>
    <t>Top Edge Weight in G1</t>
  </si>
  <si>
    <t>Top Edge Weight in G2</t>
  </si>
  <si>
    <t>Top Edge Weight in G3</t>
  </si>
  <si>
    <t>Top Edge Weight in G4</t>
  </si>
  <si>
    <t>Top Edge Weight in G5</t>
  </si>
  <si>
    <t>Top Edge Weight in G6</t>
  </si>
  <si>
    <t>Top Edge Weight</t>
  </si>
  <si>
    <t>Edge Weight by Count</t>
  </si>
  <si>
    <t>Edge Weight by Salience</t>
  </si>
  <si>
    <t>15&lt;/value&gt;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&lt;GraphMetricUserSettings&gt;
      &lt;setting name="GraphMetricsToCalculate" serializeAs="String"&gt;
        &lt;value&gt;TopNBy&lt;/value&gt;
      &lt;/setting&gt;
      &lt;setting name="TopNByMetricsToCalculate" serializeAs="Xml"&gt;
        &lt;value&gt;
          &lt;ArrayOfTopNByMetricUserSettings xmlns:xsd="http://www.w3.org/2001/XMLSchema"
            xmlns:xsi="http://www.w3.org/2001/XMLSchema-instance"&gt;
            &lt;TopNByMetricUserSettings&gt;
              &lt;N&gt;20&lt;/N&gt;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t>
  </si>
  <si>
    <t xml:space="preserve">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t>
  </si>
  <si>
    <t>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t>
  </si>
  <si>
    <t xml:space="preserve">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t>
  </si>
  <si>
    <t xml:space="preserve">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t>
  </si>
  <si>
    <t>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t>
  </si>
  <si>
    <t>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t>
  </si>
  <si>
    <t>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t>
  </si>
  <si>
    <t xml:space="preserv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t>
  </si>
  <si>
    <t>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t>
  </si>
  <si>
    <t>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t>
  </si>
  <si>
    <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 /&gt;
            &lt;TopTweetersMentionedRepliedTo&gt;false&lt;/TopTweetersMentionedRepliedTo&gt;
            &lt;NetworkTopItemsUserSettingsToCalculate&gt;
              &lt;NetworkTopItemsUserSettings&gt;
                &lt;NumberOfItemsToGet&gt;5&lt;/NumberOfItemsToGet&gt;
                &lt;WorksheetName&gt;Edges&lt;/WorksheetName&gt;
                &lt;TableName&gt;Edges&lt;/TableName&gt;
                &lt;ColumnName&gt;Edge Weight&lt;/ColumnName&gt;
                &lt;Delimiter&gt;None&lt;/Delimiter&gt;
              &lt;/NetworkTopItemsUserSettings&gt;
            &lt;/NetworkTopItemsUserSettingsToCalculate&gt;
          &lt;/NetworkTopItemsListUserSettings&gt;
        &lt;/value&gt;
      &lt;/setting&gt;
    &lt;/GraphMetricUserSettings&gt;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t>
  </si>
  <si>
    <t>&lt;/value&gt;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t>
  </si>
  <si>
    <t>://www.youtube.com/playlist?list=PLenh213llmcYF0pwQm5NjUAINRLrHoELB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t>
  </si>
  <si>
    <t>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&lt;value&gt;Nr Revisions&lt;/value&gt;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t>
  </si>
  <si>
    <t>"&gt;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&lt;value&gt;C:\Program Files (x86)\Social Media Research Foundation\NodeXL Excel Template\PlugIns&lt;/value&gt;
      &lt;/setting&gt;
    &lt;/PlugInUserSettings&gt;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t>
  </si>
  <si>
    <t>"String"&gt;
        &lt;value&gt;True&lt;/value&gt;
      &lt;/setting&gt;
      &lt;setting name="FolderToSaveWorkbookTo" serializeAs="String"&gt;
        &lt;value&gt;C:\Users\laitmi\Desktop\NodeXL&lt;/value&gt;
      &lt;/setting&gt;
    &lt;/AutomateTasksUserSettings&gt;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</si>
  <si>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Top 20 Vertices, Ranked by Betweenness Centrality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</si>
</sst>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7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0"/>
      <tableStyleElement type="headerRow" dxfId="369"/>
    </tableStyle>
    <tableStyle name="NodeXL Table" pivot="0" count="1">
      <tableStyleElement type="headerRow" dxfId="3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760555"/>
        <c:axId val="62409540"/>
      </c:barChart>
      <c:catAx>
        <c:axId val="367605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09540"/>
        <c:crosses val="autoZero"/>
        <c:auto val="1"/>
        <c:lblOffset val="100"/>
        <c:noMultiLvlLbl val="0"/>
      </c:catAx>
      <c:valAx>
        <c:axId val="6240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05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814949"/>
        <c:axId val="22007950"/>
      </c:barChart>
      <c:catAx>
        <c:axId val="248149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07950"/>
        <c:crosses val="autoZero"/>
        <c:auto val="1"/>
        <c:lblOffset val="100"/>
        <c:noMultiLvlLbl val="0"/>
      </c:catAx>
      <c:valAx>
        <c:axId val="220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49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853823"/>
        <c:axId val="37813496"/>
      </c:barChart>
      <c:catAx>
        <c:axId val="638538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13496"/>
        <c:crosses val="autoZero"/>
        <c:auto val="1"/>
        <c:lblOffset val="100"/>
        <c:noMultiLvlLbl val="0"/>
      </c:catAx>
      <c:valAx>
        <c:axId val="3781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38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77145"/>
        <c:axId val="42994306"/>
      </c:barChart>
      <c:catAx>
        <c:axId val="47771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94306"/>
        <c:crosses val="autoZero"/>
        <c:auto val="1"/>
        <c:lblOffset val="100"/>
        <c:noMultiLvlLbl val="0"/>
      </c:catAx>
      <c:valAx>
        <c:axId val="4299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1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404435"/>
        <c:axId val="59986732"/>
      </c:barChart>
      <c:catAx>
        <c:axId val="51404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86732"/>
        <c:crosses val="autoZero"/>
        <c:auto val="1"/>
        <c:lblOffset val="100"/>
        <c:noMultiLvlLbl val="0"/>
      </c:catAx>
      <c:valAx>
        <c:axId val="5998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44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09677"/>
        <c:axId val="27087094"/>
      </c:barChart>
      <c:catAx>
        <c:axId val="3009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87094"/>
        <c:crosses val="autoZero"/>
        <c:auto val="1"/>
        <c:lblOffset val="100"/>
        <c:noMultiLvlLbl val="0"/>
      </c:catAx>
      <c:valAx>
        <c:axId val="27087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67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457255"/>
        <c:axId val="46570976"/>
      </c:barChart>
      <c:catAx>
        <c:axId val="424572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70976"/>
        <c:crosses val="autoZero"/>
        <c:auto val="1"/>
        <c:lblOffset val="100"/>
        <c:noMultiLvlLbl val="0"/>
      </c:catAx>
      <c:valAx>
        <c:axId val="4657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72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485601"/>
        <c:axId val="14152682"/>
      </c:barChart>
      <c:catAx>
        <c:axId val="164856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152682"/>
        <c:crosses val="autoZero"/>
        <c:auto val="1"/>
        <c:lblOffset val="100"/>
        <c:noMultiLvlLbl val="0"/>
      </c:catAx>
      <c:valAx>
        <c:axId val="1415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56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265275"/>
        <c:axId val="5516564"/>
      </c:barChart>
      <c:catAx>
        <c:axId val="60265275"/>
        <c:scaling>
          <c:orientation val="minMax"/>
        </c:scaling>
        <c:axPos val="b"/>
        <c:delete val="1"/>
        <c:majorTickMark val="out"/>
        <c:minorTickMark val="none"/>
        <c:tickLblPos val="none"/>
        <c:crossAx val="5516564"/>
        <c:crosses val="autoZero"/>
        <c:auto val="1"/>
        <c:lblOffset val="100"/>
        <c:noMultiLvlLbl val="0"/>
      </c:catAx>
      <c:valAx>
        <c:axId val="5516564"/>
        <c:scaling>
          <c:orientation val="minMax"/>
        </c:scaling>
        <c:axPos val="l"/>
        <c:delete val="1"/>
        <c:majorTickMark val="out"/>
        <c:minorTickMark val="none"/>
        <c:tickLblPos val="none"/>
        <c:crossAx val="602652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9" refreshedBy="Mika Laiti" refreshedVersion="6">
  <cacheSource type="worksheet">
    <worksheetSource ref="A2:AD1591"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589">
  <r>
    <s v="Climate_change"/>
    <s v="U.S. National Academy of Sciences"/>
    <m/>
    <m/>
    <m/>
    <m/>
    <m/>
    <m/>
    <m/>
    <m/>
    <s v="No"/>
    <n v="3"/>
    <m/>
    <m/>
    <s v="Article-Article"/>
    <n v="1"/>
    <s v="Hyperlink"/>
    <m/>
    <m/>
    <s v="1"/>
    <s v="1"/>
    <m/>
    <m/>
    <m/>
    <m/>
    <m/>
    <m/>
    <m/>
    <m/>
    <m/>
  </r>
  <r>
    <s v="Climate_change"/>
    <s v="SourceWatch"/>
    <m/>
    <m/>
    <m/>
    <m/>
    <m/>
    <m/>
    <m/>
    <m/>
    <s v="No"/>
    <n v="4"/>
    <m/>
    <m/>
    <s v="Article-Article"/>
    <n v="1"/>
    <s v="Hyperlink"/>
    <m/>
    <m/>
    <s v="1"/>
    <s v="1"/>
    <m/>
    <m/>
    <m/>
    <m/>
    <m/>
    <m/>
    <m/>
    <m/>
    <m/>
  </r>
  <r>
    <s v="Global change"/>
    <s v="Anthropocene"/>
    <m/>
    <m/>
    <m/>
    <m/>
    <m/>
    <m/>
    <m/>
    <m/>
    <s v="No"/>
    <n v="5"/>
    <m/>
    <m/>
    <s v="Article-Article"/>
    <n v="1"/>
    <s v="Hyperlink"/>
    <m/>
    <m/>
    <s v="4"/>
    <s v="4"/>
    <m/>
    <m/>
    <m/>
    <m/>
    <m/>
    <m/>
    <m/>
    <m/>
    <m/>
  </r>
  <r>
    <s v="Global change"/>
    <s v="desertification"/>
    <m/>
    <m/>
    <m/>
    <m/>
    <m/>
    <m/>
    <m/>
    <m/>
    <s v="No"/>
    <n v="6"/>
    <m/>
    <m/>
    <s v="Article-Article"/>
    <n v="1"/>
    <s v="Hyperlink"/>
    <m/>
    <m/>
    <s v="4"/>
    <s v="1"/>
    <m/>
    <m/>
    <m/>
    <m/>
    <m/>
    <m/>
    <m/>
    <m/>
    <m/>
  </r>
  <r>
    <s v="Global change"/>
    <s v="Arctic"/>
    <m/>
    <m/>
    <m/>
    <m/>
    <m/>
    <m/>
    <m/>
    <m/>
    <s v="No"/>
    <n v="7"/>
    <m/>
    <m/>
    <s v="Article-Article"/>
    <n v="1"/>
    <s v="Hyperlink"/>
    <m/>
    <m/>
    <s v="4"/>
    <s v="4"/>
    <m/>
    <m/>
    <m/>
    <m/>
    <m/>
    <m/>
    <m/>
    <m/>
    <m/>
  </r>
  <r>
    <s v="Global change"/>
    <s v="Antarctica"/>
    <m/>
    <m/>
    <m/>
    <m/>
    <m/>
    <m/>
    <m/>
    <m/>
    <s v="No"/>
    <n v="8"/>
    <m/>
    <m/>
    <s v="Article-Article"/>
    <n v="1"/>
    <s v="Hyperlink"/>
    <m/>
    <m/>
    <s v="4"/>
    <s v="3"/>
    <m/>
    <m/>
    <m/>
    <m/>
    <m/>
    <m/>
    <m/>
    <m/>
    <m/>
  </r>
  <r>
    <s v="Global change"/>
    <s v="Earth"/>
    <m/>
    <m/>
    <m/>
    <m/>
    <m/>
    <m/>
    <m/>
    <m/>
    <s v="No"/>
    <n v="9"/>
    <m/>
    <m/>
    <s v="Article-Article"/>
    <n v="1"/>
    <s v="Hyperlink"/>
    <m/>
    <m/>
    <s v="4"/>
    <s v="2"/>
    <m/>
    <m/>
    <m/>
    <m/>
    <m/>
    <m/>
    <m/>
    <m/>
    <m/>
  </r>
  <r>
    <s v="Global change"/>
    <s v="carbon cycle"/>
    <m/>
    <m/>
    <m/>
    <m/>
    <m/>
    <m/>
    <m/>
    <m/>
    <s v="No"/>
    <n v="10"/>
    <m/>
    <m/>
    <s v="Article-Article"/>
    <n v="1"/>
    <s v="Hyperlink"/>
    <m/>
    <m/>
    <s v="4"/>
    <s v="2"/>
    <m/>
    <m/>
    <m/>
    <m/>
    <m/>
    <m/>
    <m/>
    <m/>
    <m/>
  </r>
  <r>
    <s v="Global change"/>
    <s v="methane"/>
    <m/>
    <m/>
    <m/>
    <m/>
    <m/>
    <m/>
    <m/>
    <m/>
    <s v="No"/>
    <n v="11"/>
    <m/>
    <m/>
    <s v="Article-Article"/>
    <n v="1"/>
    <s v="Hyperlink"/>
    <m/>
    <m/>
    <s v="4"/>
    <s v="3"/>
    <m/>
    <m/>
    <m/>
    <m/>
    <m/>
    <m/>
    <m/>
    <m/>
    <m/>
  </r>
  <r>
    <s v="Global change"/>
    <s v="ozone depletion"/>
    <m/>
    <m/>
    <m/>
    <m/>
    <m/>
    <m/>
    <m/>
    <m/>
    <s v="No"/>
    <n v="12"/>
    <m/>
    <m/>
    <s v="Article-Article"/>
    <n v="1"/>
    <s v="Hyperlink"/>
    <m/>
    <m/>
    <s v="4"/>
    <s v="4"/>
    <m/>
    <m/>
    <m/>
    <m/>
    <m/>
    <m/>
    <m/>
    <m/>
    <m/>
  </r>
  <r>
    <s v="Global change"/>
    <s v="water cycle"/>
    <m/>
    <m/>
    <m/>
    <m/>
    <m/>
    <m/>
    <m/>
    <m/>
    <s v="No"/>
    <n v="13"/>
    <m/>
    <m/>
    <s v="Article-Article"/>
    <n v="1"/>
    <s v="Hyperlink"/>
    <m/>
    <m/>
    <s v="4"/>
    <s v="1"/>
    <m/>
    <m/>
    <m/>
    <m/>
    <m/>
    <m/>
    <m/>
    <m/>
    <m/>
  </r>
  <r>
    <s v="Global change"/>
    <s v="World Meteorological Organization"/>
    <m/>
    <m/>
    <m/>
    <m/>
    <m/>
    <m/>
    <m/>
    <m/>
    <s v="No"/>
    <n v="14"/>
    <m/>
    <m/>
    <s v="Article-Article"/>
    <n v="1"/>
    <s v="Hyperlink"/>
    <m/>
    <m/>
    <s v="4"/>
    <s v="4"/>
    <m/>
    <m/>
    <m/>
    <m/>
    <m/>
    <m/>
    <m/>
    <m/>
    <m/>
  </r>
  <r>
    <s v="Global change"/>
    <s v="climate"/>
    <m/>
    <m/>
    <m/>
    <m/>
    <m/>
    <m/>
    <m/>
    <m/>
    <s v="No"/>
    <n v="15"/>
    <m/>
    <m/>
    <s v="Article-Article"/>
    <n v="1"/>
    <s v="Hyperlink"/>
    <m/>
    <m/>
    <s v="4"/>
    <s v="2"/>
    <m/>
    <m/>
    <m/>
    <m/>
    <m/>
    <m/>
    <m/>
    <m/>
    <m/>
  </r>
  <r>
    <s v="Global change"/>
    <s v="atmosphere"/>
    <m/>
    <m/>
    <m/>
    <m/>
    <m/>
    <m/>
    <m/>
    <m/>
    <s v="No"/>
    <n v="16"/>
    <m/>
    <m/>
    <s v="Article-Article"/>
    <n v="1"/>
    <s v="Hyperlink"/>
    <m/>
    <m/>
    <s v="4"/>
    <s v="2"/>
    <m/>
    <m/>
    <m/>
    <m/>
    <m/>
    <m/>
    <m/>
    <m/>
    <m/>
  </r>
  <r>
    <s v="Climate_change"/>
    <s v="Global change"/>
    <m/>
    <m/>
    <m/>
    <m/>
    <m/>
    <m/>
    <m/>
    <m/>
    <s v="No"/>
    <n v="17"/>
    <m/>
    <m/>
    <s v="Article-Article"/>
    <n v="1"/>
    <s v="Hyperlink"/>
    <m/>
    <m/>
    <s v="1"/>
    <s v="4"/>
    <m/>
    <m/>
    <m/>
    <m/>
    <m/>
    <m/>
    <m/>
    <m/>
    <m/>
  </r>
  <r>
    <s v="Climate_change"/>
    <s v="Climate change in popular culture"/>
    <m/>
    <m/>
    <m/>
    <m/>
    <m/>
    <m/>
    <m/>
    <m/>
    <s v="No"/>
    <n v="18"/>
    <m/>
    <m/>
    <s v="Article-Article"/>
    <n v="1"/>
    <s v="Hyperlink"/>
    <m/>
    <m/>
    <s v="1"/>
    <s v="1"/>
    <m/>
    <m/>
    <m/>
    <m/>
    <m/>
    <m/>
    <m/>
    <m/>
    <m/>
  </r>
  <r>
    <s v="Blue carbon"/>
    <s v="limestone"/>
    <m/>
    <m/>
    <m/>
    <m/>
    <m/>
    <m/>
    <m/>
    <m/>
    <s v="No"/>
    <n v="19"/>
    <m/>
    <m/>
    <s v="Article-Article"/>
    <n v="1"/>
    <s v="Hyperlink"/>
    <m/>
    <m/>
    <s v="2"/>
    <s v="2"/>
    <m/>
    <m/>
    <m/>
    <m/>
    <m/>
    <m/>
    <m/>
    <m/>
    <m/>
  </r>
  <r>
    <s v="Blue carbon"/>
    <s v="Antarctica"/>
    <m/>
    <m/>
    <m/>
    <m/>
    <m/>
    <m/>
    <m/>
    <m/>
    <s v="No"/>
    <n v="20"/>
    <m/>
    <m/>
    <s v="Article-Article"/>
    <n v="1"/>
    <s v="Hyperlink"/>
    <m/>
    <m/>
    <s v="2"/>
    <s v="3"/>
    <m/>
    <m/>
    <m/>
    <m/>
    <m/>
    <m/>
    <m/>
    <m/>
    <m/>
  </r>
  <r>
    <s v="Blue carbon"/>
    <s v="ecosystem"/>
    <m/>
    <m/>
    <m/>
    <m/>
    <m/>
    <m/>
    <m/>
    <m/>
    <s v="No"/>
    <n v="21"/>
    <m/>
    <m/>
    <s v="Article-Article"/>
    <n v="1"/>
    <s v="Hyperlink"/>
    <m/>
    <m/>
    <s v="2"/>
    <s v="2"/>
    <m/>
    <m/>
    <m/>
    <m/>
    <m/>
    <m/>
    <m/>
    <m/>
    <m/>
  </r>
  <r>
    <s v="Blue carbon"/>
    <s v="carbon sink"/>
    <m/>
    <m/>
    <m/>
    <m/>
    <m/>
    <m/>
    <m/>
    <m/>
    <s v="No"/>
    <n v="22"/>
    <m/>
    <m/>
    <s v="Article-Article"/>
    <n v="1"/>
    <s v="Hyperlink"/>
    <m/>
    <m/>
    <s v="2"/>
    <s v="2"/>
    <m/>
    <m/>
    <m/>
    <m/>
    <m/>
    <m/>
    <m/>
    <m/>
    <m/>
  </r>
  <r>
    <s v="Blue carbon"/>
    <s v="photosynthesis"/>
    <m/>
    <m/>
    <m/>
    <m/>
    <m/>
    <m/>
    <m/>
    <m/>
    <s v="No"/>
    <n v="23"/>
    <m/>
    <m/>
    <s v="Article-Article"/>
    <n v="1"/>
    <s v="Hyperlink"/>
    <m/>
    <m/>
    <s v="2"/>
    <s v="2"/>
    <m/>
    <m/>
    <m/>
    <m/>
    <m/>
    <m/>
    <m/>
    <m/>
    <m/>
  </r>
  <r>
    <s v="Climate_change"/>
    <s v="Blue carbon"/>
    <m/>
    <m/>
    <m/>
    <m/>
    <m/>
    <m/>
    <m/>
    <m/>
    <s v="No"/>
    <n v="24"/>
    <m/>
    <m/>
    <s v="Article-Article"/>
    <n v="1"/>
    <s v="Hyperlink"/>
    <m/>
    <m/>
    <s v="1"/>
    <s v="2"/>
    <m/>
    <m/>
    <m/>
    <m/>
    <m/>
    <m/>
    <m/>
    <m/>
    <m/>
  </r>
  <r>
    <s v="Climate_change"/>
    <s v="Hardiness zone"/>
    <m/>
    <m/>
    <m/>
    <m/>
    <m/>
    <m/>
    <m/>
    <m/>
    <s v="No"/>
    <n v="25"/>
    <m/>
    <m/>
    <s v="Article-Article"/>
    <n v="1"/>
    <s v="Hyperlink"/>
    <m/>
    <m/>
    <s v="1"/>
    <s v="1"/>
    <m/>
    <m/>
    <m/>
    <m/>
    <m/>
    <m/>
    <m/>
    <m/>
    <m/>
  </r>
  <r>
    <s v="Global terrestrial stilling"/>
    <s v="Earth"/>
    <m/>
    <m/>
    <m/>
    <m/>
    <m/>
    <m/>
    <m/>
    <m/>
    <s v="No"/>
    <n v="26"/>
    <m/>
    <m/>
    <s v="Article-Article"/>
    <n v="1"/>
    <s v="Hyperlink"/>
    <m/>
    <m/>
    <s v="2"/>
    <s v="2"/>
    <m/>
    <m/>
    <m/>
    <m/>
    <m/>
    <m/>
    <m/>
    <m/>
    <m/>
  </r>
  <r>
    <s v="Global terrestrial stilling"/>
    <s v="solar radiation"/>
    <m/>
    <m/>
    <m/>
    <m/>
    <m/>
    <m/>
    <m/>
    <m/>
    <s v="No"/>
    <n v="27"/>
    <m/>
    <m/>
    <s v="Article-Article"/>
    <n v="1"/>
    <s v="Hyperlink"/>
    <m/>
    <m/>
    <s v="2"/>
    <s v="2"/>
    <m/>
    <m/>
    <m/>
    <m/>
    <m/>
    <m/>
    <m/>
    <m/>
    <m/>
  </r>
  <r>
    <s v="Global terrestrial stilling"/>
    <s v="Intergovernmental Panel on Climate Change"/>
    <m/>
    <m/>
    <m/>
    <m/>
    <m/>
    <m/>
    <m/>
    <m/>
    <s v="No"/>
    <n v="28"/>
    <m/>
    <m/>
    <s v="Article-Article"/>
    <n v="1"/>
    <s v="Hyperlink"/>
    <m/>
    <m/>
    <s v="2"/>
    <s v="4"/>
    <m/>
    <m/>
    <m/>
    <m/>
    <m/>
    <m/>
    <m/>
    <m/>
    <m/>
  </r>
  <r>
    <s v="Global terrestrial stilling"/>
    <s v="greenhouse gas"/>
    <m/>
    <m/>
    <m/>
    <m/>
    <m/>
    <m/>
    <m/>
    <m/>
    <s v="No"/>
    <n v="29"/>
    <m/>
    <m/>
    <s v="Article-Article"/>
    <n v="1"/>
    <s v="Hyperlink"/>
    <m/>
    <m/>
    <s v="2"/>
    <s v="2"/>
    <m/>
    <m/>
    <m/>
    <m/>
    <m/>
    <m/>
    <m/>
    <m/>
    <m/>
  </r>
  <r>
    <s v="Climate_change"/>
    <s v="Global terrestrial stilling"/>
    <m/>
    <m/>
    <m/>
    <m/>
    <m/>
    <m/>
    <m/>
    <m/>
    <s v="No"/>
    <n v="30"/>
    <m/>
    <m/>
    <s v="Article-Article"/>
    <n v="1"/>
    <s v="Hyperlink"/>
    <m/>
    <m/>
    <s v="1"/>
    <s v="2"/>
    <m/>
    <m/>
    <m/>
    <m/>
    <m/>
    <m/>
    <m/>
    <m/>
    <m/>
  </r>
  <r>
    <s v="Extreme weather"/>
    <s v="evaporation"/>
    <m/>
    <m/>
    <m/>
    <m/>
    <m/>
    <m/>
    <m/>
    <m/>
    <s v="No"/>
    <n v="31"/>
    <m/>
    <m/>
    <s v="Article-Article"/>
    <n v="1"/>
    <s v="Hyperlink"/>
    <m/>
    <m/>
    <s v="1"/>
    <s v="1"/>
    <m/>
    <m/>
    <m/>
    <m/>
    <m/>
    <m/>
    <m/>
    <m/>
    <m/>
  </r>
  <r>
    <s v="Extreme weather"/>
    <s v="NOAA"/>
    <m/>
    <m/>
    <m/>
    <m/>
    <m/>
    <m/>
    <m/>
    <m/>
    <s v="No"/>
    <n v="32"/>
    <m/>
    <m/>
    <s v="Article-Article"/>
    <n v="1"/>
    <s v="Hyperlink"/>
    <m/>
    <m/>
    <s v="1"/>
    <s v="4"/>
    <m/>
    <m/>
    <m/>
    <m/>
    <m/>
    <m/>
    <m/>
    <m/>
    <m/>
  </r>
  <r>
    <s v="Extreme weather"/>
    <s v="Year Without a Summer"/>
    <m/>
    <m/>
    <m/>
    <m/>
    <m/>
    <m/>
    <m/>
    <m/>
    <s v="No"/>
    <n v="33"/>
    <m/>
    <m/>
    <s v="Article-Article"/>
    <n v="1"/>
    <s v="Hyperlink"/>
    <m/>
    <m/>
    <s v="1"/>
    <s v="1"/>
    <m/>
    <m/>
    <m/>
    <m/>
    <m/>
    <m/>
    <m/>
    <m/>
    <m/>
  </r>
  <r>
    <s v="Extreme weather"/>
    <s v="IPCC"/>
    <m/>
    <m/>
    <m/>
    <m/>
    <m/>
    <m/>
    <m/>
    <m/>
    <s v="No"/>
    <n v="34"/>
    <m/>
    <m/>
    <s v="Article-Article"/>
    <n v="1"/>
    <s v="Hyperlink"/>
    <m/>
    <m/>
    <s v="1"/>
    <s v="1"/>
    <m/>
    <m/>
    <m/>
    <m/>
    <m/>
    <m/>
    <m/>
    <m/>
    <m/>
  </r>
  <r>
    <s v="Extreme weather"/>
    <s v="Intergovernmental Panel on Climate Change"/>
    <m/>
    <m/>
    <m/>
    <m/>
    <m/>
    <m/>
    <m/>
    <m/>
    <s v="No"/>
    <n v="35"/>
    <m/>
    <m/>
    <s v="Article-Article"/>
    <n v="1"/>
    <s v="Hyperlink"/>
    <m/>
    <m/>
    <s v="1"/>
    <s v="4"/>
    <m/>
    <m/>
    <m/>
    <m/>
    <m/>
    <m/>
    <m/>
    <m/>
    <m/>
  </r>
  <r>
    <s v="Extreme weather"/>
    <s v="World Meteorological Organization"/>
    <m/>
    <m/>
    <m/>
    <m/>
    <m/>
    <m/>
    <m/>
    <m/>
    <s v="No"/>
    <n v="36"/>
    <m/>
    <m/>
    <s v="Article-Article"/>
    <n v="1"/>
    <s v="Hyperlink"/>
    <m/>
    <m/>
    <s v="1"/>
    <s v="4"/>
    <m/>
    <m/>
    <m/>
    <m/>
    <m/>
    <m/>
    <m/>
    <m/>
    <m/>
  </r>
  <r>
    <s v="Extreme weather"/>
    <s v="greenhouse gas"/>
    <m/>
    <m/>
    <m/>
    <m/>
    <m/>
    <m/>
    <m/>
    <m/>
    <s v="No"/>
    <n v="37"/>
    <m/>
    <m/>
    <s v="Article-Article"/>
    <n v="1"/>
    <s v="Hyperlink"/>
    <m/>
    <m/>
    <s v="1"/>
    <s v="2"/>
    <m/>
    <m/>
    <m/>
    <m/>
    <m/>
    <m/>
    <m/>
    <m/>
    <m/>
  </r>
  <r>
    <s v="Extreme weather"/>
    <s v="global warming"/>
    <m/>
    <m/>
    <m/>
    <m/>
    <m/>
    <m/>
    <m/>
    <m/>
    <s v="No"/>
    <n v="38"/>
    <m/>
    <m/>
    <s v="Article-Article"/>
    <n v="1"/>
    <s v="Hyperlink"/>
    <m/>
    <m/>
    <s v="1"/>
    <s v="4"/>
    <m/>
    <m/>
    <m/>
    <m/>
    <m/>
    <m/>
    <m/>
    <m/>
    <m/>
  </r>
  <r>
    <s v="Extreme weather"/>
    <s v="cryosphere"/>
    <m/>
    <m/>
    <m/>
    <m/>
    <m/>
    <m/>
    <m/>
    <m/>
    <s v="No"/>
    <n v="39"/>
    <m/>
    <m/>
    <s v="Article-Article"/>
    <n v="1"/>
    <s v="Hyperlink"/>
    <m/>
    <m/>
    <s v="1"/>
    <s v="3"/>
    <m/>
    <m/>
    <m/>
    <m/>
    <m/>
    <m/>
    <m/>
    <m/>
    <m/>
  </r>
  <r>
    <s v="Extreme weather"/>
    <s v="weather"/>
    <m/>
    <m/>
    <m/>
    <m/>
    <m/>
    <m/>
    <m/>
    <m/>
    <s v="No"/>
    <n v="40"/>
    <m/>
    <m/>
    <s v="Article-Article"/>
    <n v="1"/>
    <s v="Hyperlink"/>
    <m/>
    <m/>
    <s v="1"/>
    <s v="1"/>
    <m/>
    <m/>
    <m/>
    <m/>
    <m/>
    <m/>
    <m/>
    <m/>
    <m/>
  </r>
  <r>
    <s v="Climate_change"/>
    <s v="Extreme weather"/>
    <m/>
    <m/>
    <m/>
    <m/>
    <m/>
    <m/>
    <m/>
    <m/>
    <s v="No"/>
    <n v="41"/>
    <m/>
    <m/>
    <s v="Article-Article"/>
    <n v="1"/>
    <s v="Hyperlink"/>
    <m/>
    <m/>
    <s v="1"/>
    <s v="1"/>
    <m/>
    <m/>
    <m/>
    <m/>
    <m/>
    <m/>
    <m/>
    <m/>
    <m/>
  </r>
  <r>
    <s v="CORA dataset"/>
    <s v="NOAA"/>
    <m/>
    <m/>
    <m/>
    <m/>
    <m/>
    <m/>
    <m/>
    <m/>
    <s v="No"/>
    <n v="42"/>
    <m/>
    <m/>
    <s v="Article-Article"/>
    <n v="1"/>
    <s v="Hyperlink"/>
    <m/>
    <m/>
    <s v="4"/>
    <s v="4"/>
    <m/>
    <m/>
    <m/>
    <m/>
    <m/>
    <m/>
    <m/>
    <m/>
    <m/>
  </r>
  <r>
    <s v="Climate_change"/>
    <s v="CORA dataset"/>
    <m/>
    <m/>
    <m/>
    <m/>
    <m/>
    <m/>
    <m/>
    <m/>
    <s v="No"/>
    <n v="43"/>
    <m/>
    <m/>
    <s v="Article-Article"/>
    <n v="1"/>
    <s v="Hyperlink"/>
    <m/>
    <m/>
    <s v="1"/>
    <s v="4"/>
    <m/>
    <m/>
    <m/>
    <m/>
    <m/>
    <m/>
    <m/>
    <m/>
    <m/>
  </r>
  <r>
    <s v="Climate_change"/>
    <s v="OR Books"/>
    <m/>
    <m/>
    <m/>
    <m/>
    <m/>
    <m/>
    <m/>
    <m/>
    <s v="No"/>
    <n v="44"/>
    <m/>
    <m/>
    <s v="Article-Article"/>
    <n v="1"/>
    <s v="Hyperlink"/>
    <m/>
    <m/>
    <s v="1"/>
    <s v="4"/>
    <m/>
    <m/>
    <m/>
    <m/>
    <m/>
    <m/>
    <m/>
    <m/>
    <m/>
  </r>
  <r>
    <s v="Anthropocene"/>
    <s v="OR Books"/>
    <m/>
    <m/>
    <m/>
    <m/>
    <m/>
    <m/>
    <m/>
    <m/>
    <s v="No"/>
    <n v="45"/>
    <m/>
    <m/>
    <s v="Article-Article"/>
    <n v="1"/>
    <s v="Hyperlink"/>
    <m/>
    <m/>
    <s v="4"/>
    <s v="4"/>
    <m/>
    <m/>
    <m/>
    <m/>
    <m/>
    <m/>
    <m/>
    <m/>
    <m/>
  </r>
  <r>
    <s v="Medieval Warm Period"/>
    <s v="Cretaceous Thermal Maximum"/>
    <m/>
    <m/>
    <m/>
    <m/>
    <m/>
    <m/>
    <m/>
    <m/>
    <s v="Yes"/>
    <n v="46"/>
    <m/>
    <m/>
    <s v="Article-Article"/>
    <n v="1"/>
    <s v="Hyperlink"/>
    <m/>
    <m/>
    <s v="4"/>
    <s v="4"/>
    <m/>
    <m/>
    <m/>
    <m/>
    <m/>
    <m/>
    <m/>
    <m/>
    <m/>
  </r>
  <r>
    <s v="Cretaceous Thermal Maximum"/>
    <s v="Medieval Warm Period"/>
    <m/>
    <m/>
    <m/>
    <m/>
    <m/>
    <m/>
    <m/>
    <m/>
    <s v="Yes"/>
    <n v="47"/>
    <m/>
    <m/>
    <s v="Article-Article"/>
    <n v="1"/>
    <s v="Hyperlink"/>
    <m/>
    <m/>
    <s v="4"/>
    <s v="4"/>
    <m/>
    <m/>
    <m/>
    <m/>
    <m/>
    <m/>
    <m/>
    <m/>
    <m/>
  </r>
  <r>
    <s v="Cretaceous Thermal Maximum"/>
    <s v="Pangaea"/>
    <m/>
    <m/>
    <m/>
    <m/>
    <m/>
    <m/>
    <m/>
    <m/>
    <s v="No"/>
    <n v="48"/>
    <m/>
    <m/>
    <s v="Article-Article"/>
    <n v="1"/>
    <s v="Hyperlink"/>
    <m/>
    <m/>
    <s v="4"/>
    <s v="2"/>
    <m/>
    <m/>
    <m/>
    <m/>
    <m/>
    <m/>
    <m/>
    <m/>
    <m/>
  </r>
  <r>
    <s v="Cretaceous Thermal Maximum"/>
    <s v="carbon cycle"/>
    <m/>
    <m/>
    <m/>
    <m/>
    <m/>
    <m/>
    <m/>
    <m/>
    <s v="No"/>
    <n v="49"/>
    <m/>
    <m/>
    <s v="Article-Article"/>
    <n v="1"/>
    <s v="Hyperlink"/>
    <m/>
    <m/>
    <s v="4"/>
    <s v="2"/>
    <m/>
    <m/>
    <m/>
    <m/>
    <m/>
    <m/>
    <m/>
    <m/>
    <m/>
  </r>
  <r>
    <s v="Cretaceous Thermal Maximum"/>
    <s v="methane"/>
    <m/>
    <m/>
    <m/>
    <m/>
    <m/>
    <m/>
    <m/>
    <m/>
    <s v="No"/>
    <n v="50"/>
    <m/>
    <m/>
    <s v="Article-Article"/>
    <n v="1"/>
    <s v="Hyperlink"/>
    <m/>
    <m/>
    <s v="4"/>
    <s v="3"/>
    <m/>
    <m/>
    <m/>
    <m/>
    <m/>
    <m/>
    <m/>
    <m/>
    <m/>
  </r>
  <r>
    <s v="Cretaceous Thermal Maximum"/>
    <s v="Little Ice Age"/>
    <m/>
    <m/>
    <m/>
    <m/>
    <m/>
    <m/>
    <m/>
    <m/>
    <s v="No"/>
    <n v="51"/>
    <m/>
    <m/>
    <s v="Article-Article"/>
    <n v="1"/>
    <s v="Hyperlink"/>
    <m/>
    <m/>
    <s v="4"/>
    <s v="4"/>
    <m/>
    <m/>
    <m/>
    <m/>
    <m/>
    <m/>
    <m/>
    <m/>
    <m/>
  </r>
  <r>
    <s v="Climate_change"/>
    <s v="Cretaceous Thermal Maximum"/>
    <m/>
    <m/>
    <m/>
    <m/>
    <m/>
    <m/>
    <m/>
    <m/>
    <s v="No"/>
    <n v="52"/>
    <m/>
    <m/>
    <s v="Article-Article"/>
    <n v="1"/>
    <s v="Hyperlink"/>
    <m/>
    <m/>
    <s v="1"/>
    <s v="4"/>
    <m/>
    <m/>
    <m/>
    <m/>
    <m/>
    <m/>
    <m/>
    <m/>
    <m/>
  </r>
  <r>
    <s v="Climate_change"/>
    <s v="autotrophs"/>
    <m/>
    <m/>
    <m/>
    <m/>
    <m/>
    <m/>
    <m/>
    <m/>
    <s v="No"/>
    <n v="53"/>
    <m/>
    <m/>
    <s v="Article-Article"/>
    <n v="1"/>
    <s v="Hyperlink"/>
    <m/>
    <m/>
    <s v="1"/>
    <s v="1"/>
    <m/>
    <m/>
    <m/>
    <m/>
    <m/>
    <m/>
    <m/>
    <m/>
    <m/>
  </r>
  <r>
    <s v="Climate_change"/>
    <s v="primary productivity"/>
    <m/>
    <m/>
    <m/>
    <m/>
    <m/>
    <m/>
    <m/>
    <m/>
    <s v="No"/>
    <n v="54"/>
    <m/>
    <m/>
    <s v="Article-Article"/>
    <n v="1"/>
    <s v="Hyperlink"/>
    <m/>
    <m/>
    <s v="1"/>
    <s v="1"/>
    <m/>
    <m/>
    <m/>
    <m/>
    <m/>
    <m/>
    <m/>
    <m/>
    <m/>
  </r>
  <r>
    <s v="last glacial maximum"/>
    <s v="Last Glacial Maximum"/>
    <m/>
    <m/>
    <m/>
    <m/>
    <m/>
    <m/>
    <m/>
    <m/>
    <s v="No"/>
    <n v="55"/>
    <m/>
    <m/>
    <s v="Article-Article"/>
    <n v="1"/>
    <s v="Hyperlink"/>
    <m/>
    <m/>
    <s v="1"/>
    <s v="1"/>
    <m/>
    <m/>
    <m/>
    <m/>
    <m/>
    <m/>
    <m/>
    <m/>
    <m/>
  </r>
  <r>
    <s v="Climate_change"/>
    <s v="last glacial maximum"/>
    <m/>
    <m/>
    <m/>
    <m/>
    <m/>
    <m/>
    <m/>
    <m/>
    <s v="No"/>
    <n v="56"/>
    <m/>
    <m/>
    <s v="Article-Article"/>
    <n v="1"/>
    <s v="Hyperlink"/>
    <m/>
    <m/>
    <s v="1"/>
    <s v="1"/>
    <m/>
    <m/>
    <m/>
    <m/>
    <m/>
    <m/>
    <m/>
    <m/>
    <m/>
  </r>
  <r>
    <s v="forest reproductive material"/>
    <s v="IPCC"/>
    <m/>
    <m/>
    <m/>
    <m/>
    <m/>
    <m/>
    <m/>
    <m/>
    <s v="No"/>
    <n v="57"/>
    <m/>
    <m/>
    <s v="Article-Article"/>
    <n v="1"/>
    <s v="Hyperlink"/>
    <m/>
    <m/>
    <s v="1"/>
    <s v="1"/>
    <m/>
    <m/>
    <m/>
    <m/>
    <m/>
    <m/>
    <m/>
    <m/>
    <m/>
  </r>
  <r>
    <s v="Climate_change"/>
    <s v="forest reproductive material"/>
    <m/>
    <m/>
    <m/>
    <m/>
    <m/>
    <m/>
    <m/>
    <m/>
    <s v="No"/>
    <n v="58"/>
    <m/>
    <m/>
    <s v="Article-Article"/>
    <n v="1"/>
    <s v="Hyperlink"/>
    <m/>
    <m/>
    <s v="1"/>
    <s v="1"/>
    <m/>
    <m/>
    <m/>
    <m/>
    <m/>
    <m/>
    <m/>
    <m/>
    <m/>
  </r>
  <r>
    <s v="forest genetic resources"/>
    <s v="forest reproductive material"/>
    <m/>
    <m/>
    <m/>
    <m/>
    <m/>
    <m/>
    <m/>
    <m/>
    <s v="No"/>
    <n v="59"/>
    <m/>
    <m/>
    <s v="Article-Article"/>
    <n v="1"/>
    <s v="Hyperlink"/>
    <m/>
    <m/>
    <s v="1"/>
    <s v="1"/>
    <m/>
    <m/>
    <m/>
    <m/>
    <m/>
    <m/>
    <m/>
    <m/>
    <m/>
  </r>
  <r>
    <s v="Climate_change"/>
    <s v="forest genetic resources"/>
    <m/>
    <m/>
    <m/>
    <m/>
    <m/>
    <m/>
    <m/>
    <m/>
    <s v="No"/>
    <n v="60"/>
    <m/>
    <m/>
    <s v="Article-Article"/>
    <n v="1"/>
    <s v="Hyperlink"/>
    <m/>
    <m/>
    <s v="1"/>
    <s v="1"/>
    <m/>
    <m/>
    <m/>
    <m/>
    <m/>
    <m/>
    <m/>
    <m/>
    <m/>
  </r>
  <r>
    <s v="Ecosystems"/>
    <s v="ecosystem"/>
    <m/>
    <m/>
    <m/>
    <m/>
    <m/>
    <m/>
    <m/>
    <m/>
    <s v="No"/>
    <n v="61"/>
    <m/>
    <m/>
    <s v="Article-Article"/>
    <n v="1"/>
    <s v="Hyperlink"/>
    <m/>
    <m/>
    <s v="1"/>
    <s v="2"/>
    <m/>
    <m/>
    <m/>
    <m/>
    <m/>
    <m/>
    <m/>
    <m/>
    <m/>
  </r>
  <r>
    <s v="Climate_change"/>
    <s v="Ecosystems"/>
    <m/>
    <m/>
    <m/>
    <m/>
    <m/>
    <m/>
    <m/>
    <m/>
    <s v="No"/>
    <n v="62"/>
    <m/>
    <m/>
    <s v="Article-Article"/>
    <n v="1"/>
    <s v="Hyperlink"/>
    <m/>
    <m/>
    <s v="1"/>
    <s v="1"/>
    <m/>
    <m/>
    <m/>
    <m/>
    <m/>
    <m/>
    <m/>
    <m/>
    <m/>
  </r>
  <r>
    <s v="δ18O"/>
    <s v="orbital forcing"/>
    <m/>
    <m/>
    <m/>
    <m/>
    <m/>
    <m/>
    <m/>
    <m/>
    <s v="No"/>
    <n v="63"/>
    <m/>
    <m/>
    <s v="Article-Article"/>
    <n v="1"/>
    <s v="Hyperlink"/>
    <m/>
    <m/>
    <s v="2"/>
    <s v="2"/>
    <m/>
    <m/>
    <m/>
    <m/>
    <m/>
    <m/>
    <m/>
    <m/>
    <m/>
  </r>
  <r>
    <s v="δ18O"/>
    <s v="coral"/>
    <m/>
    <m/>
    <m/>
    <m/>
    <m/>
    <m/>
    <m/>
    <m/>
    <s v="No"/>
    <n v="64"/>
    <m/>
    <m/>
    <s v="Article-Article"/>
    <n v="1"/>
    <s v="Hyperlink"/>
    <m/>
    <m/>
    <s v="2"/>
    <s v="2"/>
    <m/>
    <m/>
    <m/>
    <m/>
    <m/>
    <m/>
    <m/>
    <m/>
    <m/>
  </r>
  <r>
    <s v="δ18O"/>
    <s v="Milankovitch cycles"/>
    <m/>
    <m/>
    <m/>
    <m/>
    <m/>
    <m/>
    <m/>
    <m/>
    <s v="No"/>
    <n v="65"/>
    <m/>
    <m/>
    <s v="Article-Article"/>
    <n v="1"/>
    <s v="Hyperlink"/>
    <m/>
    <m/>
    <s v="2"/>
    <s v="2"/>
    <m/>
    <m/>
    <m/>
    <m/>
    <m/>
    <m/>
    <m/>
    <m/>
    <m/>
  </r>
  <r>
    <s v="δ18O"/>
    <s v="precession"/>
    <m/>
    <m/>
    <m/>
    <m/>
    <m/>
    <m/>
    <m/>
    <m/>
    <s v="No"/>
    <n v="66"/>
    <m/>
    <m/>
    <s v="Article-Article"/>
    <n v="1"/>
    <s v="Hyperlink"/>
    <m/>
    <m/>
    <s v="2"/>
    <s v="2"/>
    <m/>
    <m/>
    <m/>
    <m/>
    <m/>
    <m/>
    <m/>
    <m/>
    <m/>
  </r>
  <r>
    <s v="Climate_change"/>
    <s v="δ18O"/>
    <m/>
    <m/>
    <m/>
    <m/>
    <m/>
    <m/>
    <m/>
    <m/>
    <s v="No"/>
    <n v="67"/>
    <m/>
    <m/>
    <s v="Article-Article"/>
    <n v="1"/>
    <s v="Hyperlink"/>
    <m/>
    <m/>
    <s v="1"/>
    <s v="2"/>
    <m/>
    <m/>
    <m/>
    <m/>
    <m/>
    <m/>
    <m/>
    <m/>
    <m/>
  </r>
  <r>
    <s v="limestone"/>
    <s v="ooids"/>
    <m/>
    <m/>
    <m/>
    <m/>
    <m/>
    <m/>
    <m/>
    <m/>
    <s v="No"/>
    <n v="68"/>
    <m/>
    <m/>
    <s v="Article-Article"/>
    <n v="1"/>
    <s v="Hyperlink"/>
    <m/>
    <m/>
    <s v="2"/>
    <s v="2"/>
    <m/>
    <m/>
    <m/>
    <m/>
    <m/>
    <m/>
    <m/>
    <m/>
    <m/>
  </r>
  <r>
    <s v="Climate_change"/>
    <s v="ooids"/>
    <m/>
    <m/>
    <m/>
    <m/>
    <m/>
    <m/>
    <m/>
    <m/>
    <s v="No"/>
    <n v="69"/>
    <m/>
    <m/>
    <s v="Article-Article"/>
    <n v="1"/>
    <s v="Hyperlink"/>
    <m/>
    <m/>
    <s v="1"/>
    <s v="2"/>
    <m/>
    <m/>
    <m/>
    <m/>
    <m/>
    <m/>
    <m/>
    <m/>
    <m/>
  </r>
  <r>
    <s v="Climate_change"/>
    <s v="marine terrace"/>
    <m/>
    <m/>
    <m/>
    <m/>
    <m/>
    <m/>
    <m/>
    <m/>
    <s v="No"/>
    <n v="70"/>
    <m/>
    <m/>
    <s v="Article-Article"/>
    <n v="1"/>
    <s v="Hyperlink"/>
    <m/>
    <m/>
    <s v="1"/>
    <s v="1"/>
    <m/>
    <m/>
    <m/>
    <m/>
    <m/>
    <m/>
    <m/>
    <m/>
    <m/>
  </r>
  <r>
    <s v="sea level rise"/>
    <s v="tide gauge"/>
    <m/>
    <m/>
    <m/>
    <m/>
    <m/>
    <m/>
    <m/>
    <m/>
    <s v="No"/>
    <n v="71"/>
    <m/>
    <m/>
    <s v="Article-Article"/>
    <n v="1"/>
    <s v="Hyperlink"/>
    <m/>
    <m/>
    <s v="3"/>
    <s v="3"/>
    <m/>
    <m/>
    <m/>
    <m/>
    <m/>
    <m/>
    <m/>
    <m/>
    <m/>
  </r>
  <r>
    <s v="tide gauge"/>
    <s v="NOAA"/>
    <m/>
    <m/>
    <m/>
    <m/>
    <m/>
    <m/>
    <m/>
    <m/>
    <s v="No"/>
    <n v="72"/>
    <m/>
    <m/>
    <s v="Article-Article"/>
    <n v="1"/>
    <s v="Hyperlink"/>
    <m/>
    <m/>
    <s v="3"/>
    <s v="4"/>
    <m/>
    <m/>
    <m/>
    <m/>
    <m/>
    <m/>
    <m/>
    <m/>
    <m/>
  </r>
  <r>
    <s v="tide gauge"/>
    <s v="sea level"/>
    <m/>
    <m/>
    <m/>
    <m/>
    <m/>
    <m/>
    <m/>
    <m/>
    <s v="No"/>
    <n v="73"/>
    <m/>
    <m/>
    <s v="Article-Article"/>
    <n v="1"/>
    <s v="Hyperlink"/>
    <m/>
    <m/>
    <s v="3"/>
    <s v="3"/>
    <m/>
    <m/>
    <m/>
    <m/>
    <m/>
    <m/>
    <m/>
    <m/>
    <m/>
  </r>
  <r>
    <s v="Climate_change"/>
    <s v="tide gauge"/>
    <m/>
    <m/>
    <m/>
    <m/>
    <m/>
    <m/>
    <m/>
    <m/>
    <s v="No"/>
    <n v="74"/>
    <m/>
    <m/>
    <s v="Article-Article"/>
    <n v="1"/>
    <s v="Hyperlink"/>
    <m/>
    <m/>
    <s v="1"/>
    <s v="3"/>
    <m/>
    <m/>
    <m/>
    <m/>
    <m/>
    <m/>
    <m/>
    <m/>
    <m/>
  </r>
  <r>
    <s v="beetle"/>
    <s v="Holocene"/>
    <m/>
    <m/>
    <m/>
    <m/>
    <m/>
    <m/>
    <m/>
    <m/>
    <s v="No"/>
    <n v="75"/>
    <m/>
    <m/>
    <s v="Article-Article"/>
    <n v="1"/>
    <s v="Hyperlink"/>
    <m/>
    <m/>
    <s v="1"/>
    <s v="4"/>
    <m/>
    <m/>
    <m/>
    <m/>
    <m/>
    <m/>
    <m/>
    <m/>
    <m/>
  </r>
  <r>
    <s v="beetle"/>
    <s v="Carboniferous"/>
    <m/>
    <m/>
    <m/>
    <m/>
    <m/>
    <m/>
    <m/>
    <m/>
    <s v="No"/>
    <n v="76"/>
    <m/>
    <m/>
    <s v="Article-Article"/>
    <n v="1"/>
    <s v="Hyperlink"/>
    <m/>
    <m/>
    <s v="1"/>
    <s v="2"/>
    <m/>
    <m/>
    <m/>
    <m/>
    <m/>
    <m/>
    <m/>
    <m/>
    <m/>
  </r>
  <r>
    <s v="beetle"/>
    <s v="ecosystem"/>
    <m/>
    <m/>
    <m/>
    <m/>
    <m/>
    <m/>
    <m/>
    <m/>
    <s v="No"/>
    <n v="77"/>
    <m/>
    <m/>
    <s v="Article-Article"/>
    <n v="1"/>
    <s v="Hyperlink"/>
    <m/>
    <m/>
    <s v="1"/>
    <s v="2"/>
    <m/>
    <m/>
    <m/>
    <m/>
    <m/>
    <m/>
    <m/>
    <m/>
    <m/>
  </r>
  <r>
    <s v="Climate_change"/>
    <s v="beetle"/>
    <m/>
    <m/>
    <m/>
    <m/>
    <m/>
    <m/>
    <m/>
    <m/>
    <s v="No"/>
    <n v="78"/>
    <m/>
    <m/>
    <s v="Article-Article"/>
    <n v="1"/>
    <s v="Hyperlink"/>
    <m/>
    <m/>
    <s v="1"/>
    <s v="1"/>
    <m/>
    <m/>
    <m/>
    <m/>
    <m/>
    <m/>
    <m/>
    <m/>
    <m/>
  </r>
  <r>
    <s v="Younger Dryas"/>
    <s v="beetle"/>
    <m/>
    <m/>
    <m/>
    <m/>
    <m/>
    <m/>
    <m/>
    <m/>
    <s v="No"/>
    <n v="79"/>
    <m/>
    <m/>
    <s v="Article-Article"/>
    <n v="1"/>
    <s v="Hyperlink"/>
    <m/>
    <m/>
    <s v="1"/>
    <s v="1"/>
    <m/>
    <m/>
    <m/>
    <m/>
    <m/>
    <m/>
    <m/>
    <m/>
    <m/>
  </r>
  <r>
    <s v="Dansgaard–Oeschger event"/>
    <s v="Younger Dryas"/>
    <m/>
    <m/>
    <m/>
    <m/>
    <m/>
    <m/>
    <m/>
    <m/>
    <s v="No"/>
    <n v="80"/>
    <m/>
    <m/>
    <s v="Article-Article"/>
    <n v="1"/>
    <s v="Hyperlink"/>
    <m/>
    <m/>
    <s v="1"/>
    <s v="1"/>
    <m/>
    <m/>
    <m/>
    <m/>
    <m/>
    <m/>
    <m/>
    <m/>
    <m/>
  </r>
  <r>
    <s v="Dansgaard–Oeschger event"/>
    <s v="Heinrich event"/>
    <m/>
    <m/>
    <m/>
    <m/>
    <m/>
    <m/>
    <m/>
    <m/>
    <s v="No"/>
    <n v="81"/>
    <m/>
    <m/>
    <s v="Article-Article"/>
    <n v="1"/>
    <s v="Hyperlink"/>
    <m/>
    <m/>
    <s v="1"/>
    <s v="1"/>
    <m/>
    <m/>
    <m/>
    <m/>
    <m/>
    <m/>
    <m/>
    <m/>
    <m/>
  </r>
  <r>
    <s v="Dansgaard–Oeschger event"/>
    <s v="Holocene"/>
    <m/>
    <m/>
    <m/>
    <m/>
    <m/>
    <m/>
    <m/>
    <m/>
    <s v="No"/>
    <n v="82"/>
    <m/>
    <m/>
    <s v="Article-Article"/>
    <n v="1"/>
    <s v="Hyperlink"/>
    <m/>
    <m/>
    <s v="1"/>
    <s v="4"/>
    <m/>
    <m/>
    <m/>
    <m/>
    <m/>
    <m/>
    <m/>
    <m/>
    <m/>
  </r>
  <r>
    <s v="Dansgaard–Oeschger event"/>
    <s v="ice core"/>
    <m/>
    <m/>
    <m/>
    <m/>
    <m/>
    <m/>
    <m/>
    <m/>
    <s v="No"/>
    <n v="83"/>
    <m/>
    <m/>
    <s v="Article-Article"/>
    <n v="1"/>
    <s v="Hyperlink"/>
    <m/>
    <m/>
    <s v="1"/>
    <s v="3"/>
    <m/>
    <m/>
    <m/>
    <m/>
    <m/>
    <m/>
    <m/>
    <m/>
    <m/>
  </r>
  <r>
    <s v="Climate_change"/>
    <s v="Dansgaard–Oeschger event"/>
    <m/>
    <m/>
    <m/>
    <m/>
    <m/>
    <m/>
    <m/>
    <m/>
    <s v="No"/>
    <n v="84"/>
    <m/>
    <m/>
    <s v="Article-Article"/>
    <n v="1"/>
    <s v="Hyperlink"/>
    <m/>
    <m/>
    <s v="1"/>
    <s v="1"/>
    <m/>
    <m/>
    <m/>
    <m/>
    <m/>
    <m/>
    <m/>
    <m/>
    <m/>
  </r>
  <r>
    <s v="Climate_change"/>
    <s v="Journal of Quaternary Science"/>
    <m/>
    <m/>
    <m/>
    <m/>
    <m/>
    <m/>
    <m/>
    <m/>
    <s v="No"/>
    <n v="85"/>
    <m/>
    <m/>
    <s v="Article-Article"/>
    <n v="1"/>
    <s v="Hyperlink"/>
    <m/>
    <m/>
    <s v="1"/>
    <s v="4"/>
    <m/>
    <m/>
    <m/>
    <m/>
    <m/>
    <m/>
    <m/>
    <m/>
    <m/>
  </r>
  <r>
    <s v="Holocene"/>
    <s v="Journal of Quaternary Science"/>
    <m/>
    <m/>
    <m/>
    <m/>
    <m/>
    <m/>
    <m/>
    <m/>
    <s v="No"/>
    <n v="86"/>
    <m/>
    <m/>
    <s v="Article-Article"/>
    <n v="1"/>
    <s v="Hyperlink"/>
    <m/>
    <m/>
    <s v="4"/>
    <s v="4"/>
    <m/>
    <m/>
    <m/>
    <m/>
    <m/>
    <m/>
    <m/>
    <m/>
    <m/>
  </r>
  <r>
    <s v="Climate_change"/>
    <s v="mass balance"/>
    <m/>
    <m/>
    <m/>
    <m/>
    <m/>
    <m/>
    <m/>
    <m/>
    <s v="No"/>
    <n v="87"/>
    <m/>
    <m/>
    <s v="Article-Article"/>
    <n v="1"/>
    <s v="Hyperlink"/>
    <m/>
    <m/>
    <s v="1"/>
    <s v="1"/>
    <m/>
    <m/>
    <m/>
    <m/>
    <m/>
    <m/>
    <m/>
    <m/>
    <m/>
  </r>
  <r>
    <s v="polar desert"/>
    <s v="Arctic"/>
    <m/>
    <m/>
    <m/>
    <m/>
    <m/>
    <m/>
    <m/>
    <m/>
    <s v="No"/>
    <n v="88"/>
    <m/>
    <m/>
    <s v="Article-Article"/>
    <n v="1"/>
    <s v="Hyperlink"/>
    <m/>
    <m/>
    <s v="1"/>
    <s v="4"/>
    <m/>
    <m/>
    <m/>
    <m/>
    <m/>
    <m/>
    <m/>
    <m/>
    <m/>
  </r>
  <r>
    <s v="polar desert"/>
    <s v="Antarctica"/>
    <m/>
    <m/>
    <m/>
    <m/>
    <m/>
    <m/>
    <m/>
    <m/>
    <s v="Yes"/>
    <n v="89"/>
    <m/>
    <m/>
    <s v="Article-Article"/>
    <n v="1"/>
    <s v="Hyperlink"/>
    <m/>
    <m/>
    <s v="1"/>
    <s v="3"/>
    <m/>
    <m/>
    <m/>
    <m/>
    <m/>
    <m/>
    <m/>
    <m/>
    <m/>
  </r>
  <r>
    <s v="polar desert"/>
    <s v="ice age"/>
    <m/>
    <m/>
    <m/>
    <m/>
    <m/>
    <m/>
    <m/>
    <m/>
    <s v="No"/>
    <n v="90"/>
    <m/>
    <m/>
    <s v="Article-Article"/>
    <n v="1"/>
    <s v="Hyperlink"/>
    <m/>
    <m/>
    <s v="1"/>
    <s v="2"/>
    <m/>
    <m/>
    <m/>
    <m/>
    <m/>
    <m/>
    <m/>
    <m/>
    <m/>
  </r>
  <r>
    <s v="polar desert"/>
    <s v="evapotranspiration"/>
    <m/>
    <m/>
    <m/>
    <m/>
    <m/>
    <m/>
    <m/>
    <m/>
    <s v="No"/>
    <n v="91"/>
    <m/>
    <m/>
    <s v="Article-Article"/>
    <n v="1"/>
    <s v="Hyperlink"/>
    <m/>
    <m/>
    <s v="1"/>
    <s v="1"/>
    <m/>
    <m/>
    <m/>
    <m/>
    <m/>
    <m/>
    <m/>
    <m/>
    <m/>
  </r>
  <r>
    <s v="polar desert"/>
    <s v="global warming"/>
    <m/>
    <m/>
    <m/>
    <m/>
    <m/>
    <m/>
    <m/>
    <m/>
    <s v="No"/>
    <n v="92"/>
    <m/>
    <m/>
    <s v="Article-Article"/>
    <n v="1"/>
    <s v="Hyperlink"/>
    <m/>
    <m/>
    <s v="1"/>
    <s v="4"/>
    <m/>
    <m/>
    <m/>
    <m/>
    <m/>
    <m/>
    <m/>
    <m/>
    <m/>
  </r>
  <r>
    <s v="Climate_change"/>
    <s v="polar desert"/>
    <m/>
    <m/>
    <m/>
    <m/>
    <m/>
    <m/>
    <m/>
    <m/>
    <s v="No"/>
    <n v="93"/>
    <m/>
    <m/>
    <s v="Article-Article"/>
    <n v="1"/>
    <s v="Hyperlink"/>
    <m/>
    <m/>
    <s v="1"/>
    <s v="1"/>
    <m/>
    <m/>
    <m/>
    <m/>
    <m/>
    <m/>
    <m/>
    <m/>
    <m/>
  </r>
  <r>
    <s v="last glacial maximum"/>
    <s v="polar desert"/>
    <m/>
    <m/>
    <m/>
    <m/>
    <m/>
    <m/>
    <m/>
    <m/>
    <s v="No"/>
    <n v="94"/>
    <m/>
    <m/>
    <s v="Article-Article"/>
    <n v="1"/>
    <s v="Hyperlink"/>
    <m/>
    <m/>
    <s v="1"/>
    <s v="1"/>
    <m/>
    <m/>
    <m/>
    <m/>
    <m/>
    <m/>
    <m/>
    <m/>
    <m/>
  </r>
  <r>
    <s v="Antarctica"/>
    <s v="polar desert"/>
    <m/>
    <m/>
    <m/>
    <m/>
    <m/>
    <m/>
    <m/>
    <m/>
    <s v="Yes"/>
    <n v="95"/>
    <m/>
    <m/>
    <s v="Article-Article"/>
    <n v="1"/>
    <s v="Hyperlink"/>
    <m/>
    <m/>
    <s v="3"/>
    <s v="1"/>
    <m/>
    <m/>
    <m/>
    <m/>
    <m/>
    <m/>
    <m/>
    <m/>
    <m/>
  </r>
  <r>
    <s v="Glacier"/>
    <s v="polar desert"/>
    <m/>
    <m/>
    <m/>
    <m/>
    <m/>
    <m/>
    <m/>
    <m/>
    <s v="No"/>
    <n v="96"/>
    <m/>
    <m/>
    <s v="Article-Article"/>
    <n v="1"/>
    <s v="Hyperlink"/>
    <m/>
    <m/>
    <s v="3"/>
    <s v="1"/>
    <m/>
    <m/>
    <m/>
    <m/>
    <m/>
    <m/>
    <m/>
    <m/>
    <m/>
  </r>
  <r>
    <s v="Glacier"/>
    <s v="Arctic"/>
    <m/>
    <m/>
    <m/>
    <m/>
    <m/>
    <m/>
    <m/>
    <m/>
    <s v="No"/>
    <n v="97"/>
    <m/>
    <m/>
    <s v="Article-Article"/>
    <n v="1"/>
    <s v="Hyperlink"/>
    <m/>
    <m/>
    <s v="3"/>
    <s v="4"/>
    <m/>
    <m/>
    <m/>
    <m/>
    <m/>
    <m/>
    <m/>
    <m/>
    <m/>
  </r>
  <r>
    <s v="Glacier"/>
    <s v="Greenland"/>
    <m/>
    <m/>
    <m/>
    <m/>
    <m/>
    <m/>
    <m/>
    <m/>
    <s v="No"/>
    <n v="98"/>
    <m/>
    <m/>
    <s v="Article-Article"/>
    <n v="1"/>
    <s v="Hyperlink"/>
    <m/>
    <m/>
    <s v="3"/>
    <s v="3"/>
    <m/>
    <m/>
    <m/>
    <m/>
    <m/>
    <m/>
    <m/>
    <m/>
    <m/>
  </r>
  <r>
    <s v="Glacier"/>
    <s v="Antarctica"/>
    <m/>
    <m/>
    <m/>
    <m/>
    <m/>
    <m/>
    <m/>
    <m/>
    <s v="No"/>
    <n v="99"/>
    <m/>
    <m/>
    <s v="Article-Article"/>
    <n v="1"/>
    <s v="Hyperlink"/>
    <m/>
    <m/>
    <s v="3"/>
    <s v="3"/>
    <m/>
    <m/>
    <m/>
    <m/>
    <m/>
    <m/>
    <m/>
    <m/>
    <m/>
  </r>
  <r>
    <s v="Glacier"/>
    <s v="moraine"/>
    <m/>
    <m/>
    <m/>
    <m/>
    <m/>
    <m/>
    <m/>
    <m/>
    <s v="No"/>
    <n v="100"/>
    <m/>
    <m/>
    <s v="Article-Article"/>
    <n v="1"/>
    <s v="Hyperlink"/>
    <m/>
    <m/>
    <s v="3"/>
    <s v="1"/>
    <m/>
    <m/>
    <m/>
    <m/>
    <m/>
    <m/>
    <m/>
    <m/>
    <m/>
  </r>
  <r>
    <s v="Glacier"/>
    <s v="glacier mass balance"/>
    <m/>
    <m/>
    <m/>
    <m/>
    <m/>
    <m/>
    <m/>
    <m/>
    <s v="No"/>
    <n v="101"/>
    <m/>
    <m/>
    <s v="Article-Article"/>
    <n v="1"/>
    <s v="Hyperlink"/>
    <m/>
    <m/>
    <s v="3"/>
    <s v="3"/>
    <m/>
    <m/>
    <m/>
    <m/>
    <m/>
    <m/>
    <m/>
    <m/>
    <m/>
  </r>
  <r>
    <s v="Glacier"/>
    <s v="Earth"/>
    <m/>
    <m/>
    <m/>
    <m/>
    <m/>
    <m/>
    <m/>
    <m/>
    <s v="No"/>
    <n v="102"/>
    <m/>
    <m/>
    <s v="Article-Article"/>
    <n v="1"/>
    <s v="Hyperlink"/>
    <m/>
    <m/>
    <s v="3"/>
    <s v="2"/>
    <m/>
    <m/>
    <m/>
    <m/>
    <m/>
    <m/>
    <m/>
    <m/>
    <m/>
  </r>
  <r>
    <s v="Glacier"/>
    <s v="ice sheet"/>
    <m/>
    <m/>
    <m/>
    <m/>
    <m/>
    <m/>
    <m/>
    <m/>
    <s v="No"/>
    <n v="103"/>
    <m/>
    <m/>
    <s v="Article-Article"/>
    <n v="1"/>
    <s v="Hyperlink"/>
    <m/>
    <m/>
    <s v="3"/>
    <s v="3"/>
    <m/>
    <m/>
    <m/>
    <m/>
    <m/>
    <m/>
    <m/>
    <m/>
    <m/>
  </r>
  <r>
    <s v="Glacier"/>
    <s v="Little Ice Age"/>
    <m/>
    <m/>
    <m/>
    <m/>
    <m/>
    <m/>
    <m/>
    <m/>
    <s v="No"/>
    <n v="104"/>
    <m/>
    <m/>
    <s v="Article-Article"/>
    <n v="1"/>
    <s v="Hyperlink"/>
    <m/>
    <m/>
    <s v="3"/>
    <s v="4"/>
    <m/>
    <m/>
    <m/>
    <m/>
    <m/>
    <m/>
    <m/>
    <m/>
    <m/>
  </r>
  <r>
    <s v="Glacier"/>
    <s v="cryosphere"/>
    <m/>
    <m/>
    <m/>
    <m/>
    <m/>
    <m/>
    <m/>
    <m/>
    <s v="No"/>
    <n v="105"/>
    <m/>
    <m/>
    <s v="Article-Article"/>
    <n v="1"/>
    <s v="Hyperlink"/>
    <m/>
    <m/>
    <s v="3"/>
    <s v="3"/>
    <m/>
    <m/>
    <m/>
    <m/>
    <m/>
    <m/>
    <m/>
    <m/>
    <m/>
  </r>
  <r>
    <s v="Climate_change"/>
    <s v="Glacier"/>
    <m/>
    <m/>
    <m/>
    <m/>
    <m/>
    <m/>
    <m/>
    <m/>
    <s v="No"/>
    <n v="106"/>
    <m/>
    <m/>
    <s v="Article-Article"/>
    <n v="1"/>
    <s v="Hyperlink"/>
    <m/>
    <m/>
    <s v="1"/>
    <s v="3"/>
    <m/>
    <m/>
    <m/>
    <m/>
    <m/>
    <m/>
    <m/>
    <m/>
    <m/>
  </r>
  <r>
    <s v="Temperature record of the past 1000 years"/>
    <s v="Medieval Warm Period"/>
    <m/>
    <m/>
    <m/>
    <m/>
    <m/>
    <m/>
    <m/>
    <m/>
    <s v="No"/>
    <n v="107"/>
    <m/>
    <m/>
    <s v="Article-Article"/>
    <n v="1"/>
    <s v="Hyperlink"/>
    <m/>
    <m/>
    <s v="4"/>
    <s v="4"/>
    <m/>
    <m/>
    <m/>
    <m/>
    <m/>
    <m/>
    <m/>
    <m/>
    <m/>
  </r>
  <r>
    <s v="Temperature record of the past 1000 years"/>
    <s v="dendroclimatology"/>
    <m/>
    <m/>
    <m/>
    <m/>
    <m/>
    <m/>
    <m/>
    <m/>
    <s v="Yes"/>
    <n v="108"/>
    <m/>
    <m/>
    <s v="Article-Article"/>
    <n v="1"/>
    <s v="Hyperlink"/>
    <m/>
    <m/>
    <s v="4"/>
    <s v="5"/>
    <m/>
    <m/>
    <m/>
    <m/>
    <m/>
    <m/>
    <m/>
    <m/>
    <m/>
  </r>
  <r>
    <s v="Temperature record of the past 1000 years"/>
    <s v="instrumental temperature record"/>
    <m/>
    <m/>
    <m/>
    <m/>
    <m/>
    <m/>
    <m/>
    <m/>
    <s v="Yes"/>
    <n v="109"/>
    <m/>
    <m/>
    <s v="Article-Article"/>
    <n v="1"/>
    <s v="Hyperlink"/>
    <m/>
    <m/>
    <s v="4"/>
    <s v="4"/>
    <m/>
    <m/>
    <m/>
    <m/>
    <m/>
    <m/>
    <m/>
    <m/>
    <m/>
  </r>
  <r>
    <s v="Temperature record of the past 1000 years"/>
    <s v="temperature record"/>
    <m/>
    <m/>
    <m/>
    <m/>
    <m/>
    <m/>
    <m/>
    <m/>
    <s v="No"/>
    <n v="110"/>
    <m/>
    <m/>
    <s v="Article-Article"/>
    <n v="1"/>
    <s v="Hyperlink"/>
    <m/>
    <m/>
    <s v="4"/>
    <s v="4"/>
    <m/>
    <m/>
    <m/>
    <m/>
    <m/>
    <m/>
    <m/>
    <m/>
    <m/>
  </r>
  <r>
    <s v="Temperature record of the past 1000 years"/>
    <s v="Little Ice Age"/>
    <m/>
    <m/>
    <m/>
    <m/>
    <m/>
    <m/>
    <m/>
    <m/>
    <s v="No"/>
    <n v="111"/>
    <m/>
    <m/>
    <s v="Article-Article"/>
    <n v="1"/>
    <s v="Hyperlink"/>
    <m/>
    <m/>
    <s v="4"/>
    <s v="4"/>
    <m/>
    <m/>
    <m/>
    <m/>
    <m/>
    <m/>
    <m/>
    <m/>
    <m/>
  </r>
  <r>
    <s v="Temperature record of the past 1000 years"/>
    <s v="Intergovernmental Panel on Climate Change"/>
    <m/>
    <m/>
    <m/>
    <m/>
    <m/>
    <m/>
    <m/>
    <m/>
    <s v="No"/>
    <n v="112"/>
    <m/>
    <m/>
    <s v="Article-Article"/>
    <n v="1"/>
    <s v="Hyperlink"/>
    <m/>
    <m/>
    <s v="4"/>
    <s v="4"/>
    <m/>
    <m/>
    <m/>
    <m/>
    <m/>
    <m/>
    <m/>
    <m/>
    <m/>
  </r>
  <r>
    <s v="Climate_change"/>
    <s v="Temperature record of the past 1000 years"/>
    <m/>
    <m/>
    <m/>
    <m/>
    <m/>
    <m/>
    <m/>
    <m/>
    <s v="No"/>
    <n v="113"/>
    <m/>
    <m/>
    <s v="Article-Article"/>
    <n v="1"/>
    <s v="Hyperlink"/>
    <m/>
    <m/>
    <s v="1"/>
    <s v="4"/>
    <m/>
    <m/>
    <m/>
    <m/>
    <m/>
    <m/>
    <m/>
    <m/>
    <m/>
  </r>
  <r>
    <s v="dendroclimatology"/>
    <s v="Temperature record of the past 1000 years"/>
    <m/>
    <m/>
    <m/>
    <m/>
    <m/>
    <m/>
    <m/>
    <m/>
    <s v="Yes"/>
    <n v="114"/>
    <m/>
    <m/>
    <s v="Article-Article"/>
    <n v="1"/>
    <s v="Hyperlink"/>
    <m/>
    <m/>
    <s v="5"/>
    <s v="4"/>
    <m/>
    <m/>
    <m/>
    <m/>
    <m/>
    <m/>
    <m/>
    <m/>
    <m/>
  </r>
  <r>
    <s v="instrumental temperature record"/>
    <s v="Temperature record of the past 1000 years"/>
    <m/>
    <m/>
    <m/>
    <m/>
    <m/>
    <m/>
    <m/>
    <m/>
    <s v="Yes"/>
    <n v="115"/>
    <m/>
    <m/>
    <s v="Article-Article"/>
    <n v="1"/>
    <s v="Hyperlink"/>
    <m/>
    <m/>
    <s v="4"/>
    <s v="4"/>
    <m/>
    <m/>
    <m/>
    <m/>
    <m/>
    <m/>
    <m/>
    <m/>
    <m/>
  </r>
  <r>
    <s v="Climate_change"/>
    <s v="glacial geology"/>
    <m/>
    <m/>
    <m/>
    <m/>
    <m/>
    <m/>
    <m/>
    <m/>
    <s v="No"/>
    <n v="116"/>
    <m/>
    <m/>
    <s v="Article-Article"/>
    <n v="1"/>
    <s v="Hyperlink"/>
    <m/>
    <m/>
    <s v="1"/>
    <s v="1"/>
    <m/>
    <m/>
    <m/>
    <m/>
    <m/>
    <m/>
    <m/>
    <m/>
    <m/>
  </r>
  <r>
    <s v="dendroclimatology"/>
    <s v="dendrochronology"/>
    <m/>
    <m/>
    <m/>
    <m/>
    <m/>
    <m/>
    <m/>
    <m/>
    <s v="Yes"/>
    <n v="117"/>
    <m/>
    <m/>
    <s v="Article-Article"/>
    <n v="1"/>
    <s v="Hyperlink"/>
    <m/>
    <m/>
    <s v="5"/>
    <s v="1"/>
    <m/>
    <m/>
    <m/>
    <m/>
    <m/>
    <m/>
    <m/>
    <m/>
    <m/>
  </r>
  <r>
    <s v="Younger Dryas"/>
    <s v="dendrochronology"/>
    <m/>
    <m/>
    <m/>
    <m/>
    <m/>
    <m/>
    <m/>
    <m/>
    <s v="No"/>
    <n v="118"/>
    <m/>
    <m/>
    <s v="Article-Article"/>
    <n v="1"/>
    <s v="Hyperlink"/>
    <m/>
    <m/>
    <s v="1"/>
    <s v="1"/>
    <m/>
    <m/>
    <m/>
    <m/>
    <m/>
    <m/>
    <m/>
    <m/>
    <m/>
  </r>
  <r>
    <s v="dendrochronology"/>
    <s v="dendroclimatology"/>
    <m/>
    <m/>
    <m/>
    <m/>
    <m/>
    <m/>
    <m/>
    <m/>
    <s v="Yes"/>
    <n v="119"/>
    <m/>
    <m/>
    <s v="Article-Article"/>
    <n v="1"/>
    <s v="Hyperlink"/>
    <m/>
    <m/>
    <s v="1"/>
    <s v="5"/>
    <m/>
    <m/>
    <m/>
    <m/>
    <m/>
    <m/>
    <m/>
    <m/>
    <m/>
  </r>
  <r>
    <s v="dendrochronology"/>
    <s v="sediment"/>
    <m/>
    <m/>
    <m/>
    <m/>
    <m/>
    <m/>
    <m/>
    <m/>
    <s v="No"/>
    <n v="120"/>
    <m/>
    <m/>
    <s v="Article-Article"/>
    <n v="1"/>
    <s v="Hyperlink"/>
    <m/>
    <m/>
    <s v="1"/>
    <s v="1"/>
    <m/>
    <m/>
    <m/>
    <m/>
    <m/>
    <m/>
    <m/>
    <m/>
    <m/>
  </r>
  <r>
    <s v="dendrochronology"/>
    <s v="Year Without a Summer"/>
    <m/>
    <m/>
    <m/>
    <m/>
    <m/>
    <m/>
    <m/>
    <m/>
    <s v="No"/>
    <n v="121"/>
    <m/>
    <m/>
    <s v="Article-Article"/>
    <n v="1"/>
    <s v="Hyperlink"/>
    <m/>
    <m/>
    <s v="1"/>
    <s v="1"/>
    <m/>
    <m/>
    <m/>
    <m/>
    <m/>
    <m/>
    <m/>
    <m/>
    <m/>
  </r>
  <r>
    <s v="dendrochronology"/>
    <s v="ice core"/>
    <m/>
    <m/>
    <m/>
    <m/>
    <m/>
    <m/>
    <m/>
    <m/>
    <s v="No"/>
    <n v="122"/>
    <m/>
    <m/>
    <s v="Article-Article"/>
    <n v="1"/>
    <s v="Hyperlink"/>
    <m/>
    <m/>
    <s v="1"/>
    <s v="3"/>
    <m/>
    <m/>
    <m/>
    <m/>
    <m/>
    <m/>
    <m/>
    <m/>
    <m/>
  </r>
  <r>
    <s v="dendrochronology"/>
    <s v="climate"/>
    <m/>
    <m/>
    <m/>
    <m/>
    <m/>
    <m/>
    <m/>
    <m/>
    <s v="No"/>
    <n v="123"/>
    <m/>
    <m/>
    <s v="Article-Article"/>
    <n v="1"/>
    <s v="Hyperlink"/>
    <m/>
    <m/>
    <s v="1"/>
    <s v="2"/>
    <m/>
    <m/>
    <m/>
    <m/>
    <m/>
    <m/>
    <m/>
    <m/>
    <m/>
  </r>
  <r>
    <s v="Climate_change"/>
    <s v="dendrochronology"/>
    <m/>
    <m/>
    <m/>
    <m/>
    <m/>
    <m/>
    <m/>
    <m/>
    <s v="No"/>
    <n v="124"/>
    <m/>
    <m/>
    <s v="Article-Article"/>
    <n v="1"/>
    <s v="Hyperlink"/>
    <m/>
    <m/>
    <s v="1"/>
    <s v="1"/>
    <m/>
    <m/>
    <m/>
    <m/>
    <m/>
    <m/>
    <m/>
    <m/>
    <m/>
  </r>
  <r>
    <s v="Climate_change"/>
    <s v="AD"/>
    <m/>
    <m/>
    <m/>
    <m/>
    <m/>
    <m/>
    <m/>
    <m/>
    <s v="No"/>
    <n v="125"/>
    <m/>
    <m/>
    <s v="Article-Article"/>
    <n v="1"/>
    <s v="Hyperlink"/>
    <m/>
    <m/>
    <s v="1"/>
    <s v="1"/>
    <m/>
    <m/>
    <m/>
    <m/>
    <m/>
    <m/>
    <m/>
    <m/>
    <m/>
  </r>
  <r>
    <s v="Climate_change"/>
    <s v="historical documents"/>
    <m/>
    <m/>
    <m/>
    <m/>
    <m/>
    <m/>
    <m/>
    <m/>
    <s v="No"/>
    <n v="126"/>
    <m/>
    <m/>
    <s v="Article-Article"/>
    <n v="1"/>
    <s v="Hyperlink"/>
    <m/>
    <m/>
    <s v="1"/>
    <s v="1"/>
    <m/>
    <m/>
    <m/>
    <m/>
    <m/>
    <m/>
    <m/>
    <m/>
    <m/>
  </r>
  <r>
    <s v="Climate_change"/>
    <s v="oral history"/>
    <m/>
    <m/>
    <m/>
    <m/>
    <m/>
    <m/>
    <m/>
    <m/>
    <s v="No"/>
    <n v="127"/>
    <m/>
    <m/>
    <s v="Article-Article"/>
    <n v="1"/>
    <s v="Hyperlink"/>
    <m/>
    <m/>
    <s v="1"/>
    <s v="1"/>
    <m/>
    <m/>
    <m/>
    <m/>
    <m/>
    <m/>
    <m/>
    <m/>
    <m/>
  </r>
  <r>
    <s v="Palynology"/>
    <s v="Archaeological"/>
    <m/>
    <m/>
    <m/>
    <m/>
    <m/>
    <m/>
    <m/>
    <m/>
    <s v="No"/>
    <n v="128"/>
    <m/>
    <m/>
    <s v="Article-Article"/>
    <n v="1"/>
    <s v="Hyperlink"/>
    <m/>
    <m/>
    <s v="1"/>
    <s v="1"/>
    <m/>
    <m/>
    <m/>
    <m/>
    <m/>
    <m/>
    <m/>
    <m/>
    <m/>
  </r>
  <r>
    <s v="Climate_change"/>
    <s v="Archaeological"/>
    <m/>
    <m/>
    <m/>
    <m/>
    <m/>
    <m/>
    <m/>
    <m/>
    <s v="No"/>
    <n v="129"/>
    <m/>
    <m/>
    <s v="Article-Article"/>
    <n v="1"/>
    <s v="Hyperlink"/>
    <m/>
    <m/>
    <s v="1"/>
    <s v="1"/>
    <m/>
    <m/>
    <m/>
    <m/>
    <m/>
    <m/>
    <m/>
    <m/>
    <m/>
  </r>
  <r>
    <s v="Climate_change"/>
    <s v="interpolation"/>
    <m/>
    <m/>
    <m/>
    <m/>
    <m/>
    <m/>
    <m/>
    <m/>
    <s v="No"/>
    <n v="130"/>
    <m/>
    <m/>
    <s v="Article-Article"/>
    <n v="1"/>
    <s v="Hyperlink"/>
    <m/>
    <m/>
    <s v="1"/>
    <s v="1"/>
    <m/>
    <m/>
    <m/>
    <m/>
    <m/>
    <m/>
    <m/>
    <m/>
    <m/>
  </r>
  <r>
    <s v="map"/>
    <s v="interpolation"/>
    <m/>
    <m/>
    <m/>
    <m/>
    <m/>
    <m/>
    <m/>
    <m/>
    <s v="No"/>
    <n v="131"/>
    <m/>
    <m/>
    <s v="Article-Article"/>
    <n v="1"/>
    <s v="Hyperlink"/>
    <m/>
    <m/>
    <s v="1"/>
    <s v="1"/>
    <m/>
    <m/>
    <m/>
    <m/>
    <m/>
    <m/>
    <m/>
    <m/>
    <m/>
  </r>
  <r>
    <s v="Climate_change"/>
    <s v="rock art"/>
    <m/>
    <m/>
    <m/>
    <m/>
    <m/>
    <m/>
    <m/>
    <m/>
    <s v="No"/>
    <n v="132"/>
    <m/>
    <m/>
    <s v="Article-Article"/>
    <n v="1"/>
    <s v="Hyperlink"/>
    <m/>
    <m/>
    <s v="1"/>
    <s v="1"/>
    <m/>
    <m/>
    <m/>
    <m/>
    <m/>
    <m/>
    <m/>
    <m/>
    <m/>
  </r>
  <r>
    <s v="Historical climatology"/>
    <s v="rock art"/>
    <m/>
    <m/>
    <m/>
    <m/>
    <m/>
    <m/>
    <m/>
    <m/>
    <s v="No"/>
    <n v="133"/>
    <m/>
    <m/>
    <s v="Article-Article"/>
    <n v="1"/>
    <s v="Hyperlink"/>
    <m/>
    <m/>
    <s v="1"/>
    <s v="1"/>
    <m/>
    <m/>
    <m/>
    <m/>
    <m/>
    <m/>
    <m/>
    <m/>
    <m/>
  </r>
  <r>
    <s v="Climate_change"/>
    <s v="drawing"/>
    <m/>
    <m/>
    <m/>
    <m/>
    <m/>
    <m/>
    <m/>
    <m/>
    <s v="No"/>
    <n v="134"/>
    <m/>
    <m/>
    <s v="Article-Article"/>
    <n v="1"/>
    <s v="Hyperlink"/>
    <m/>
    <m/>
    <s v="1"/>
    <s v="1"/>
    <m/>
    <m/>
    <m/>
    <m/>
    <m/>
    <m/>
    <m/>
    <m/>
    <m/>
  </r>
  <r>
    <s v="painting"/>
    <s v="drawing"/>
    <m/>
    <m/>
    <m/>
    <m/>
    <m/>
    <m/>
    <m/>
    <m/>
    <s v="No"/>
    <n v="135"/>
    <m/>
    <m/>
    <s v="Article-Article"/>
    <n v="1"/>
    <s v="Hyperlink"/>
    <m/>
    <m/>
    <s v="1"/>
    <s v="1"/>
    <m/>
    <m/>
    <m/>
    <m/>
    <m/>
    <m/>
    <m/>
    <m/>
    <m/>
  </r>
  <r>
    <s v="Historical climatology"/>
    <s v="drawing"/>
    <m/>
    <m/>
    <m/>
    <m/>
    <m/>
    <m/>
    <m/>
    <m/>
    <s v="No"/>
    <n v="136"/>
    <m/>
    <m/>
    <s v="Article-Article"/>
    <n v="1"/>
    <s v="Hyperlink"/>
    <m/>
    <m/>
    <s v="1"/>
    <s v="1"/>
    <m/>
    <m/>
    <m/>
    <m/>
    <m/>
    <m/>
    <m/>
    <m/>
    <m/>
  </r>
  <r>
    <s v="painting"/>
    <s v="cement"/>
    <m/>
    <m/>
    <m/>
    <m/>
    <m/>
    <m/>
    <m/>
    <m/>
    <s v="No"/>
    <n v="137"/>
    <m/>
    <m/>
    <s v="Article-Article"/>
    <n v="1"/>
    <s v="Hyperlink"/>
    <m/>
    <m/>
    <s v="1"/>
    <s v="1"/>
    <m/>
    <m/>
    <m/>
    <m/>
    <m/>
    <m/>
    <m/>
    <m/>
    <m/>
  </r>
  <r>
    <s v="painting"/>
    <s v="weather"/>
    <m/>
    <m/>
    <m/>
    <m/>
    <m/>
    <m/>
    <m/>
    <m/>
    <s v="No"/>
    <n v="138"/>
    <m/>
    <m/>
    <s v="Article-Article"/>
    <n v="1"/>
    <s v="Hyperlink"/>
    <m/>
    <m/>
    <s v="1"/>
    <s v="1"/>
    <m/>
    <m/>
    <m/>
    <m/>
    <m/>
    <m/>
    <m/>
    <m/>
    <m/>
  </r>
  <r>
    <s v="Climate_change"/>
    <s v="painting"/>
    <m/>
    <m/>
    <m/>
    <m/>
    <m/>
    <m/>
    <m/>
    <m/>
    <s v="No"/>
    <n v="139"/>
    <m/>
    <m/>
    <s v="Article-Article"/>
    <n v="1"/>
    <s v="Hyperlink"/>
    <m/>
    <m/>
    <s v="1"/>
    <s v="1"/>
    <m/>
    <m/>
    <m/>
    <m/>
    <m/>
    <m/>
    <m/>
    <m/>
    <m/>
  </r>
  <r>
    <s v="Historical climatology"/>
    <s v="painting"/>
    <m/>
    <m/>
    <m/>
    <m/>
    <m/>
    <m/>
    <m/>
    <m/>
    <s v="No"/>
    <n v="140"/>
    <m/>
    <m/>
    <s v="Article-Article"/>
    <n v="1"/>
    <s v="Hyperlink"/>
    <m/>
    <m/>
    <s v="1"/>
    <s v="1"/>
    <m/>
    <m/>
    <m/>
    <m/>
    <m/>
    <m/>
    <m/>
    <m/>
    <m/>
  </r>
  <r>
    <s v="Climate_change"/>
    <s v="local history"/>
    <m/>
    <m/>
    <m/>
    <m/>
    <m/>
    <m/>
    <m/>
    <m/>
    <s v="No"/>
    <n v="141"/>
    <m/>
    <m/>
    <s v="Article-Article"/>
    <n v="1"/>
    <s v="Hyperlink"/>
    <m/>
    <m/>
    <s v="1"/>
    <s v="1"/>
    <m/>
    <m/>
    <m/>
    <m/>
    <m/>
    <m/>
    <m/>
    <m/>
    <m/>
  </r>
  <r>
    <s v="Historical climatology"/>
    <s v="local history"/>
    <m/>
    <m/>
    <m/>
    <m/>
    <m/>
    <m/>
    <m/>
    <m/>
    <s v="No"/>
    <n v="142"/>
    <m/>
    <m/>
    <s v="Article-Article"/>
    <n v="1"/>
    <s v="Hyperlink"/>
    <m/>
    <m/>
    <s v="1"/>
    <s v="1"/>
    <m/>
    <m/>
    <m/>
    <m/>
    <m/>
    <m/>
    <m/>
    <m/>
    <m/>
  </r>
  <r>
    <s v="map"/>
    <s v="Arctic"/>
    <m/>
    <m/>
    <m/>
    <m/>
    <m/>
    <m/>
    <m/>
    <m/>
    <s v="No"/>
    <n v="143"/>
    <m/>
    <m/>
    <s v="Article-Article"/>
    <n v="1"/>
    <s v="Hyperlink"/>
    <m/>
    <m/>
    <s v="1"/>
    <s v="4"/>
    <m/>
    <m/>
    <m/>
    <m/>
    <m/>
    <m/>
    <m/>
    <m/>
    <m/>
  </r>
  <r>
    <s v="Climate_change"/>
    <s v="map"/>
    <m/>
    <m/>
    <m/>
    <m/>
    <m/>
    <m/>
    <m/>
    <m/>
    <s v="No"/>
    <n v="144"/>
    <m/>
    <m/>
    <s v="Article-Article"/>
    <n v="1"/>
    <s v="Hyperlink"/>
    <m/>
    <m/>
    <s v="1"/>
    <s v="1"/>
    <m/>
    <m/>
    <m/>
    <m/>
    <m/>
    <m/>
    <m/>
    <m/>
    <m/>
  </r>
  <r>
    <s v="Historical climatology"/>
    <s v="map"/>
    <m/>
    <m/>
    <m/>
    <m/>
    <m/>
    <m/>
    <m/>
    <m/>
    <s v="No"/>
    <n v="145"/>
    <m/>
    <m/>
    <s v="Article-Article"/>
    <n v="1"/>
    <s v="Hyperlink"/>
    <m/>
    <m/>
    <s v="1"/>
    <s v="1"/>
    <m/>
    <m/>
    <m/>
    <m/>
    <m/>
    <m/>
    <m/>
    <m/>
    <m/>
  </r>
  <r>
    <s v="Climate_change"/>
    <s v="chronicle"/>
    <m/>
    <m/>
    <m/>
    <m/>
    <m/>
    <m/>
    <m/>
    <m/>
    <s v="No"/>
    <n v="146"/>
    <m/>
    <m/>
    <s v="Article-Article"/>
    <n v="1"/>
    <s v="Hyperlink"/>
    <m/>
    <m/>
    <s v="1"/>
    <s v="1"/>
    <m/>
    <m/>
    <m/>
    <m/>
    <m/>
    <m/>
    <m/>
    <m/>
    <m/>
  </r>
  <r>
    <s v="Historical climatology"/>
    <s v="chronicle"/>
    <m/>
    <m/>
    <m/>
    <m/>
    <m/>
    <m/>
    <m/>
    <m/>
    <s v="No"/>
    <n v="147"/>
    <m/>
    <m/>
    <s v="Article-Article"/>
    <n v="1"/>
    <s v="Hyperlink"/>
    <m/>
    <m/>
    <s v="1"/>
    <s v="1"/>
    <m/>
    <m/>
    <m/>
    <m/>
    <m/>
    <m/>
    <m/>
    <m/>
    <m/>
  </r>
  <r>
    <s v="Climate_change"/>
    <s v="sagas"/>
    <m/>
    <m/>
    <m/>
    <m/>
    <m/>
    <m/>
    <m/>
    <m/>
    <s v="No"/>
    <n v="148"/>
    <m/>
    <m/>
    <s v="Article-Article"/>
    <n v="1"/>
    <s v="Hyperlink"/>
    <m/>
    <m/>
    <s v="1"/>
    <s v="1"/>
    <m/>
    <m/>
    <m/>
    <m/>
    <m/>
    <m/>
    <m/>
    <m/>
    <m/>
  </r>
  <r>
    <s v="Historical climatology"/>
    <s v="sagas"/>
    <m/>
    <m/>
    <m/>
    <m/>
    <m/>
    <m/>
    <m/>
    <m/>
    <s v="No"/>
    <n v="149"/>
    <m/>
    <m/>
    <s v="Article-Article"/>
    <n v="1"/>
    <s v="Hyperlink"/>
    <m/>
    <m/>
    <s v="1"/>
    <s v="1"/>
    <m/>
    <m/>
    <m/>
    <m/>
    <m/>
    <m/>
    <m/>
    <m/>
    <m/>
  </r>
  <r>
    <s v="list of periods and events in climate history"/>
    <s v="Holocene climatic optimum"/>
    <m/>
    <m/>
    <m/>
    <m/>
    <m/>
    <m/>
    <m/>
    <m/>
    <s v="No"/>
    <n v="150"/>
    <m/>
    <m/>
    <s v="Article-Article"/>
    <n v="1"/>
    <s v="Hyperlink"/>
    <m/>
    <m/>
    <s v="1"/>
    <s v="4"/>
    <m/>
    <m/>
    <m/>
    <m/>
    <m/>
    <m/>
    <m/>
    <m/>
    <m/>
  </r>
  <r>
    <s v="list of periods and events in climate history"/>
    <s v="Anthropocene"/>
    <m/>
    <m/>
    <m/>
    <m/>
    <m/>
    <m/>
    <m/>
    <m/>
    <s v="No"/>
    <n v="151"/>
    <m/>
    <m/>
    <s v="Article-Article"/>
    <n v="1"/>
    <s v="Hyperlink"/>
    <m/>
    <m/>
    <s v="1"/>
    <s v="4"/>
    <m/>
    <m/>
    <m/>
    <m/>
    <m/>
    <m/>
    <m/>
    <m/>
    <m/>
  </r>
  <r>
    <s v="list of periods and events in climate history"/>
    <s v="Snowball Earth"/>
    <m/>
    <m/>
    <m/>
    <m/>
    <m/>
    <m/>
    <m/>
    <m/>
    <s v="No"/>
    <n v="152"/>
    <m/>
    <m/>
    <s v="Article-Article"/>
    <n v="1"/>
    <s v="Hyperlink"/>
    <m/>
    <m/>
    <s v="1"/>
    <s v="2"/>
    <m/>
    <m/>
    <m/>
    <m/>
    <m/>
    <m/>
    <m/>
    <m/>
    <m/>
  </r>
  <r>
    <s v="list of periods and events in climate history"/>
    <s v="Quaternary glaciation"/>
    <m/>
    <m/>
    <m/>
    <m/>
    <m/>
    <m/>
    <m/>
    <m/>
    <s v="No"/>
    <n v="153"/>
    <m/>
    <m/>
    <s v="Article-Article"/>
    <n v="1"/>
    <s v="Hyperlink"/>
    <m/>
    <m/>
    <s v="1"/>
    <s v="3"/>
    <m/>
    <m/>
    <m/>
    <m/>
    <m/>
    <m/>
    <m/>
    <m/>
    <m/>
  </r>
  <r>
    <s v="list of periods and events in climate history"/>
    <s v="Carboniferous Rainforest Collapse"/>
    <m/>
    <m/>
    <m/>
    <m/>
    <m/>
    <m/>
    <m/>
    <m/>
    <s v="No"/>
    <n v="154"/>
    <m/>
    <m/>
    <s v="Article-Article"/>
    <n v="1"/>
    <s v="Hyperlink"/>
    <m/>
    <m/>
    <s v="1"/>
    <s v="1"/>
    <m/>
    <m/>
    <m/>
    <m/>
    <m/>
    <m/>
    <m/>
    <m/>
    <m/>
  </r>
  <r>
    <s v="list of periods and events in climate history"/>
    <s v="Last Glacial Maximum"/>
    <m/>
    <m/>
    <m/>
    <m/>
    <m/>
    <m/>
    <m/>
    <m/>
    <s v="No"/>
    <n v="155"/>
    <m/>
    <m/>
    <s v="Article-Article"/>
    <n v="1"/>
    <s v="Hyperlink"/>
    <m/>
    <m/>
    <s v="1"/>
    <s v="1"/>
    <m/>
    <m/>
    <m/>
    <m/>
    <m/>
    <m/>
    <m/>
    <m/>
    <m/>
  </r>
  <r>
    <s v="list of periods and events in climate history"/>
    <s v="Younger Dryas"/>
    <m/>
    <m/>
    <m/>
    <m/>
    <m/>
    <m/>
    <m/>
    <m/>
    <s v="No"/>
    <n v="156"/>
    <m/>
    <m/>
    <s v="Article-Article"/>
    <n v="1"/>
    <s v="Hyperlink"/>
    <m/>
    <m/>
    <s v="1"/>
    <s v="1"/>
    <m/>
    <m/>
    <m/>
    <m/>
    <m/>
    <m/>
    <m/>
    <m/>
    <m/>
  </r>
  <r>
    <s v="list of periods and events in climate history"/>
    <s v="Holocene"/>
    <m/>
    <m/>
    <m/>
    <m/>
    <m/>
    <m/>
    <m/>
    <m/>
    <s v="No"/>
    <n v="157"/>
    <m/>
    <m/>
    <s v="Article-Article"/>
    <n v="1"/>
    <s v="Hyperlink"/>
    <m/>
    <m/>
    <s v="1"/>
    <s v="4"/>
    <m/>
    <m/>
    <m/>
    <m/>
    <m/>
    <m/>
    <m/>
    <m/>
    <m/>
  </r>
  <r>
    <s v="list of periods and events in climate history"/>
    <s v="instrumental temperature record"/>
    <m/>
    <m/>
    <m/>
    <m/>
    <m/>
    <m/>
    <m/>
    <m/>
    <s v="No"/>
    <n v="158"/>
    <m/>
    <m/>
    <s v="Article-Article"/>
    <n v="1"/>
    <s v="Hyperlink"/>
    <m/>
    <m/>
    <s v="1"/>
    <s v="4"/>
    <m/>
    <m/>
    <m/>
    <m/>
    <m/>
    <m/>
    <m/>
    <m/>
    <m/>
  </r>
  <r>
    <s v="list of periods and events in climate history"/>
    <s v="Year Without a Summer"/>
    <m/>
    <m/>
    <m/>
    <m/>
    <m/>
    <m/>
    <m/>
    <m/>
    <s v="No"/>
    <n v="159"/>
    <m/>
    <m/>
    <s v="Article-Article"/>
    <n v="1"/>
    <s v="Hyperlink"/>
    <m/>
    <m/>
    <s v="1"/>
    <s v="1"/>
    <m/>
    <m/>
    <m/>
    <m/>
    <m/>
    <m/>
    <m/>
    <m/>
    <m/>
  </r>
  <r>
    <s v="list of periods and events in climate history"/>
    <s v="Great Oxygenation Event"/>
    <m/>
    <m/>
    <m/>
    <m/>
    <m/>
    <m/>
    <m/>
    <m/>
    <s v="No"/>
    <n v="160"/>
    <m/>
    <m/>
    <s v="Article-Article"/>
    <n v="1"/>
    <s v="Hyperlink"/>
    <m/>
    <m/>
    <s v="1"/>
    <s v="2"/>
    <m/>
    <m/>
    <m/>
    <m/>
    <m/>
    <m/>
    <m/>
    <m/>
    <m/>
  </r>
  <r>
    <s v="list of periods and events in climate history"/>
    <s v="ice age"/>
    <m/>
    <m/>
    <m/>
    <m/>
    <m/>
    <m/>
    <m/>
    <m/>
    <s v="No"/>
    <n v="161"/>
    <m/>
    <m/>
    <s v="Article-Article"/>
    <n v="1"/>
    <s v="Hyperlink"/>
    <m/>
    <m/>
    <s v="1"/>
    <s v="2"/>
    <m/>
    <m/>
    <m/>
    <m/>
    <m/>
    <m/>
    <m/>
    <m/>
    <m/>
  </r>
  <r>
    <s v="list of periods and events in climate history"/>
    <s v="Sahara"/>
    <m/>
    <m/>
    <m/>
    <m/>
    <m/>
    <m/>
    <m/>
    <m/>
    <s v="No"/>
    <n v="162"/>
    <m/>
    <m/>
    <s v="Article-Article"/>
    <n v="1"/>
    <s v="Hyperlink"/>
    <m/>
    <m/>
    <s v="1"/>
    <s v="1"/>
    <m/>
    <m/>
    <m/>
    <m/>
    <m/>
    <m/>
    <m/>
    <m/>
    <m/>
  </r>
  <r>
    <s v="list of periods and events in climate history"/>
    <s v="global warming"/>
    <m/>
    <m/>
    <m/>
    <m/>
    <m/>
    <m/>
    <m/>
    <m/>
    <s v="No"/>
    <n v="163"/>
    <m/>
    <m/>
    <s v="Article-Article"/>
    <n v="1"/>
    <s v="Hyperlink"/>
    <m/>
    <m/>
    <s v="1"/>
    <s v="4"/>
    <m/>
    <m/>
    <m/>
    <m/>
    <m/>
    <m/>
    <m/>
    <m/>
    <m/>
  </r>
  <r>
    <s v="Climate_change"/>
    <s v="list of periods and events in climate history"/>
    <m/>
    <m/>
    <m/>
    <m/>
    <m/>
    <m/>
    <m/>
    <m/>
    <s v="No"/>
    <n v="164"/>
    <m/>
    <m/>
    <s v="Article-Article"/>
    <n v="1"/>
    <s v="Hyperlink"/>
    <m/>
    <m/>
    <s v="1"/>
    <s v="1"/>
    <m/>
    <m/>
    <m/>
    <m/>
    <m/>
    <m/>
    <m/>
    <m/>
    <m/>
  </r>
  <r>
    <s v="Medieval Warm Period"/>
    <s v="Holocene climatic optimum"/>
    <m/>
    <m/>
    <m/>
    <m/>
    <m/>
    <m/>
    <m/>
    <m/>
    <s v="Yes"/>
    <n v="165"/>
    <m/>
    <m/>
    <s v="Article-Article"/>
    <n v="1"/>
    <s v="Hyperlink"/>
    <m/>
    <m/>
    <s v="4"/>
    <s v="4"/>
    <m/>
    <m/>
    <m/>
    <m/>
    <m/>
    <m/>
    <m/>
    <m/>
    <m/>
  </r>
  <r>
    <s v="Holocene climatic optimum"/>
    <s v="Medieval Warm Period"/>
    <m/>
    <m/>
    <m/>
    <m/>
    <m/>
    <m/>
    <m/>
    <m/>
    <s v="Yes"/>
    <n v="166"/>
    <m/>
    <m/>
    <s v="Article-Article"/>
    <n v="1"/>
    <s v="Hyperlink"/>
    <m/>
    <m/>
    <s v="4"/>
    <s v="4"/>
    <m/>
    <m/>
    <m/>
    <m/>
    <m/>
    <m/>
    <m/>
    <m/>
    <m/>
  </r>
  <r>
    <s v="Holocene climatic optimum"/>
    <s v="Arctic"/>
    <m/>
    <m/>
    <m/>
    <m/>
    <m/>
    <m/>
    <m/>
    <m/>
    <s v="No"/>
    <n v="167"/>
    <m/>
    <m/>
    <s v="Article-Article"/>
    <n v="1"/>
    <s v="Hyperlink"/>
    <m/>
    <m/>
    <s v="4"/>
    <s v="4"/>
    <m/>
    <m/>
    <m/>
    <m/>
    <m/>
    <m/>
    <m/>
    <m/>
    <m/>
  </r>
  <r>
    <s v="Holocene climatic optimum"/>
    <s v="Greenland"/>
    <m/>
    <m/>
    <m/>
    <m/>
    <m/>
    <m/>
    <m/>
    <m/>
    <s v="No"/>
    <n v="168"/>
    <m/>
    <m/>
    <s v="Article-Article"/>
    <n v="1"/>
    <s v="Hyperlink"/>
    <m/>
    <m/>
    <s v="4"/>
    <s v="3"/>
    <m/>
    <m/>
    <m/>
    <m/>
    <m/>
    <m/>
    <m/>
    <m/>
    <m/>
  </r>
  <r>
    <s v="Holocene climatic optimum"/>
    <s v="Antarctica"/>
    <m/>
    <m/>
    <m/>
    <m/>
    <m/>
    <m/>
    <m/>
    <m/>
    <s v="No"/>
    <n v="169"/>
    <m/>
    <m/>
    <s v="Article-Article"/>
    <n v="1"/>
    <s v="Hyperlink"/>
    <m/>
    <m/>
    <s v="4"/>
    <s v="3"/>
    <m/>
    <m/>
    <m/>
    <m/>
    <m/>
    <m/>
    <m/>
    <m/>
    <m/>
  </r>
  <r>
    <s v="Holocene climatic optimum"/>
    <s v="orbital forcing"/>
    <m/>
    <m/>
    <m/>
    <m/>
    <m/>
    <m/>
    <m/>
    <m/>
    <s v="No"/>
    <n v="170"/>
    <m/>
    <m/>
    <s v="Article-Article"/>
    <n v="1"/>
    <s v="Hyperlink"/>
    <m/>
    <m/>
    <s v="4"/>
    <s v="2"/>
    <m/>
    <m/>
    <m/>
    <m/>
    <m/>
    <m/>
    <m/>
    <m/>
    <m/>
  </r>
  <r>
    <s v="Holocene climatic optimum"/>
    <s v="Younger Dryas"/>
    <m/>
    <m/>
    <m/>
    <m/>
    <m/>
    <m/>
    <m/>
    <m/>
    <s v="No"/>
    <n v="171"/>
    <m/>
    <m/>
    <s v="Article-Article"/>
    <n v="1"/>
    <s v="Hyperlink"/>
    <m/>
    <m/>
    <s v="4"/>
    <s v="1"/>
    <m/>
    <m/>
    <m/>
    <m/>
    <m/>
    <m/>
    <m/>
    <m/>
    <m/>
  </r>
  <r>
    <s v="Holocene climatic optimum"/>
    <s v="Holocene"/>
    <m/>
    <m/>
    <m/>
    <m/>
    <m/>
    <m/>
    <m/>
    <m/>
    <s v="Yes"/>
    <n v="172"/>
    <m/>
    <m/>
    <s v="Article-Article"/>
    <n v="1"/>
    <s v="Hyperlink"/>
    <m/>
    <m/>
    <s v="4"/>
    <s v="4"/>
    <m/>
    <m/>
    <m/>
    <m/>
    <m/>
    <m/>
    <m/>
    <m/>
    <m/>
  </r>
  <r>
    <s v="Holocene climatic optimum"/>
    <s v="temperature record"/>
    <m/>
    <m/>
    <m/>
    <m/>
    <m/>
    <m/>
    <m/>
    <m/>
    <s v="No"/>
    <n v="173"/>
    <m/>
    <m/>
    <s v="Article-Article"/>
    <n v="1"/>
    <s v="Hyperlink"/>
    <m/>
    <m/>
    <s v="4"/>
    <s v="4"/>
    <m/>
    <m/>
    <m/>
    <m/>
    <m/>
    <m/>
    <m/>
    <m/>
    <m/>
  </r>
  <r>
    <s v="Holocene climatic optimum"/>
    <s v="Sahara"/>
    <m/>
    <m/>
    <m/>
    <m/>
    <m/>
    <m/>
    <m/>
    <m/>
    <s v="No"/>
    <n v="174"/>
    <m/>
    <m/>
    <s v="Article-Article"/>
    <n v="1"/>
    <s v="Hyperlink"/>
    <m/>
    <m/>
    <s v="4"/>
    <s v="1"/>
    <m/>
    <m/>
    <m/>
    <m/>
    <m/>
    <m/>
    <m/>
    <m/>
    <m/>
  </r>
  <r>
    <s v="Holocene climatic optimum"/>
    <s v="Milankovitch cycles"/>
    <m/>
    <m/>
    <m/>
    <m/>
    <m/>
    <m/>
    <m/>
    <m/>
    <s v="No"/>
    <n v="175"/>
    <m/>
    <m/>
    <s v="Article-Article"/>
    <n v="1"/>
    <s v="Hyperlink"/>
    <m/>
    <m/>
    <s v="4"/>
    <s v="2"/>
    <m/>
    <m/>
    <m/>
    <m/>
    <m/>
    <m/>
    <m/>
    <m/>
    <m/>
  </r>
  <r>
    <s v="Holocene climatic optimum"/>
    <s v="Little Ice Age"/>
    <m/>
    <m/>
    <m/>
    <m/>
    <m/>
    <m/>
    <m/>
    <m/>
    <s v="No"/>
    <n v="176"/>
    <m/>
    <m/>
    <s v="Article-Article"/>
    <n v="1"/>
    <s v="Hyperlink"/>
    <m/>
    <m/>
    <s v="4"/>
    <s v="4"/>
    <m/>
    <m/>
    <m/>
    <m/>
    <m/>
    <m/>
    <m/>
    <m/>
    <m/>
  </r>
  <r>
    <s v="Holocene climatic optimum"/>
    <s v="solar radiation"/>
    <m/>
    <m/>
    <m/>
    <m/>
    <m/>
    <m/>
    <m/>
    <m/>
    <s v="No"/>
    <n v="177"/>
    <m/>
    <m/>
    <s v="Article-Article"/>
    <n v="1"/>
    <s v="Hyperlink"/>
    <m/>
    <m/>
    <s v="4"/>
    <s v="2"/>
    <m/>
    <m/>
    <m/>
    <m/>
    <m/>
    <m/>
    <m/>
    <m/>
    <m/>
  </r>
  <r>
    <s v="Holocene climatic optimum"/>
    <s v="Sun"/>
    <m/>
    <m/>
    <m/>
    <m/>
    <m/>
    <m/>
    <m/>
    <m/>
    <s v="No"/>
    <n v="178"/>
    <m/>
    <m/>
    <s v="Article-Article"/>
    <n v="1"/>
    <s v="Hyperlink"/>
    <m/>
    <m/>
    <s v="4"/>
    <s v="2"/>
    <m/>
    <m/>
    <m/>
    <m/>
    <m/>
    <m/>
    <m/>
    <m/>
    <m/>
  </r>
  <r>
    <s v="Climate_change"/>
    <s v="Holocene climatic optimum"/>
    <m/>
    <m/>
    <m/>
    <m/>
    <m/>
    <m/>
    <m/>
    <m/>
    <s v="No"/>
    <n v="179"/>
    <m/>
    <m/>
    <s v="Article-Article"/>
    <n v="1"/>
    <s v="Hyperlink"/>
    <m/>
    <m/>
    <s v="1"/>
    <s v="4"/>
    <m/>
    <m/>
    <m/>
    <m/>
    <m/>
    <m/>
    <m/>
    <m/>
    <m/>
  </r>
  <r>
    <s v="Holocene"/>
    <s v="Holocene climatic optimum"/>
    <m/>
    <m/>
    <m/>
    <m/>
    <m/>
    <m/>
    <m/>
    <m/>
    <s v="Yes"/>
    <n v="180"/>
    <m/>
    <m/>
    <s v="Article-Article"/>
    <n v="1"/>
    <s v="Hyperlink"/>
    <m/>
    <m/>
    <s v="4"/>
    <s v="4"/>
    <m/>
    <m/>
    <m/>
    <m/>
    <m/>
    <m/>
    <m/>
    <m/>
    <m/>
  </r>
  <r>
    <s v="Paleoclimatology"/>
    <s v="Holocene climatic optimum"/>
    <m/>
    <m/>
    <m/>
    <m/>
    <m/>
    <m/>
    <m/>
    <m/>
    <s v="No"/>
    <n v="181"/>
    <m/>
    <m/>
    <s v="Article-Article"/>
    <n v="1"/>
    <s v="Hyperlink"/>
    <m/>
    <m/>
    <s v="2"/>
    <s v="4"/>
    <m/>
    <m/>
    <m/>
    <m/>
    <m/>
    <m/>
    <m/>
    <m/>
    <m/>
  </r>
  <r>
    <s v="pollen"/>
    <s v="Palynology"/>
    <m/>
    <m/>
    <m/>
    <m/>
    <m/>
    <m/>
    <m/>
    <m/>
    <s v="Yes"/>
    <n v="182"/>
    <m/>
    <m/>
    <s v="Article-Article"/>
    <n v="1"/>
    <s v="Hyperlink"/>
    <m/>
    <m/>
    <s v="1"/>
    <s v="1"/>
    <m/>
    <m/>
    <m/>
    <m/>
    <m/>
    <m/>
    <m/>
    <m/>
    <m/>
  </r>
  <r>
    <s v="Palynology"/>
    <s v="pollen"/>
    <m/>
    <m/>
    <m/>
    <m/>
    <m/>
    <m/>
    <m/>
    <m/>
    <s v="Yes"/>
    <n v="183"/>
    <m/>
    <m/>
    <s v="Article-Article"/>
    <n v="1"/>
    <s v="Hyperlink"/>
    <m/>
    <m/>
    <s v="1"/>
    <s v="1"/>
    <m/>
    <m/>
    <m/>
    <m/>
    <m/>
    <m/>
    <m/>
    <m/>
    <m/>
  </r>
  <r>
    <s v="Palynology"/>
    <s v="Holocene"/>
    <m/>
    <m/>
    <m/>
    <m/>
    <m/>
    <m/>
    <m/>
    <m/>
    <s v="No"/>
    <n v="184"/>
    <m/>
    <m/>
    <s v="Article-Article"/>
    <n v="1"/>
    <s v="Hyperlink"/>
    <m/>
    <m/>
    <s v="1"/>
    <s v="4"/>
    <m/>
    <m/>
    <m/>
    <m/>
    <m/>
    <m/>
    <m/>
    <m/>
    <m/>
  </r>
  <r>
    <s v="Palynology"/>
    <s v="vegetation"/>
    <m/>
    <m/>
    <m/>
    <m/>
    <m/>
    <m/>
    <m/>
    <m/>
    <s v="No"/>
    <n v="185"/>
    <m/>
    <m/>
    <s v="Article-Article"/>
    <n v="1"/>
    <s v="Hyperlink"/>
    <m/>
    <m/>
    <s v="1"/>
    <s v="1"/>
    <m/>
    <m/>
    <m/>
    <m/>
    <m/>
    <m/>
    <m/>
    <m/>
    <m/>
  </r>
  <r>
    <s v="Palynology"/>
    <s v="microfossil"/>
    <m/>
    <m/>
    <m/>
    <m/>
    <m/>
    <m/>
    <m/>
    <m/>
    <s v="No"/>
    <n v="186"/>
    <m/>
    <m/>
    <s v="Article-Article"/>
    <n v="1"/>
    <s v="Hyperlink"/>
    <m/>
    <m/>
    <s v="1"/>
    <s v="1"/>
    <m/>
    <m/>
    <m/>
    <m/>
    <m/>
    <m/>
    <m/>
    <m/>
    <m/>
  </r>
  <r>
    <s v="Palynology"/>
    <s v="sediment"/>
    <m/>
    <m/>
    <m/>
    <m/>
    <m/>
    <m/>
    <m/>
    <m/>
    <s v="No"/>
    <n v="187"/>
    <m/>
    <m/>
    <s v="Article-Article"/>
    <n v="1"/>
    <s v="Hyperlink"/>
    <m/>
    <m/>
    <s v="1"/>
    <s v="1"/>
    <m/>
    <m/>
    <m/>
    <m/>
    <m/>
    <m/>
    <m/>
    <m/>
    <m/>
  </r>
  <r>
    <s v="Palynology"/>
    <s v="sulfuric acid"/>
    <m/>
    <m/>
    <m/>
    <m/>
    <m/>
    <m/>
    <m/>
    <m/>
    <s v="No"/>
    <n v="188"/>
    <m/>
    <m/>
    <s v="Article-Article"/>
    <n v="1"/>
    <s v="Hyperlink"/>
    <m/>
    <m/>
    <s v="1"/>
    <s v="3"/>
    <m/>
    <m/>
    <m/>
    <m/>
    <m/>
    <m/>
    <m/>
    <m/>
    <m/>
  </r>
  <r>
    <s v="Palynology"/>
    <s v="phytoplankton"/>
    <m/>
    <m/>
    <m/>
    <m/>
    <m/>
    <m/>
    <m/>
    <m/>
    <s v="No"/>
    <n v="189"/>
    <m/>
    <m/>
    <s v="Article-Article"/>
    <n v="1"/>
    <s v="Hyperlink"/>
    <m/>
    <m/>
    <s v="1"/>
    <s v="2"/>
    <m/>
    <m/>
    <m/>
    <m/>
    <m/>
    <m/>
    <m/>
    <m/>
    <m/>
  </r>
  <r>
    <s v="Climate_change"/>
    <s v="Palynology"/>
    <m/>
    <m/>
    <m/>
    <m/>
    <m/>
    <m/>
    <m/>
    <m/>
    <s v="No"/>
    <n v="190"/>
    <m/>
    <m/>
    <s v="Article-Article"/>
    <n v="1"/>
    <s v="Hyperlink"/>
    <m/>
    <m/>
    <s v="1"/>
    <s v="1"/>
    <m/>
    <m/>
    <m/>
    <m/>
    <m/>
    <m/>
    <m/>
    <m/>
    <m/>
  </r>
  <r>
    <s v="Historical climatology"/>
    <s v="Palynology"/>
    <m/>
    <m/>
    <m/>
    <m/>
    <m/>
    <m/>
    <m/>
    <m/>
    <s v="No"/>
    <n v="191"/>
    <m/>
    <m/>
    <s v="Article-Article"/>
    <n v="1"/>
    <s v="Hyperlink"/>
    <m/>
    <m/>
    <s v="1"/>
    <s v="1"/>
    <m/>
    <m/>
    <m/>
    <m/>
    <m/>
    <m/>
    <m/>
    <m/>
    <m/>
  </r>
  <r>
    <s v="Paleoclimatology"/>
    <s v="Palynology"/>
    <m/>
    <m/>
    <m/>
    <m/>
    <m/>
    <m/>
    <m/>
    <m/>
    <s v="No"/>
    <n v="192"/>
    <m/>
    <m/>
    <s v="Article-Article"/>
    <n v="1"/>
    <s v="Hyperlink"/>
    <m/>
    <m/>
    <s v="2"/>
    <s v="1"/>
    <m/>
    <m/>
    <m/>
    <m/>
    <m/>
    <m/>
    <m/>
    <m/>
    <m/>
  </r>
  <r>
    <s v="Climate_change"/>
    <s v="microfossil"/>
    <m/>
    <m/>
    <m/>
    <m/>
    <m/>
    <m/>
    <m/>
    <m/>
    <s v="No"/>
    <n v="193"/>
    <m/>
    <m/>
    <s v="Article-Article"/>
    <n v="1"/>
    <s v="Hyperlink"/>
    <m/>
    <m/>
    <s v="1"/>
    <s v="1"/>
    <m/>
    <m/>
    <m/>
    <m/>
    <m/>
    <m/>
    <m/>
    <m/>
    <m/>
  </r>
  <r>
    <s v="Paleoclimatology"/>
    <s v="microfossil"/>
    <m/>
    <m/>
    <m/>
    <m/>
    <m/>
    <m/>
    <m/>
    <m/>
    <s v="No"/>
    <n v="194"/>
    <m/>
    <m/>
    <s v="Article-Article"/>
    <n v="1"/>
    <s v="Hyperlink"/>
    <m/>
    <m/>
    <s v="2"/>
    <s v="1"/>
    <m/>
    <m/>
    <m/>
    <m/>
    <m/>
    <m/>
    <m/>
    <m/>
    <m/>
  </r>
  <r>
    <s v="Climate_change"/>
    <s v="life sciences"/>
    <m/>
    <m/>
    <m/>
    <m/>
    <m/>
    <m/>
    <m/>
    <m/>
    <s v="No"/>
    <n v="195"/>
    <m/>
    <m/>
    <s v="Article-Article"/>
    <n v="1"/>
    <s v="Hyperlink"/>
    <m/>
    <m/>
    <s v="1"/>
    <s v="1"/>
    <m/>
    <m/>
    <m/>
    <m/>
    <m/>
    <m/>
    <m/>
    <m/>
    <m/>
  </r>
  <r>
    <s v="Paleoclimatology"/>
    <s v="life sciences"/>
    <m/>
    <m/>
    <m/>
    <m/>
    <m/>
    <m/>
    <m/>
    <m/>
    <s v="No"/>
    <n v="196"/>
    <m/>
    <m/>
    <s v="Article-Article"/>
    <n v="1"/>
    <s v="Hyperlink"/>
    <m/>
    <m/>
    <s v="2"/>
    <s v="1"/>
    <m/>
    <m/>
    <m/>
    <m/>
    <m/>
    <m/>
    <m/>
    <m/>
    <m/>
  </r>
  <r>
    <s v="Historical climatology"/>
    <s v="history of Earth"/>
    <m/>
    <m/>
    <m/>
    <m/>
    <m/>
    <m/>
    <m/>
    <m/>
    <s v="No"/>
    <n v="197"/>
    <m/>
    <m/>
    <s v="Article-Article"/>
    <n v="1"/>
    <s v="Hyperlink"/>
    <m/>
    <m/>
    <s v="1"/>
    <s v="2"/>
    <m/>
    <m/>
    <m/>
    <m/>
    <m/>
    <m/>
    <m/>
    <m/>
    <m/>
  </r>
  <r>
    <s v="history of Earth"/>
    <s v="Royal Society"/>
    <m/>
    <m/>
    <m/>
    <m/>
    <m/>
    <m/>
    <m/>
    <m/>
    <s v="No"/>
    <n v="198"/>
    <m/>
    <m/>
    <s v="Article-Article"/>
    <n v="1"/>
    <s v="Hyperlink"/>
    <m/>
    <m/>
    <s v="2"/>
    <s v="4"/>
    <m/>
    <m/>
    <m/>
    <m/>
    <m/>
    <m/>
    <m/>
    <m/>
    <m/>
  </r>
  <r>
    <s v="history of Earth"/>
    <s v="Scientific American"/>
    <m/>
    <m/>
    <m/>
    <m/>
    <m/>
    <m/>
    <m/>
    <m/>
    <s v="No"/>
    <n v="199"/>
    <m/>
    <m/>
    <s v="Article-Article"/>
    <n v="1"/>
    <s v="Hyperlink"/>
    <m/>
    <m/>
    <s v="2"/>
    <s v="2"/>
    <m/>
    <m/>
    <m/>
    <m/>
    <m/>
    <m/>
    <m/>
    <m/>
    <m/>
  </r>
  <r>
    <s v="history of Earth"/>
    <s v="Snowball Earth"/>
    <m/>
    <m/>
    <m/>
    <m/>
    <m/>
    <m/>
    <m/>
    <m/>
    <s v="No"/>
    <n v="200"/>
    <m/>
    <m/>
    <s v="Article-Article"/>
    <n v="1"/>
    <s v="Hyperlink"/>
    <m/>
    <m/>
    <s v="2"/>
    <s v="2"/>
    <m/>
    <m/>
    <m/>
    <m/>
    <m/>
    <m/>
    <m/>
    <m/>
    <m/>
  </r>
  <r>
    <s v="history of Earth"/>
    <s v="limestone"/>
    <m/>
    <m/>
    <m/>
    <m/>
    <m/>
    <m/>
    <m/>
    <m/>
    <s v="No"/>
    <n v="201"/>
    <m/>
    <m/>
    <s v="Article-Article"/>
    <n v="1"/>
    <s v="Hyperlink"/>
    <m/>
    <m/>
    <s v="2"/>
    <s v="2"/>
    <m/>
    <m/>
    <m/>
    <m/>
    <m/>
    <m/>
    <m/>
    <m/>
    <m/>
  </r>
  <r>
    <s v="history of Earth"/>
    <s v="Greenland"/>
    <m/>
    <m/>
    <m/>
    <m/>
    <m/>
    <m/>
    <m/>
    <m/>
    <s v="No"/>
    <n v="202"/>
    <m/>
    <m/>
    <s v="Article-Article"/>
    <n v="1"/>
    <s v="Hyperlink"/>
    <m/>
    <m/>
    <s v="2"/>
    <s v="3"/>
    <m/>
    <m/>
    <m/>
    <m/>
    <m/>
    <m/>
    <m/>
    <m/>
    <m/>
  </r>
  <r>
    <s v="history of Earth"/>
    <s v="Pliocene"/>
    <m/>
    <m/>
    <m/>
    <m/>
    <m/>
    <m/>
    <m/>
    <m/>
    <s v="No"/>
    <n v="203"/>
    <m/>
    <m/>
    <s v="Article-Article"/>
    <n v="1"/>
    <s v="Hyperlink"/>
    <m/>
    <m/>
    <s v="2"/>
    <s v="3"/>
    <m/>
    <m/>
    <m/>
    <m/>
    <m/>
    <m/>
    <m/>
    <m/>
    <m/>
  </r>
  <r>
    <s v="history of Earth"/>
    <s v="Earth"/>
    <m/>
    <m/>
    <m/>
    <m/>
    <m/>
    <m/>
    <m/>
    <m/>
    <s v="No"/>
    <n v="204"/>
    <m/>
    <m/>
    <s v="Article-Article"/>
    <n v="1"/>
    <s v="Hyperlink"/>
    <m/>
    <m/>
    <s v="2"/>
    <s v="2"/>
    <m/>
    <m/>
    <m/>
    <m/>
    <m/>
    <m/>
    <m/>
    <m/>
    <m/>
  </r>
  <r>
    <s v="history of Earth"/>
    <s v="coral"/>
    <m/>
    <m/>
    <m/>
    <m/>
    <m/>
    <m/>
    <m/>
    <m/>
    <s v="No"/>
    <n v="205"/>
    <m/>
    <m/>
    <s v="Article-Article"/>
    <n v="1"/>
    <s v="Hyperlink"/>
    <m/>
    <m/>
    <s v="2"/>
    <s v="2"/>
    <m/>
    <m/>
    <m/>
    <m/>
    <m/>
    <m/>
    <m/>
    <m/>
    <m/>
  </r>
  <r>
    <s v="history of Earth"/>
    <s v="Pangaea"/>
    <m/>
    <m/>
    <m/>
    <m/>
    <m/>
    <m/>
    <m/>
    <m/>
    <s v="No"/>
    <n v="206"/>
    <m/>
    <m/>
    <s v="Article-Article"/>
    <n v="1"/>
    <s v="Hyperlink"/>
    <m/>
    <m/>
    <s v="2"/>
    <s v="2"/>
    <m/>
    <m/>
    <m/>
    <m/>
    <m/>
    <m/>
    <m/>
    <m/>
    <m/>
  </r>
  <r>
    <s v="history of Earth"/>
    <s v="supercontinent"/>
    <m/>
    <m/>
    <m/>
    <m/>
    <m/>
    <m/>
    <m/>
    <m/>
    <s v="No"/>
    <n v="207"/>
    <m/>
    <m/>
    <s v="Article-Article"/>
    <n v="1"/>
    <s v="Hyperlink"/>
    <m/>
    <m/>
    <s v="2"/>
    <s v="2"/>
    <m/>
    <m/>
    <m/>
    <m/>
    <m/>
    <m/>
    <m/>
    <m/>
    <m/>
  </r>
  <r>
    <s v="history of Earth"/>
    <s v="Carboniferous"/>
    <m/>
    <m/>
    <m/>
    <m/>
    <m/>
    <m/>
    <m/>
    <m/>
    <s v="No"/>
    <n v="208"/>
    <m/>
    <m/>
    <s v="Article-Article"/>
    <n v="1"/>
    <s v="Hyperlink"/>
    <m/>
    <m/>
    <s v="2"/>
    <s v="2"/>
    <m/>
    <m/>
    <m/>
    <m/>
    <m/>
    <m/>
    <m/>
    <m/>
    <m/>
  </r>
  <r>
    <s v="history of Earth"/>
    <s v="Gulf Stream"/>
    <m/>
    <m/>
    <m/>
    <m/>
    <m/>
    <m/>
    <m/>
    <m/>
    <s v="No"/>
    <n v="209"/>
    <m/>
    <m/>
    <s v="Article-Article"/>
    <n v="1"/>
    <s v="Hyperlink"/>
    <m/>
    <m/>
    <s v="2"/>
    <s v="4"/>
    <m/>
    <m/>
    <m/>
    <m/>
    <m/>
    <m/>
    <m/>
    <m/>
    <m/>
  </r>
  <r>
    <s v="history of Earth"/>
    <s v="mass extinction"/>
    <m/>
    <m/>
    <m/>
    <m/>
    <m/>
    <m/>
    <m/>
    <m/>
    <s v="No"/>
    <n v="210"/>
    <m/>
    <m/>
    <s v="Article-Article"/>
    <n v="1"/>
    <s v="Hyperlink"/>
    <m/>
    <m/>
    <s v="2"/>
    <s v="6"/>
    <m/>
    <m/>
    <m/>
    <m/>
    <m/>
    <m/>
    <m/>
    <m/>
    <m/>
  </r>
  <r>
    <s v="history of Earth"/>
    <s v="NASA"/>
    <m/>
    <m/>
    <m/>
    <m/>
    <m/>
    <m/>
    <m/>
    <m/>
    <s v="No"/>
    <n v="211"/>
    <m/>
    <m/>
    <s v="Article-Article"/>
    <n v="1"/>
    <s v="Hyperlink"/>
    <m/>
    <m/>
    <s v="2"/>
    <s v="3"/>
    <m/>
    <m/>
    <m/>
    <m/>
    <m/>
    <m/>
    <m/>
    <m/>
    <m/>
  </r>
  <r>
    <s v="history of Earth"/>
    <s v="faint young Sun paradox"/>
    <m/>
    <m/>
    <m/>
    <m/>
    <m/>
    <m/>
    <m/>
    <m/>
    <s v="No"/>
    <n v="212"/>
    <m/>
    <m/>
    <s v="Article-Article"/>
    <n v="1"/>
    <s v="Hyperlink"/>
    <m/>
    <m/>
    <s v="2"/>
    <s v="2"/>
    <m/>
    <m/>
    <m/>
    <m/>
    <m/>
    <m/>
    <m/>
    <m/>
    <m/>
  </r>
  <r>
    <s v="history of Earth"/>
    <s v="Archean"/>
    <m/>
    <m/>
    <m/>
    <m/>
    <m/>
    <m/>
    <m/>
    <m/>
    <s v="No"/>
    <n v="213"/>
    <m/>
    <m/>
    <s v="Article-Article"/>
    <n v="1"/>
    <s v="Hyperlink"/>
    <m/>
    <m/>
    <s v="2"/>
    <s v="2"/>
    <m/>
    <m/>
    <m/>
    <m/>
    <m/>
    <m/>
    <m/>
    <m/>
    <m/>
  </r>
  <r>
    <s v="history of Earth"/>
    <s v="Hadean"/>
    <m/>
    <m/>
    <m/>
    <m/>
    <m/>
    <m/>
    <m/>
    <m/>
    <s v="No"/>
    <n v="214"/>
    <m/>
    <m/>
    <s v="Article-Article"/>
    <n v="1"/>
    <s v="Hyperlink"/>
    <m/>
    <m/>
    <s v="2"/>
    <s v="2"/>
    <m/>
    <m/>
    <m/>
    <m/>
    <m/>
    <m/>
    <m/>
    <m/>
    <m/>
  </r>
  <r>
    <s v="history of Earth"/>
    <s v="ice age"/>
    <m/>
    <m/>
    <m/>
    <m/>
    <m/>
    <m/>
    <m/>
    <m/>
    <s v="No"/>
    <n v="215"/>
    <m/>
    <m/>
    <s v="Article-Article"/>
    <n v="1"/>
    <s v="Hyperlink"/>
    <m/>
    <m/>
    <s v="2"/>
    <s v="2"/>
    <m/>
    <m/>
    <m/>
    <m/>
    <m/>
    <m/>
    <m/>
    <m/>
    <m/>
  </r>
  <r>
    <s v="history of Earth"/>
    <s v="global cooling"/>
    <m/>
    <m/>
    <m/>
    <m/>
    <m/>
    <m/>
    <m/>
    <m/>
    <s v="No"/>
    <n v="216"/>
    <m/>
    <m/>
    <s v="Article-Article"/>
    <n v="1"/>
    <s v="Hyperlink"/>
    <m/>
    <m/>
    <s v="2"/>
    <s v="2"/>
    <m/>
    <m/>
    <m/>
    <m/>
    <m/>
    <m/>
    <m/>
    <m/>
    <m/>
  </r>
  <r>
    <s v="history of Earth"/>
    <s v="photosynthesis"/>
    <m/>
    <m/>
    <m/>
    <m/>
    <m/>
    <m/>
    <m/>
    <m/>
    <s v="No"/>
    <n v="217"/>
    <m/>
    <m/>
    <s v="Article-Article"/>
    <n v="1"/>
    <s v="Hyperlink"/>
    <m/>
    <m/>
    <s v="2"/>
    <s v="2"/>
    <m/>
    <m/>
    <m/>
    <m/>
    <m/>
    <m/>
    <m/>
    <m/>
    <m/>
  </r>
  <r>
    <s v="history of Earth"/>
    <s v="Sun"/>
    <m/>
    <m/>
    <m/>
    <m/>
    <m/>
    <m/>
    <m/>
    <m/>
    <s v="No"/>
    <n v="218"/>
    <m/>
    <m/>
    <s v="Article-Article"/>
    <n v="1"/>
    <s v="Hyperlink"/>
    <m/>
    <m/>
    <s v="2"/>
    <s v="2"/>
    <m/>
    <m/>
    <m/>
    <m/>
    <m/>
    <m/>
    <m/>
    <m/>
    <m/>
  </r>
  <r>
    <s v="history of Earth"/>
    <s v="greenhouse gas"/>
    <m/>
    <m/>
    <m/>
    <m/>
    <m/>
    <m/>
    <m/>
    <m/>
    <s v="No"/>
    <n v="219"/>
    <m/>
    <m/>
    <s v="Article-Article"/>
    <n v="1"/>
    <s v="Hyperlink"/>
    <m/>
    <m/>
    <s v="2"/>
    <s v="2"/>
    <m/>
    <m/>
    <m/>
    <m/>
    <m/>
    <m/>
    <m/>
    <m/>
    <m/>
  </r>
  <r>
    <s v="history of Earth"/>
    <s v="sea level"/>
    <m/>
    <m/>
    <m/>
    <m/>
    <m/>
    <m/>
    <m/>
    <m/>
    <s v="No"/>
    <n v="220"/>
    <m/>
    <m/>
    <s v="Article-Article"/>
    <n v="1"/>
    <s v="Hyperlink"/>
    <m/>
    <m/>
    <s v="2"/>
    <s v="3"/>
    <m/>
    <m/>
    <m/>
    <m/>
    <m/>
    <m/>
    <m/>
    <m/>
    <m/>
  </r>
  <r>
    <s v="history of Earth"/>
    <s v="biosphere"/>
    <m/>
    <m/>
    <m/>
    <m/>
    <m/>
    <m/>
    <m/>
    <m/>
    <s v="No"/>
    <n v="221"/>
    <m/>
    <m/>
    <s v="Article-Article"/>
    <n v="1"/>
    <s v="Hyperlink"/>
    <m/>
    <m/>
    <s v="2"/>
    <s v="2"/>
    <m/>
    <m/>
    <m/>
    <m/>
    <m/>
    <m/>
    <m/>
    <m/>
    <m/>
  </r>
  <r>
    <s v="history of Earth"/>
    <s v="permafrost"/>
    <m/>
    <m/>
    <m/>
    <m/>
    <m/>
    <m/>
    <m/>
    <m/>
    <s v="No"/>
    <n v="222"/>
    <m/>
    <m/>
    <s v="Article-Article"/>
    <n v="1"/>
    <s v="Hyperlink"/>
    <m/>
    <m/>
    <s v="2"/>
    <s v="4"/>
    <m/>
    <m/>
    <m/>
    <m/>
    <m/>
    <m/>
    <m/>
    <m/>
    <m/>
  </r>
  <r>
    <s v="history of Earth"/>
    <s v="hydrosphere"/>
    <m/>
    <m/>
    <m/>
    <m/>
    <m/>
    <m/>
    <m/>
    <m/>
    <s v="No"/>
    <n v="223"/>
    <m/>
    <m/>
    <s v="Article-Article"/>
    <n v="1"/>
    <s v="Hyperlink"/>
    <m/>
    <m/>
    <s v="2"/>
    <s v="2"/>
    <m/>
    <m/>
    <m/>
    <m/>
    <m/>
    <m/>
    <m/>
    <m/>
    <m/>
  </r>
  <r>
    <s v="history of Earth"/>
    <s v="atmosphere"/>
    <m/>
    <m/>
    <m/>
    <m/>
    <m/>
    <m/>
    <m/>
    <m/>
    <s v="No"/>
    <n v="224"/>
    <m/>
    <m/>
    <s v="Article-Article"/>
    <n v="1"/>
    <s v="Hyperlink"/>
    <m/>
    <m/>
    <s v="2"/>
    <s v="2"/>
    <m/>
    <m/>
    <m/>
    <m/>
    <m/>
    <m/>
    <m/>
    <m/>
    <m/>
  </r>
  <r>
    <s v="Climate_change"/>
    <s v="history of Earth"/>
    <m/>
    <m/>
    <m/>
    <m/>
    <m/>
    <m/>
    <m/>
    <m/>
    <s v="No"/>
    <n v="225"/>
    <m/>
    <m/>
    <s v="Article-Article"/>
    <n v="1"/>
    <s v="Hyperlink"/>
    <m/>
    <m/>
    <s v="1"/>
    <s v="2"/>
    <m/>
    <m/>
    <m/>
    <m/>
    <m/>
    <m/>
    <m/>
    <m/>
    <m/>
  </r>
  <r>
    <s v="Paleoclimatology"/>
    <s v="history of Earth"/>
    <m/>
    <m/>
    <m/>
    <m/>
    <m/>
    <m/>
    <m/>
    <m/>
    <s v="No"/>
    <n v="226"/>
    <m/>
    <m/>
    <s v="Article-Article"/>
    <n v="1"/>
    <s v="Hyperlink"/>
    <m/>
    <m/>
    <s v="2"/>
    <s v="2"/>
    <m/>
    <m/>
    <m/>
    <m/>
    <m/>
    <m/>
    <m/>
    <m/>
    <m/>
  </r>
  <r>
    <s v="Climate_change"/>
    <s v="Chicxulub impact"/>
    <m/>
    <m/>
    <m/>
    <m/>
    <m/>
    <m/>
    <m/>
    <m/>
    <s v="No"/>
    <n v="227"/>
    <m/>
    <m/>
    <s v="Article-Article"/>
    <n v="1"/>
    <s v="Hyperlink"/>
    <m/>
    <m/>
    <s v="1"/>
    <s v="1"/>
    <m/>
    <m/>
    <m/>
    <m/>
    <m/>
    <m/>
    <m/>
    <m/>
    <m/>
  </r>
  <r>
    <s v="Climate_change"/>
    <s v="Virgo cluster"/>
    <m/>
    <m/>
    <m/>
    <m/>
    <m/>
    <m/>
    <m/>
    <m/>
    <s v="No"/>
    <n v="228"/>
    <m/>
    <m/>
    <s v="Article-Article"/>
    <n v="1"/>
    <s v="Hyperlink"/>
    <m/>
    <m/>
    <s v="1"/>
    <s v="1"/>
    <m/>
    <m/>
    <m/>
    <m/>
    <m/>
    <m/>
    <m/>
    <m/>
    <m/>
  </r>
  <r>
    <s v="interstellar cloud"/>
    <s v="NASA"/>
    <m/>
    <m/>
    <m/>
    <m/>
    <m/>
    <m/>
    <m/>
    <m/>
    <s v="No"/>
    <n v="229"/>
    <m/>
    <m/>
    <s v="Article-Article"/>
    <n v="1"/>
    <s v="Hyperlink"/>
    <m/>
    <m/>
    <s v="2"/>
    <s v="3"/>
    <m/>
    <m/>
    <m/>
    <m/>
    <m/>
    <m/>
    <m/>
    <m/>
    <m/>
  </r>
  <r>
    <s v="interstellar cloud"/>
    <s v="Monthly Notices of the Royal Astronomical Society"/>
    <m/>
    <m/>
    <m/>
    <m/>
    <m/>
    <m/>
    <m/>
    <m/>
    <s v="No"/>
    <n v="230"/>
    <m/>
    <m/>
    <s v="Article-Article"/>
    <n v="1"/>
    <s v="Hyperlink"/>
    <m/>
    <m/>
    <s v="2"/>
    <s v="2"/>
    <m/>
    <m/>
    <m/>
    <m/>
    <m/>
    <m/>
    <m/>
    <m/>
    <m/>
  </r>
  <r>
    <s v="interstellar cloud"/>
    <s v="red giant"/>
    <m/>
    <m/>
    <m/>
    <m/>
    <m/>
    <m/>
    <m/>
    <m/>
    <s v="No"/>
    <n v="231"/>
    <m/>
    <m/>
    <s v="Article-Article"/>
    <n v="1"/>
    <s v="Hyperlink"/>
    <m/>
    <m/>
    <s v="2"/>
    <s v="2"/>
    <m/>
    <m/>
    <m/>
    <m/>
    <m/>
    <m/>
    <m/>
    <m/>
    <m/>
  </r>
  <r>
    <s v="Climate_change"/>
    <s v="interstellar cloud"/>
    <m/>
    <m/>
    <m/>
    <m/>
    <m/>
    <m/>
    <m/>
    <m/>
    <s v="No"/>
    <n v="232"/>
    <m/>
    <m/>
    <s v="Article-Article"/>
    <n v="1"/>
    <s v="Hyperlink"/>
    <m/>
    <m/>
    <s v="1"/>
    <s v="2"/>
    <m/>
    <m/>
    <m/>
    <m/>
    <m/>
    <m/>
    <m/>
    <m/>
    <m/>
  </r>
  <r>
    <s v="US Geological Survey"/>
    <s v="United States Geological Survey"/>
    <m/>
    <m/>
    <m/>
    <m/>
    <m/>
    <m/>
    <m/>
    <m/>
    <s v="No"/>
    <n v="233"/>
    <m/>
    <m/>
    <s v="Article-Article"/>
    <n v="1"/>
    <s v="Hyperlink"/>
    <m/>
    <m/>
    <s v="1"/>
    <s v="1"/>
    <m/>
    <m/>
    <m/>
    <m/>
    <m/>
    <m/>
    <m/>
    <m/>
    <m/>
  </r>
  <r>
    <s v="Climate_change"/>
    <s v="US Geological Survey"/>
    <m/>
    <m/>
    <m/>
    <m/>
    <m/>
    <m/>
    <m/>
    <m/>
    <s v="No"/>
    <n v="234"/>
    <m/>
    <m/>
    <s v="Article-Article"/>
    <n v="1"/>
    <s v="Hyperlink"/>
    <m/>
    <m/>
    <s v="1"/>
    <s v="1"/>
    <m/>
    <m/>
    <m/>
    <m/>
    <m/>
    <m/>
    <m/>
    <m/>
    <m/>
  </r>
  <r>
    <s v="Effects of global warming"/>
    <s v="coral reef"/>
    <m/>
    <m/>
    <m/>
    <m/>
    <m/>
    <m/>
    <m/>
    <m/>
    <s v="No"/>
    <n v="235"/>
    <m/>
    <m/>
    <s v="Article-Article"/>
    <n v="1"/>
    <s v="Hyperlink"/>
    <m/>
    <m/>
    <s v="3"/>
    <s v="4"/>
    <m/>
    <m/>
    <m/>
    <m/>
    <m/>
    <m/>
    <m/>
    <m/>
    <m/>
  </r>
  <r>
    <s v="fish"/>
    <s v="coral reef"/>
    <m/>
    <m/>
    <m/>
    <m/>
    <m/>
    <m/>
    <m/>
    <m/>
    <s v="Yes"/>
    <n v="236"/>
    <m/>
    <m/>
    <s v="Article-Article"/>
    <n v="1"/>
    <s v="Hyperlink"/>
    <m/>
    <m/>
    <s v="4"/>
    <s v="4"/>
    <m/>
    <m/>
    <m/>
    <m/>
    <m/>
    <m/>
    <m/>
    <m/>
    <m/>
  </r>
  <r>
    <s v="coral reef"/>
    <s v="fish"/>
    <m/>
    <m/>
    <m/>
    <m/>
    <m/>
    <m/>
    <m/>
    <m/>
    <s v="Yes"/>
    <n v="237"/>
    <m/>
    <m/>
    <s v="Article-Article"/>
    <n v="1"/>
    <s v="Hyperlink"/>
    <m/>
    <m/>
    <s v="4"/>
    <s v="4"/>
    <m/>
    <m/>
    <m/>
    <m/>
    <m/>
    <m/>
    <m/>
    <m/>
    <m/>
  </r>
  <r>
    <s v="coral reef"/>
    <s v="Holocene"/>
    <m/>
    <m/>
    <m/>
    <m/>
    <m/>
    <m/>
    <m/>
    <m/>
    <s v="No"/>
    <n v="238"/>
    <m/>
    <m/>
    <s v="Article-Article"/>
    <n v="1"/>
    <s v="Hyperlink"/>
    <m/>
    <m/>
    <s v="4"/>
    <s v="4"/>
    <m/>
    <m/>
    <m/>
    <m/>
    <m/>
    <m/>
    <m/>
    <m/>
    <m/>
  </r>
  <r>
    <s v="coral reef"/>
    <s v="NOAA"/>
    <m/>
    <m/>
    <m/>
    <m/>
    <m/>
    <m/>
    <m/>
    <m/>
    <s v="No"/>
    <n v="239"/>
    <m/>
    <m/>
    <s v="Article-Article"/>
    <n v="1"/>
    <s v="Hyperlink"/>
    <m/>
    <m/>
    <s v="4"/>
    <s v="4"/>
    <m/>
    <m/>
    <m/>
    <m/>
    <m/>
    <m/>
    <m/>
    <m/>
    <m/>
  </r>
  <r>
    <s v="coral reef"/>
    <s v="coral"/>
    <m/>
    <m/>
    <m/>
    <m/>
    <m/>
    <m/>
    <m/>
    <m/>
    <s v="Yes"/>
    <n v="240"/>
    <m/>
    <m/>
    <s v="Article-Article"/>
    <n v="1"/>
    <s v="Hyperlink"/>
    <m/>
    <m/>
    <s v="4"/>
    <s v="2"/>
    <m/>
    <m/>
    <m/>
    <m/>
    <m/>
    <m/>
    <m/>
    <m/>
    <m/>
  </r>
  <r>
    <s v="coral reef"/>
    <s v="sediment"/>
    <m/>
    <m/>
    <m/>
    <m/>
    <m/>
    <m/>
    <m/>
    <m/>
    <s v="No"/>
    <n v="241"/>
    <m/>
    <m/>
    <s v="Article-Article"/>
    <n v="1"/>
    <s v="Hyperlink"/>
    <m/>
    <m/>
    <s v="4"/>
    <s v="1"/>
    <m/>
    <m/>
    <m/>
    <m/>
    <m/>
    <m/>
    <m/>
    <m/>
    <m/>
  </r>
  <r>
    <s v="coral reef"/>
    <s v="Carboniferous"/>
    <m/>
    <m/>
    <m/>
    <m/>
    <m/>
    <m/>
    <m/>
    <m/>
    <s v="No"/>
    <n v="242"/>
    <m/>
    <m/>
    <s v="Article-Article"/>
    <n v="1"/>
    <s v="Hyperlink"/>
    <m/>
    <m/>
    <s v="4"/>
    <s v="2"/>
    <m/>
    <m/>
    <m/>
    <m/>
    <m/>
    <m/>
    <m/>
    <m/>
    <m/>
  </r>
  <r>
    <s v="coral reef"/>
    <s v="Gulf Stream"/>
    <m/>
    <m/>
    <m/>
    <m/>
    <m/>
    <m/>
    <m/>
    <m/>
    <s v="No"/>
    <n v="243"/>
    <m/>
    <m/>
    <s v="Article-Article"/>
    <n v="1"/>
    <s v="Hyperlink"/>
    <m/>
    <m/>
    <s v="4"/>
    <s v="4"/>
    <m/>
    <m/>
    <m/>
    <m/>
    <m/>
    <m/>
    <m/>
    <m/>
    <m/>
  </r>
  <r>
    <s v="coral reef"/>
    <s v="Pacific"/>
    <m/>
    <m/>
    <m/>
    <m/>
    <m/>
    <m/>
    <m/>
    <m/>
    <s v="No"/>
    <n v="244"/>
    <m/>
    <m/>
    <s v="Article-Article"/>
    <n v="1"/>
    <s v="Hyperlink"/>
    <m/>
    <m/>
    <s v="4"/>
    <s v="4"/>
    <m/>
    <m/>
    <m/>
    <m/>
    <m/>
    <m/>
    <m/>
    <m/>
    <m/>
  </r>
  <r>
    <s v="coral reef"/>
    <s v="Atlantic"/>
    <m/>
    <m/>
    <m/>
    <m/>
    <m/>
    <m/>
    <m/>
    <m/>
    <s v="No"/>
    <n v="245"/>
    <m/>
    <m/>
    <s v="Article-Article"/>
    <n v="1"/>
    <s v="Hyperlink"/>
    <m/>
    <m/>
    <s v="4"/>
    <s v="4"/>
    <m/>
    <m/>
    <m/>
    <m/>
    <m/>
    <m/>
    <m/>
    <m/>
    <m/>
  </r>
  <r>
    <s v="coral reef"/>
    <s v="carbon dioxide sink"/>
    <m/>
    <m/>
    <m/>
    <m/>
    <m/>
    <m/>
    <m/>
    <m/>
    <s v="No"/>
    <n v="246"/>
    <m/>
    <m/>
    <s v="Article-Article"/>
    <n v="1"/>
    <s v="Hyperlink"/>
    <m/>
    <m/>
    <s v="4"/>
    <s v="1"/>
    <m/>
    <m/>
    <m/>
    <m/>
    <m/>
    <m/>
    <m/>
    <m/>
    <m/>
  </r>
  <r>
    <s v="coral reef"/>
    <s v="phytoplankton"/>
    <m/>
    <m/>
    <m/>
    <m/>
    <m/>
    <m/>
    <m/>
    <m/>
    <s v="No"/>
    <n v="247"/>
    <m/>
    <m/>
    <s v="Article-Article"/>
    <n v="1"/>
    <s v="Hyperlink"/>
    <m/>
    <m/>
    <s v="4"/>
    <s v="2"/>
    <m/>
    <m/>
    <m/>
    <m/>
    <m/>
    <m/>
    <m/>
    <m/>
    <m/>
  </r>
  <r>
    <s v="coral reef"/>
    <s v="photosynthesis"/>
    <m/>
    <m/>
    <m/>
    <m/>
    <m/>
    <m/>
    <m/>
    <m/>
    <s v="No"/>
    <n v="248"/>
    <m/>
    <m/>
    <s v="Article-Article"/>
    <n v="1"/>
    <s v="Hyperlink"/>
    <m/>
    <m/>
    <s v="4"/>
    <s v="2"/>
    <m/>
    <m/>
    <m/>
    <m/>
    <m/>
    <m/>
    <m/>
    <m/>
    <m/>
  </r>
  <r>
    <s v="coral reef"/>
    <s v="greenhouse gas"/>
    <m/>
    <m/>
    <m/>
    <m/>
    <m/>
    <m/>
    <m/>
    <m/>
    <s v="No"/>
    <n v="249"/>
    <m/>
    <m/>
    <s v="Article-Article"/>
    <n v="1"/>
    <s v="Hyperlink"/>
    <m/>
    <m/>
    <s v="4"/>
    <s v="2"/>
    <m/>
    <m/>
    <m/>
    <m/>
    <m/>
    <m/>
    <m/>
    <m/>
    <m/>
  </r>
  <r>
    <s v="coral reef"/>
    <s v="El Niño"/>
    <m/>
    <m/>
    <m/>
    <m/>
    <m/>
    <m/>
    <m/>
    <m/>
    <s v="No"/>
    <n v="250"/>
    <m/>
    <m/>
    <s v="Article-Article"/>
    <n v="1"/>
    <s v="Hyperlink"/>
    <m/>
    <m/>
    <s v="4"/>
    <s v="4"/>
    <m/>
    <m/>
    <m/>
    <m/>
    <m/>
    <m/>
    <m/>
    <m/>
    <m/>
  </r>
  <r>
    <s v="coral reef"/>
    <s v="sea level"/>
    <m/>
    <m/>
    <m/>
    <m/>
    <m/>
    <m/>
    <m/>
    <m/>
    <s v="No"/>
    <n v="251"/>
    <m/>
    <m/>
    <s v="Article-Article"/>
    <n v="1"/>
    <s v="Hyperlink"/>
    <m/>
    <m/>
    <s v="4"/>
    <s v="3"/>
    <m/>
    <m/>
    <m/>
    <m/>
    <m/>
    <m/>
    <m/>
    <m/>
    <m/>
  </r>
  <r>
    <s v="Climate_change"/>
    <s v="coral reef"/>
    <m/>
    <m/>
    <m/>
    <m/>
    <m/>
    <m/>
    <m/>
    <m/>
    <s v="No"/>
    <n v="252"/>
    <m/>
    <m/>
    <s v="Article-Article"/>
    <n v="1"/>
    <s v="Hyperlink"/>
    <m/>
    <m/>
    <s v="1"/>
    <s v="4"/>
    <m/>
    <m/>
    <m/>
    <m/>
    <m/>
    <m/>
    <m/>
    <m/>
    <m/>
  </r>
  <r>
    <s v="Younger Dryas"/>
    <s v="coral reef"/>
    <m/>
    <m/>
    <m/>
    <m/>
    <m/>
    <m/>
    <m/>
    <m/>
    <s v="No"/>
    <n v="253"/>
    <m/>
    <m/>
    <s v="Article-Article"/>
    <n v="1"/>
    <s v="Hyperlink"/>
    <m/>
    <m/>
    <s v="1"/>
    <s v="4"/>
    <m/>
    <m/>
    <m/>
    <m/>
    <m/>
    <m/>
    <m/>
    <m/>
    <m/>
  </r>
  <r>
    <s v="Earth"/>
    <s v="coral reef"/>
    <m/>
    <m/>
    <m/>
    <m/>
    <m/>
    <m/>
    <m/>
    <m/>
    <s v="No"/>
    <n v="254"/>
    <m/>
    <m/>
    <s v="Article-Article"/>
    <n v="1"/>
    <s v="Hyperlink"/>
    <m/>
    <m/>
    <s v="2"/>
    <s v="4"/>
    <m/>
    <m/>
    <m/>
    <m/>
    <m/>
    <m/>
    <m/>
    <m/>
    <m/>
  </r>
  <r>
    <s v="coral"/>
    <s v="coral reef"/>
    <m/>
    <m/>
    <m/>
    <m/>
    <m/>
    <m/>
    <m/>
    <m/>
    <s v="Yes"/>
    <n v="255"/>
    <m/>
    <m/>
    <s v="Article-Article"/>
    <n v="1"/>
    <s v="Hyperlink"/>
    <m/>
    <m/>
    <s v="2"/>
    <s v="4"/>
    <m/>
    <m/>
    <m/>
    <m/>
    <m/>
    <m/>
    <m/>
    <m/>
    <m/>
  </r>
  <r>
    <s v="island"/>
    <s v="coral reef"/>
    <m/>
    <m/>
    <m/>
    <m/>
    <m/>
    <m/>
    <m/>
    <m/>
    <s v="No"/>
    <n v="256"/>
    <m/>
    <m/>
    <s v="Article-Article"/>
    <n v="1"/>
    <s v="Hyperlink"/>
    <m/>
    <m/>
    <s v="4"/>
    <s v="4"/>
    <m/>
    <m/>
    <m/>
    <m/>
    <m/>
    <m/>
    <m/>
    <m/>
    <m/>
  </r>
  <r>
    <s v="carbon cycle"/>
    <s v="coral reef"/>
    <m/>
    <m/>
    <m/>
    <m/>
    <m/>
    <m/>
    <m/>
    <m/>
    <s v="No"/>
    <n v="257"/>
    <m/>
    <m/>
    <s v="Article-Article"/>
    <n v="1"/>
    <s v="Hyperlink"/>
    <m/>
    <m/>
    <s v="2"/>
    <s v="4"/>
    <m/>
    <m/>
    <m/>
    <m/>
    <m/>
    <m/>
    <m/>
    <m/>
    <m/>
  </r>
  <r>
    <s v="Earth"/>
    <s v="flood basalt"/>
    <m/>
    <m/>
    <m/>
    <m/>
    <m/>
    <m/>
    <m/>
    <m/>
    <s v="No"/>
    <n v="258"/>
    <m/>
    <m/>
    <s v="Article-Article"/>
    <n v="1"/>
    <s v="Hyperlink"/>
    <m/>
    <m/>
    <s v="2"/>
    <s v="6"/>
    <m/>
    <m/>
    <m/>
    <m/>
    <m/>
    <m/>
    <m/>
    <m/>
    <m/>
  </r>
  <r>
    <s v="supercontinent"/>
    <s v="flood basalt"/>
    <m/>
    <m/>
    <m/>
    <m/>
    <m/>
    <m/>
    <m/>
    <m/>
    <s v="No"/>
    <n v="259"/>
    <m/>
    <m/>
    <s v="Article-Article"/>
    <n v="1"/>
    <s v="Hyperlink"/>
    <m/>
    <m/>
    <s v="2"/>
    <s v="6"/>
    <m/>
    <m/>
    <m/>
    <m/>
    <m/>
    <m/>
    <m/>
    <m/>
    <m/>
  </r>
  <r>
    <s v="flood basalt"/>
    <s v="mass extinction"/>
    <m/>
    <m/>
    <m/>
    <m/>
    <m/>
    <m/>
    <m/>
    <m/>
    <s v="No"/>
    <n v="260"/>
    <m/>
    <m/>
    <s v="Article-Article"/>
    <n v="1"/>
    <s v="Hyperlink"/>
    <m/>
    <m/>
    <s v="6"/>
    <s v="6"/>
    <m/>
    <m/>
    <m/>
    <m/>
    <m/>
    <m/>
    <m/>
    <m/>
    <m/>
  </r>
  <r>
    <s v="flood basalt"/>
    <s v="large igneous province"/>
    <m/>
    <m/>
    <m/>
    <m/>
    <m/>
    <m/>
    <m/>
    <m/>
    <s v="Yes"/>
    <n v="261"/>
    <m/>
    <m/>
    <s v="Article-Article"/>
    <n v="1"/>
    <s v="Hyperlink"/>
    <m/>
    <m/>
    <s v="6"/>
    <s v="3"/>
    <m/>
    <m/>
    <m/>
    <m/>
    <m/>
    <m/>
    <m/>
    <m/>
    <m/>
  </r>
  <r>
    <s v="flood basalt"/>
    <s v="Paleocene–Eocene Thermal Maximum"/>
    <m/>
    <m/>
    <m/>
    <m/>
    <m/>
    <m/>
    <m/>
    <m/>
    <s v="No"/>
    <n v="262"/>
    <m/>
    <m/>
    <s v="Article-Article"/>
    <n v="1"/>
    <s v="Hyperlink"/>
    <m/>
    <m/>
    <s v="6"/>
    <s v="6"/>
    <m/>
    <m/>
    <m/>
    <m/>
    <m/>
    <m/>
    <m/>
    <m/>
    <m/>
  </r>
  <r>
    <s v="flood basalt"/>
    <s v="climate"/>
    <m/>
    <m/>
    <m/>
    <m/>
    <m/>
    <m/>
    <m/>
    <m/>
    <s v="No"/>
    <n v="263"/>
    <m/>
    <m/>
    <s v="Article-Article"/>
    <n v="1"/>
    <s v="Hyperlink"/>
    <m/>
    <m/>
    <s v="6"/>
    <s v="2"/>
    <m/>
    <m/>
    <m/>
    <m/>
    <m/>
    <m/>
    <m/>
    <m/>
    <m/>
  </r>
  <r>
    <s v="Climate_change"/>
    <s v="flood basalt"/>
    <m/>
    <m/>
    <m/>
    <m/>
    <m/>
    <m/>
    <m/>
    <m/>
    <s v="No"/>
    <n v="264"/>
    <m/>
    <m/>
    <s v="Article-Article"/>
    <n v="1"/>
    <s v="Hyperlink"/>
    <m/>
    <m/>
    <s v="1"/>
    <s v="6"/>
    <m/>
    <m/>
    <m/>
    <m/>
    <m/>
    <m/>
    <m/>
    <m/>
    <m/>
  </r>
  <r>
    <s v="large igneous province"/>
    <s v="flood basalt"/>
    <m/>
    <m/>
    <m/>
    <m/>
    <m/>
    <m/>
    <m/>
    <m/>
    <s v="Yes"/>
    <n v="265"/>
    <m/>
    <m/>
    <s v="Article-Article"/>
    <n v="1"/>
    <s v="Hyperlink"/>
    <m/>
    <m/>
    <s v="3"/>
    <s v="6"/>
    <m/>
    <m/>
    <m/>
    <m/>
    <m/>
    <m/>
    <m/>
    <m/>
    <m/>
  </r>
  <r>
    <s v="large igneous province"/>
    <s v="Greenland"/>
    <m/>
    <m/>
    <m/>
    <m/>
    <m/>
    <m/>
    <m/>
    <m/>
    <s v="No"/>
    <n v="266"/>
    <m/>
    <m/>
    <s v="Article-Article"/>
    <n v="1"/>
    <s v="Hyperlink"/>
    <m/>
    <m/>
    <s v="3"/>
    <s v="3"/>
    <m/>
    <m/>
    <m/>
    <m/>
    <m/>
    <m/>
    <m/>
    <m/>
    <m/>
  </r>
  <r>
    <s v="large igneous province"/>
    <s v="Antarctica"/>
    <m/>
    <m/>
    <m/>
    <m/>
    <m/>
    <m/>
    <m/>
    <m/>
    <s v="No"/>
    <n v="267"/>
    <m/>
    <m/>
    <s v="Article-Article"/>
    <n v="1"/>
    <s v="Hyperlink"/>
    <m/>
    <m/>
    <s v="3"/>
    <s v="3"/>
    <m/>
    <m/>
    <m/>
    <m/>
    <m/>
    <m/>
    <m/>
    <m/>
    <m/>
  </r>
  <r>
    <s v="large igneous province"/>
    <s v="tephra"/>
    <m/>
    <m/>
    <m/>
    <m/>
    <m/>
    <m/>
    <m/>
    <m/>
    <s v="No"/>
    <n v="268"/>
    <m/>
    <m/>
    <s v="Article-Article"/>
    <n v="1"/>
    <s v="Hyperlink"/>
    <m/>
    <m/>
    <s v="3"/>
    <s v="3"/>
    <m/>
    <m/>
    <m/>
    <m/>
    <m/>
    <m/>
    <m/>
    <m/>
    <m/>
  </r>
  <r>
    <s v="Climate_change"/>
    <s v="large igneous province"/>
    <m/>
    <m/>
    <m/>
    <m/>
    <m/>
    <m/>
    <m/>
    <m/>
    <s v="No"/>
    <n v="269"/>
    <m/>
    <m/>
    <s v="Article-Article"/>
    <n v="1"/>
    <s v="Hyperlink"/>
    <m/>
    <m/>
    <s v="1"/>
    <s v="3"/>
    <m/>
    <m/>
    <m/>
    <m/>
    <m/>
    <m/>
    <m/>
    <m/>
    <m/>
  </r>
  <r>
    <s v="Year Without a Summer"/>
    <s v="Mount Tambora"/>
    <m/>
    <m/>
    <m/>
    <m/>
    <m/>
    <m/>
    <m/>
    <m/>
    <s v="No"/>
    <n v="270"/>
    <m/>
    <m/>
    <s v="Article-Article"/>
    <n v="1"/>
    <s v="Hyperlink"/>
    <m/>
    <m/>
    <s v="1"/>
    <s v="3"/>
    <m/>
    <m/>
    <m/>
    <m/>
    <m/>
    <m/>
    <m/>
    <m/>
    <m/>
  </r>
  <r>
    <s v="Mount Tambora"/>
    <s v="Greenland"/>
    <m/>
    <m/>
    <m/>
    <m/>
    <m/>
    <m/>
    <m/>
    <m/>
    <s v="No"/>
    <n v="271"/>
    <m/>
    <m/>
    <s v="Article-Article"/>
    <n v="1"/>
    <s v="Hyperlink"/>
    <m/>
    <m/>
    <s v="3"/>
    <s v="3"/>
    <m/>
    <m/>
    <m/>
    <m/>
    <m/>
    <m/>
    <m/>
    <m/>
    <m/>
  </r>
  <r>
    <s v="Mount Tambora"/>
    <s v="Antarctica"/>
    <m/>
    <m/>
    <m/>
    <m/>
    <m/>
    <m/>
    <m/>
    <m/>
    <s v="No"/>
    <n v="272"/>
    <m/>
    <m/>
    <s v="Article-Article"/>
    <n v="1"/>
    <s v="Hyperlink"/>
    <m/>
    <m/>
    <s v="3"/>
    <s v="3"/>
    <m/>
    <m/>
    <m/>
    <m/>
    <m/>
    <m/>
    <m/>
    <m/>
    <m/>
  </r>
  <r>
    <s v="Mount Tambora"/>
    <s v="tephra"/>
    <m/>
    <m/>
    <m/>
    <m/>
    <m/>
    <m/>
    <m/>
    <m/>
    <s v="No"/>
    <n v="273"/>
    <m/>
    <m/>
    <s v="Article-Article"/>
    <n v="1"/>
    <s v="Hyperlink"/>
    <m/>
    <m/>
    <s v="3"/>
    <s v="3"/>
    <m/>
    <m/>
    <m/>
    <m/>
    <m/>
    <m/>
    <m/>
    <m/>
    <m/>
  </r>
  <r>
    <s v="Mount Tambora"/>
    <s v="Holocene"/>
    <m/>
    <m/>
    <m/>
    <m/>
    <m/>
    <m/>
    <m/>
    <m/>
    <s v="No"/>
    <n v="274"/>
    <m/>
    <m/>
    <s v="Article-Article"/>
    <n v="1"/>
    <s v="Hyperlink"/>
    <m/>
    <m/>
    <s v="3"/>
    <s v="4"/>
    <m/>
    <m/>
    <m/>
    <m/>
    <m/>
    <m/>
    <m/>
    <m/>
    <m/>
  </r>
  <r>
    <s v="Mount Tambora"/>
    <s v="stratosphere"/>
    <m/>
    <m/>
    <m/>
    <m/>
    <m/>
    <m/>
    <m/>
    <m/>
    <s v="No"/>
    <n v="275"/>
    <m/>
    <m/>
    <s v="Article-Article"/>
    <n v="1"/>
    <s v="Hyperlink"/>
    <m/>
    <m/>
    <s v="3"/>
    <s v="3"/>
    <m/>
    <m/>
    <m/>
    <m/>
    <m/>
    <m/>
    <m/>
    <m/>
    <m/>
  </r>
  <r>
    <s v="Mount Tambora"/>
    <s v="Pinatubo"/>
    <m/>
    <m/>
    <m/>
    <m/>
    <m/>
    <m/>
    <m/>
    <m/>
    <s v="No"/>
    <n v="276"/>
    <m/>
    <m/>
    <s v="Article-Article"/>
    <n v="1"/>
    <s v="Hyperlink"/>
    <m/>
    <m/>
    <s v="3"/>
    <s v="3"/>
    <m/>
    <m/>
    <m/>
    <m/>
    <m/>
    <m/>
    <m/>
    <m/>
    <m/>
  </r>
  <r>
    <s v="Mount Tambora"/>
    <s v="El Chichón"/>
    <m/>
    <m/>
    <m/>
    <m/>
    <m/>
    <m/>
    <m/>
    <m/>
    <s v="No"/>
    <n v="277"/>
    <m/>
    <m/>
    <s v="Article-Article"/>
    <n v="1"/>
    <s v="Hyperlink"/>
    <m/>
    <m/>
    <s v="3"/>
    <s v="3"/>
    <m/>
    <m/>
    <m/>
    <m/>
    <m/>
    <m/>
    <m/>
    <m/>
    <m/>
  </r>
  <r>
    <s v="Mount Tambora"/>
    <s v="ecosystem"/>
    <m/>
    <m/>
    <m/>
    <m/>
    <m/>
    <m/>
    <m/>
    <m/>
    <s v="No"/>
    <n v="278"/>
    <m/>
    <m/>
    <s v="Article-Article"/>
    <n v="1"/>
    <s v="Hyperlink"/>
    <m/>
    <m/>
    <s v="3"/>
    <s v="2"/>
    <m/>
    <m/>
    <m/>
    <m/>
    <m/>
    <m/>
    <m/>
    <m/>
    <m/>
  </r>
  <r>
    <s v="Mount Tambora"/>
    <s v="volcanic ash"/>
    <m/>
    <m/>
    <m/>
    <m/>
    <m/>
    <m/>
    <m/>
    <m/>
    <s v="No"/>
    <n v="279"/>
    <m/>
    <m/>
    <s v="Article-Article"/>
    <n v="1"/>
    <s v="Hyperlink"/>
    <m/>
    <m/>
    <s v="3"/>
    <s v="3"/>
    <m/>
    <m/>
    <m/>
    <m/>
    <m/>
    <m/>
    <m/>
    <m/>
    <m/>
  </r>
  <r>
    <s v="Mount Tambora"/>
    <s v="ice core"/>
    <m/>
    <m/>
    <m/>
    <m/>
    <m/>
    <m/>
    <m/>
    <m/>
    <s v="No"/>
    <n v="280"/>
    <m/>
    <m/>
    <s v="Article-Article"/>
    <n v="1"/>
    <s v="Hyperlink"/>
    <m/>
    <m/>
    <s v="3"/>
    <s v="3"/>
    <m/>
    <m/>
    <m/>
    <m/>
    <m/>
    <m/>
    <m/>
    <m/>
    <m/>
  </r>
  <r>
    <s v="Climate_change"/>
    <s v="Mount Tambora"/>
    <m/>
    <m/>
    <m/>
    <m/>
    <m/>
    <m/>
    <m/>
    <m/>
    <s v="No"/>
    <n v="281"/>
    <m/>
    <m/>
    <s v="Article-Article"/>
    <n v="1"/>
    <s v="Hyperlink"/>
    <m/>
    <m/>
    <s v="1"/>
    <s v="3"/>
    <m/>
    <m/>
    <m/>
    <m/>
    <m/>
    <m/>
    <m/>
    <m/>
    <m/>
  </r>
  <r>
    <s v="coral"/>
    <s v="United States Geological Survey"/>
    <m/>
    <m/>
    <m/>
    <m/>
    <m/>
    <m/>
    <m/>
    <m/>
    <s v="No"/>
    <n v="282"/>
    <m/>
    <m/>
    <s v="Article-Article"/>
    <n v="1"/>
    <s v="Hyperlink"/>
    <m/>
    <m/>
    <s v="2"/>
    <s v="1"/>
    <m/>
    <m/>
    <m/>
    <m/>
    <m/>
    <m/>
    <m/>
    <m/>
    <m/>
  </r>
  <r>
    <s v="American Geophysical Union"/>
    <s v="United States Geological Survey"/>
    <m/>
    <m/>
    <m/>
    <m/>
    <m/>
    <m/>
    <m/>
    <m/>
    <s v="No"/>
    <n v="283"/>
    <m/>
    <m/>
    <s v="Article-Article"/>
    <n v="1"/>
    <s v="Hyperlink"/>
    <m/>
    <m/>
    <s v="2"/>
    <s v="1"/>
    <m/>
    <m/>
    <m/>
    <m/>
    <m/>
    <m/>
    <m/>
    <m/>
    <m/>
  </r>
  <r>
    <s v="United States Geological Survey"/>
    <s v="Arctic"/>
    <m/>
    <m/>
    <m/>
    <m/>
    <m/>
    <m/>
    <m/>
    <m/>
    <s v="No"/>
    <n v="284"/>
    <m/>
    <m/>
    <s v="Article-Article"/>
    <n v="1"/>
    <s v="Hyperlink"/>
    <m/>
    <m/>
    <s v="1"/>
    <s v="4"/>
    <m/>
    <m/>
    <m/>
    <m/>
    <m/>
    <m/>
    <m/>
    <m/>
    <m/>
  </r>
  <r>
    <s v="Climate_change"/>
    <s v="United States Geological Survey"/>
    <m/>
    <m/>
    <m/>
    <m/>
    <m/>
    <m/>
    <m/>
    <m/>
    <s v="No"/>
    <n v="285"/>
    <m/>
    <m/>
    <s v="Article-Article"/>
    <n v="1"/>
    <s v="Hyperlink"/>
    <m/>
    <m/>
    <s v="1"/>
    <s v="1"/>
    <m/>
    <m/>
    <m/>
    <m/>
    <m/>
    <m/>
    <m/>
    <m/>
    <m/>
  </r>
  <r>
    <s v="Mount Pinatubo"/>
    <s v="United States Geological Survey"/>
    <m/>
    <m/>
    <m/>
    <m/>
    <m/>
    <m/>
    <m/>
    <m/>
    <s v="No"/>
    <n v="286"/>
    <m/>
    <m/>
    <s v="Article-Article"/>
    <n v="1"/>
    <s v="Hyperlink"/>
    <m/>
    <m/>
    <s v="3"/>
    <s v="1"/>
    <m/>
    <m/>
    <m/>
    <m/>
    <m/>
    <m/>
    <m/>
    <m/>
    <m/>
  </r>
  <r>
    <s v="CLOUD experiment"/>
    <s v="ion"/>
    <m/>
    <m/>
    <m/>
    <m/>
    <m/>
    <m/>
    <m/>
    <m/>
    <s v="No"/>
    <n v="287"/>
    <m/>
    <m/>
    <s v="Article-Article"/>
    <n v="1"/>
    <s v="Hyperlink"/>
    <m/>
    <m/>
    <s v="5"/>
    <s v="5"/>
    <m/>
    <m/>
    <m/>
    <m/>
    <m/>
    <m/>
    <m/>
    <m/>
    <m/>
  </r>
  <r>
    <s v="CLOUD experiment"/>
    <s v="sulfuric acid"/>
    <m/>
    <m/>
    <m/>
    <m/>
    <m/>
    <m/>
    <m/>
    <m/>
    <s v="No"/>
    <n v="288"/>
    <m/>
    <m/>
    <s v="Article-Article"/>
    <n v="1"/>
    <s v="Hyperlink"/>
    <m/>
    <m/>
    <s v="5"/>
    <s v="3"/>
    <m/>
    <m/>
    <m/>
    <m/>
    <m/>
    <m/>
    <m/>
    <m/>
    <m/>
  </r>
  <r>
    <s v="CLOUD experiment"/>
    <s v="CERN"/>
    <m/>
    <m/>
    <m/>
    <m/>
    <m/>
    <m/>
    <m/>
    <m/>
    <s v="No"/>
    <n v="289"/>
    <m/>
    <m/>
    <s v="Article-Article"/>
    <n v="1"/>
    <s v="Hyperlink"/>
    <m/>
    <m/>
    <s v="5"/>
    <s v="5"/>
    <m/>
    <m/>
    <m/>
    <m/>
    <m/>
    <m/>
    <m/>
    <m/>
    <m/>
  </r>
  <r>
    <s v="Climate_change"/>
    <s v="CLOUD experiment"/>
    <m/>
    <m/>
    <m/>
    <m/>
    <m/>
    <m/>
    <m/>
    <m/>
    <s v="No"/>
    <n v="290"/>
    <m/>
    <m/>
    <s v="Article-Article"/>
    <n v="1"/>
    <s v="Hyperlink"/>
    <m/>
    <m/>
    <s v="1"/>
    <s v="5"/>
    <m/>
    <m/>
    <m/>
    <m/>
    <m/>
    <m/>
    <m/>
    <m/>
    <m/>
  </r>
  <r>
    <s v="CERN"/>
    <s v="The New York Times"/>
    <m/>
    <m/>
    <m/>
    <m/>
    <m/>
    <m/>
    <m/>
    <m/>
    <s v="No"/>
    <n v="291"/>
    <m/>
    <m/>
    <s v="Article-Article"/>
    <n v="1"/>
    <s v="Hyperlink"/>
    <m/>
    <m/>
    <s v="5"/>
    <s v="2"/>
    <m/>
    <m/>
    <m/>
    <m/>
    <m/>
    <m/>
    <m/>
    <m/>
    <m/>
  </r>
  <r>
    <s v="Climate_change"/>
    <s v="CERN"/>
    <m/>
    <m/>
    <m/>
    <m/>
    <m/>
    <m/>
    <m/>
    <m/>
    <s v="No"/>
    <n v="292"/>
    <m/>
    <m/>
    <s v="Article-Article"/>
    <n v="1"/>
    <s v="Hyperlink"/>
    <m/>
    <m/>
    <s v="1"/>
    <s v="5"/>
    <m/>
    <m/>
    <m/>
    <m/>
    <m/>
    <m/>
    <m/>
    <m/>
    <m/>
  </r>
  <r>
    <s v="solar cycle"/>
    <s v="CERN"/>
    <m/>
    <m/>
    <m/>
    <m/>
    <m/>
    <m/>
    <m/>
    <m/>
    <s v="No"/>
    <n v="293"/>
    <m/>
    <m/>
    <s v="Article-Article"/>
    <n v="1"/>
    <s v="Hyperlink"/>
    <m/>
    <m/>
    <s v="5"/>
    <s v="5"/>
    <m/>
    <m/>
    <m/>
    <m/>
    <m/>
    <m/>
    <m/>
    <m/>
    <m/>
  </r>
  <r>
    <s v="Medieval Warm Period"/>
    <s v="temperature record"/>
    <m/>
    <m/>
    <m/>
    <m/>
    <m/>
    <m/>
    <m/>
    <m/>
    <s v="No"/>
    <n v="294"/>
    <m/>
    <m/>
    <s v="Article-Article"/>
    <n v="1"/>
    <s v="Hyperlink"/>
    <m/>
    <m/>
    <s v="4"/>
    <s v="4"/>
    <m/>
    <m/>
    <m/>
    <m/>
    <m/>
    <m/>
    <m/>
    <m/>
    <m/>
  </r>
  <r>
    <s v="Effects of global warming"/>
    <s v="temperature record"/>
    <m/>
    <m/>
    <m/>
    <m/>
    <m/>
    <m/>
    <m/>
    <m/>
    <s v="No"/>
    <n v="295"/>
    <m/>
    <m/>
    <s v="Article-Article"/>
    <n v="1"/>
    <s v="Hyperlink"/>
    <m/>
    <m/>
    <s v="3"/>
    <s v="4"/>
    <m/>
    <m/>
    <m/>
    <m/>
    <m/>
    <m/>
    <m/>
    <m/>
    <m/>
  </r>
  <r>
    <s v="Climate_change"/>
    <s v="temperature record"/>
    <m/>
    <m/>
    <m/>
    <m/>
    <m/>
    <m/>
    <m/>
    <m/>
    <s v="No"/>
    <n v="296"/>
    <m/>
    <m/>
    <s v="Article-Article"/>
    <n v="1"/>
    <s v="Hyperlink"/>
    <m/>
    <m/>
    <s v="1"/>
    <s v="4"/>
    <m/>
    <m/>
    <m/>
    <m/>
    <m/>
    <m/>
    <m/>
    <m/>
    <m/>
  </r>
  <r>
    <s v="Paleoclimatology"/>
    <s v="temperature record"/>
    <m/>
    <m/>
    <m/>
    <m/>
    <m/>
    <m/>
    <m/>
    <m/>
    <s v="No"/>
    <n v="297"/>
    <m/>
    <m/>
    <s v="Article-Article"/>
    <n v="1"/>
    <s v="Hyperlink"/>
    <m/>
    <m/>
    <s v="2"/>
    <s v="4"/>
    <m/>
    <m/>
    <m/>
    <m/>
    <m/>
    <m/>
    <m/>
    <m/>
    <m/>
  </r>
  <r>
    <s v="faint young Sun paradox"/>
    <s v="temperature record"/>
    <m/>
    <m/>
    <m/>
    <m/>
    <m/>
    <m/>
    <m/>
    <m/>
    <s v="No"/>
    <n v="298"/>
    <m/>
    <m/>
    <s v="Article-Article"/>
    <n v="1"/>
    <s v="Hyperlink"/>
    <m/>
    <m/>
    <s v="2"/>
    <s v="4"/>
    <m/>
    <m/>
    <m/>
    <m/>
    <m/>
    <m/>
    <m/>
    <m/>
    <m/>
  </r>
  <r>
    <s v="Paleoclimatology"/>
    <s v="faint young Sun paradox"/>
    <m/>
    <m/>
    <m/>
    <m/>
    <m/>
    <m/>
    <m/>
    <m/>
    <s v="Yes"/>
    <n v="299"/>
    <m/>
    <m/>
    <s v="Article-Article"/>
    <n v="1"/>
    <s v="Hyperlink"/>
    <m/>
    <m/>
    <s v="2"/>
    <s v="2"/>
    <m/>
    <m/>
    <m/>
    <m/>
    <m/>
    <m/>
    <m/>
    <m/>
    <m/>
  </r>
  <r>
    <s v="faint young Sun paradox"/>
    <s v="Snowball Earth"/>
    <m/>
    <m/>
    <m/>
    <m/>
    <m/>
    <m/>
    <m/>
    <m/>
    <s v="No"/>
    <n v="300"/>
    <m/>
    <m/>
    <s v="Article-Article"/>
    <n v="1"/>
    <s v="Hyperlink"/>
    <m/>
    <m/>
    <s v="2"/>
    <s v="2"/>
    <m/>
    <m/>
    <m/>
    <m/>
    <m/>
    <m/>
    <m/>
    <m/>
    <m/>
  </r>
  <r>
    <s v="faint young Sun paradox"/>
    <s v="Paleoclimatology"/>
    <m/>
    <m/>
    <m/>
    <m/>
    <m/>
    <m/>
    <m/>
    <m/>
    <s v="Yes"/>
    <n v="301"/>
    <m/>
    <m/>
    <s v="Article-Article"/>
    <n v="1"/>
    <s v="Hyperlink"/>
    <m/>
    <m/>
    <s v="2"/>
    <s v="2"/>
    <m/>
    <m/>
    <m/>
    <m/>
    <m/>
    <m/>
    <m/>
    <m/>
    <m/>
  </r>
  <r>
    <s v="faint young Sun paradox"/>
    <s v="cosmic rays"/>
    <m/>
    <m/>
    <m/>
    <m/>
    <m/>
    <m/>
    <m/>
    <m/>
    <s v="No"/>
    <n v="302"/>
    <m/>
    <m/>
    <s v="Article-Article"/>
    <n v="1"/>
    <s v="Hyperlink"/>
    <m/>
    <m/>
    <s v="2"/>
    <s v="5"/>
    <m/>
    <m/>
    <m/>
    <m/>
    <m/>
    <m/>
    <m/>
    <m/>
    <m/>
  </r>
  <r>
    <s v="faint young Sun paradox"/>
    <s v="albedo"/>
    <m/>
    <m/>
    <m/>
    <m/>
    <m/>
    <m/>
    <m/>
    <m/>
    <s v="No"/>
    <n v="303"/>
    <m/>
    <m/>
    <s v="Article-Article"/>
    <n v="1"/>
    <s v="Hyperlink"/>
    <m/>
    <m/>
    <s v="2"/>
    <s v="2"/>
    <m/>
    <m/>
    <m/>
    <m/>
    <m/>
    <m/>
    <m/>
    <m/>
    <m/>
  </r>
  <r>
    <s v="faint young Sun paradox"/>
    <s v="Sun"/>
    <m/>
    <m/>
    <m/>
    <m/>
    <m/>
    <m/>
    <m/>
    <m/>
    <s v="No"/>
    <n v="304"/>
    <m/>
    <m/>
    <s v="Article-Article"/>
    <n v="1"/>
    <s v="Hyperlink"/>
    <m/>
    <m/>
    <s v="2"/>
    <s v="2"/>
    <m/>
    <m/>
    <m/>
    <m/>
    <m/>
    <m/>
    <m/>
    <m/>
    <m/>
  </r>
  <r>
    <s v="faint young Sun paradox"/>
    <s v="greenhouse gas"/>
    <m/>
    <m/>
    <m/>
    <m/>
    <m/>
    <m/>
    <m/>
    <m/>
    <s v="No"/>
    <n v="305"/>
    <m/>
    <m/>
    <s v="Article-Article"/>
    <n v="1"/>
    <s v="Hyperlink"/>
    <m/>
    <m/>
    <s v="2"/>
    <s v="2"/>
    <m/>
    <m/>
    <m/>
    <m/>
    <m/>
    <m/>
    <m/>
    <m/>
    <m/>
  </r>
  <r>
    <s v="Climate_change"/>
    <s v="faint young Sun paradox"/>
    <m/>
    <m/>
    <m/>
    <m/>
    <m/>
    <m/>
    <m/>
    <m/>
    <s v="No"/>
    <n v="306"/>
    <m/>
    <m/>
    <s v="Article-Article"/>
    <n v="1"/>
    <s v="Hyperlink"/>
    <m/>
    <m/>
    <s v="1"/>
    <s v="2"/>
    <m/>
    <m/>
    <m/>
    <m/>
    <m/>
    <m/>
    <m/>
    <m/>
    <m/>
  </r>
  <r>
    <s v="Archean"/>
    <s v="faint young Sun paradox"/>
    <m/>
    <m/>
    <m/>
    <m/>
    <m/>
    <m/>
    <m/>
    <m/>
    <s v="No"/>
    <n v="307"/>
    <m/>
    <m/>
    <s v="Article-Article"/>
    <n v="1"/>
    <s v="Hyperlink"/>
    <m/>
    <m/>
    <s v="2"/>
    <s v="2"/>
    <m/>
    <m/>
    <m/>
    <m/>
    <m/>
    <m/>
    <m/>
    <m/>
    <m/>
  </r>
  <r>
    <s v="Archean"/>
    <s v="Hadean"/>
    <m/>
    <m/>
    <m/>
    <m/>
    <m/>
    <m/>
    <m/>
    <m/>
    <s v="Yes"/>
    <n v="308"/>
    <m/>
    <m/>
    <s v="Article-Article"/>
    <n v="1"/>
    <s v="Hyperlink"/>
    <m/>
    <m/>
    <s v="2"/>
    <s v="2"/>
    <m/>
    <m/>
    <m/>
    <m/>
    <m/>
    <m/>
    <m/>
    <m/>
    <m/>
  </r>
  <r>
    <s v="Hadean"/>
    <s v="Greenland"/>
    <m/>
    <m/>
    <m/>
    <m/>
    <m/>
    <m/>
    <m/>
    <m/>
    <s v="No"/>
    <n v="309"/>
    <m/>
    <m/>
    <s v="Article-Article"/>
    <n v="1"/>
    <s v="Hyperlink"/>
    <m/>
    <m/>
    <s v="2"/>
    <s v="3"/>
    <m/>
    <m/>
    <m/>
    <m/>
    <m/>
    <m/>
    <m/>
    <m/>
    <m/>
  </r>
  <r>
    <s v="Hadean"/>
    <s v="American Geophysical Union"/>
    <m/>
    <m/>
    <m/>
    <m/>
    <m/>
    <m/>
    <m/>
    <m/>
    <s v="No"/>
    <n v="310"/>
    <m/>
    <m/>
    <s v="Article-Article"/>
    <n v="1"/>
    <s v="Hyperlink"/>
    <m/>
    <m/>
    <s v="2"/>
    <s v="2"/>
    <m/>
    <m/>
    <m/>
    <m/>
    <m/>
    <m/>
    <m/>
    <m/>
    <m/>
  </r>
  <r>
    <s v="Hadean"/>
    <s v="Archean"/>
    <m/>
    <m/>
    <m/>
    <m/>
    <m/>
    <m/>
    <m/>
    <m/>
    <s v="Yes"/>
    <n v="311"/>
    <m/>
    <m/>
    <s v="Article-Article"/>
    <n v="1"/>
    <s v="Hyperlink"/>
    <m/>
    <m/>
    <s v="2"/>
    <s v="2"/>
    <m/>
    <m/>
    <m/>
    <m/>
    <m/>
    <m/>
    <m/>
    <m/>
    <m/>
  </r>
  <r>
    <s v="Hadean"/>
    <s v="The New York Times"/>
    <m/>
    <m/>
    <m/>
    <m/>
    <m/>
    <m/>
    <m/>
    <m/>
    <s v="No"/>
    <n v="312"/>
    <m/>
    <m/>
    <s v="Article-Article"/>
    <n v="1"/>
    <s v="Hyperlink"/>
    <m/>
    <m/>
    <s v="2"/>
    <s v="2"/>
    <m/>
    <m/>
    <m/>
    <m/>
    <m/>
    <m/>
    <m/>
    <m/>
    <m/>
  </r>
  <r>
    <s v="Climate_change"/>
    <s v="Hadean"/>
    <m/>
    <m/>
    <m/>
    <m/>
    <m/>
    <m/>
    <m/>
    <m/>
    <s v="No"/>
    <n v="313"/>
    <m/>
    <m/>
    <s v="Article-Article"/>
    <n v="1"/>
    <s v="Hyperlink"/>
    <m/>
    <m/>
    <s v="1"/>
    <s v="2"/>
    <m/>
    <m/>
    <m/>
    <m/>
    <m/>
    <m/>
    <m/>
    <m/>
    <m/>
  </r>
  <r>
    <s v="ice sheet"/>
    <s v="geothermal"/>
    <m/>
    <m/>
    <m/>
    <m/>
    <m/>
    <m/>
    <m/>
    <m/>
    <s v="No"/>
    <n v="314"/>
    <m/>
    <m/>
    <s v="Article-Article"/>
    <n v="1"/>
    <s v="Hyperlink"/>
    <m/>
    <m/>
    <s v="3"/>
    <s v="3"/>
    <m/>
    <m/>
    <m/>
    <m/>
    <m/>
    <m/>
    <m/>
    <m/>
    <m/>
  </r>
  <r>
    <s v="Climate_change"/>
    <s v="geothermal"/>
    <m/>
    <m/>
    <m/>
    <m/>
    <m/>
    <m/>
    <m/>
    <m/>
    <s v="No"/>
    <n v="315"/>
    <m/>
    <m/>
    <s v="Article-Article"/>
    <n v="1"/>
    <s v="Hyperlink"/>
    <m/>
    <m/>
    <s v="1"/>
    <s v="3"/>
    <m/>
    <m/>
    <m/>
    <m/>
    <m/>
    <m/>
    <m/>
    <m/>
    <m/>
  </r>
  <r>
    <s v="Climate_change"/>
    <s v="thermal inertia"/>
    <m/>
    <m/>
    <m/>
    <m/>
    <m/>
    <m/>
    <m/>
    <m/>
    <s v="No"/>
    <n v="316"/>
    <m/>
    <m/>
    <s v="Article-Article"/>
    <n v="1"/>
    <s v="Hyperlink"/>
    <m/>
    <m/>
    <s v="1"/>
    <s v="1"/>
    <m/>
    <m/>
    <m/>
    <m/>
    <m/>
    <m/>
    <m/>
    <m/>
    <m/>
  </r>
  <r>
    <s v="Quaternary glaciation"/>
    <s v="moraine"/>
    <m/>
    <m/>
    <m/>
    <m/>
    <m/>
    <m/>
    <m/>
    <m/>
    <s v="No"/>
    <n v="317"/>
    <m/>
    <m/>
    <s v="Article-Article"/>
    <n v="1"/>
    <s v="Hyperlink"/>
    <m/>
    <m/>
    <s v="3"/>
    <s v="1"/>
    <m/>
    <m/>
    <m/>
    <m/>
    <m/>
    <m/>
    <m/>
    <m/>
    <m/>
  </r>
  <r>
    <s v="Last Glacial Maximum"/>
    <s v="moraine"/>
    <m/>
    <m/>
    <m/>
    <m/>
    <m/>
    <m/>
    <m/>
    <m/>
    <s v="No"/>
    <n v="318"/>
    <m/>
    <m/>
    <s v="Article-Article"/>
    <n v="1"/>
    <s v="Hyperlink"/>
    <m/>
    <m/>
    <s v="1"/>
    <s v="1"/>
    <m/>
    <m/>
    <m/>
    <m/>
    <m/>
    <m/>
    <m/>
    <m/>
    <m/>
  </r>
  <r>
    <s v="moraine"/>
    <s v="Greenland"/>
    <m/>
    <m/>
    <m/>
    <m/>
    <m/>
    <m/>
    <m/>
    <m/>
    <s v="No"/>
    <n v="319"/>
    <m/>
    <m/>
    <s v="Article-Article"/>
    <n v="1"/>
    <s v="Hyperlink"/>
    <m/>
    <m/>
    <s v="1"/>
    <s v="3"/>
    <m/>
    <m/>
    <m/>
    <m/>
    <m/>
    <m/>
    <m/>
    <m/>
    <m/>
  </r>
  <r>
    <s v="moraine"/>
    <s v="ice sheet"/>
    <m/>
    <m/>
    <m/>
    <m/>
    <m/>
    <m/>
    <m/>
    <m/>
    <s v="No"/>
    <n v="320"/>
    <m/>
    <m/>
    <s v="Article-Article"/>
    <n v="1"/>
    <s v="Hyperlink"/>
    <m/>
    <m/>
    <s v="1"/>
    <s v="3"/>
    <m/>
    <m/>
    <m/>
    <m/>
    <m/>
    <m/>
    <m/>
    <m/>
    <m/>
  </r>
  <r>
    <s v="Climate_change"/>
    <s v="moraine"/>
    <m/>
    <m/>
    <m/>
    <m/>
    <m/>
    <m/>
    <m/>
    <m/>
    <s v="No"/>
    <n v="321"/>
    <m/>
    <m/>
    <s v="Article-Article"/>
    <n v="1"/>
    <s v="Hyperlink"/>
    <m/>
    <m/>
    <s v="1"/>
    <s v="1"/>
    <m/>
    <m/>
    <m/>
    <m/>
    <m/>
    <m/>
    <m/>
    <m/>
    <m/>
  </r>
  <r>
    <s v="Younger Dryas"/>
    <s v="moraine"/>
    <m/>
    <m/>
    <m/>
    <m/>
    <m/>
    <m/>
    <m/>
    <m/>
    <s v="No"/>
    <n v="322"/>
    <m/>
    <m/>
    <s v="Article-Article"/>
    <n v="1"/>
    <s v="Hyperlink"/>
    <m/>
    <m/>
    <s v="1"/>
    <s v="1"/>
    <m/>
    <m/>
    <m/>
    <m/>
    <m/>
    <m/>
    <m/>
    <m/>
    <m/>
  </r>
  <r>
    <s v="sediment"/>
    <s v="moraine"/>
    <m/>
    <m/>
    <m/>
    <m/>
    <m/>
    <m/>
    <m/>
    <m/>
    <s v="No"/>
    <n v="323"/>
    <m/>
    <m/>
    <s v="Article-Article"/>
    <n v="1"/>
    <s v="Hyperlink"/>
    <m/>
    <m/>
    <s v="1"/>
    <s v="1"/>
    <m/>
    <m/>
    <m/>
    <m/>
    <m/>
    <m/>
    <m/>
    <m/>
    <m/>
  </r>
  <r>
    <s v="ice age"/>
    <s v="moraine"/>
    <m/>
    <m/>
    <m/>
    <m/>
    <m/>
    <m/>
    <m/>
    <m/>
    <s v="No"/>
    <n v="324"/>
    <m/>
    <m/>
    <s v="Article-Article"/>
    <n v="1"/>
    <s v="Hyperlink"/>
    <m/>
    <m/>
    <s v="2"/>
    <s v="1"/>
    <m/>
    <m/>
    <m/>
    <m/>
    <m/>
    <m/>
    <m/>
    <m/>
    <m/>
  </r>
  <r>
    <s v="Quaternary glaciation"/>
    <s v="Isthmus of Panama"/>
    <m/>
    <m/>
    <m/>
    <m/>
    <m/>
    <m/>
    <m/>
    <m/>
    <s v="No"/>
    <n v="325"/>
    <m/>
    <m/>
    <s v="Article-Article"/>
    <n v="1"/>
    <s v="Hyperlink"/>
    <m/>
    <m/>
    <s v="3"/>
    <s v="4"/>
    <m/>
    <m/>
    <m/>
    <m/>
    <m/>
    <m/>
    <m/>
    <m/>
    <m/>
  </r>
  <r>
    <s v="Pliocene"/>
    <s v="Isthmus of Panama"/>
    <m/>
    <m/>
    <m/>
    <m/>
    <m/>
    <m/>
    <m/>
    <m/>
    <s v="No"/>
    <n v="326"/>
    <m/>
    <m/>
    <s v="Article-Article"/>
    <n v="1"/>
    <s v="Hyperlink"/>
    <m/>
    <m/>
    <s v="3"/>
    <s v="4"/>
    <m/>
    <m/>
    <m/>
    <m/>
    <m/>
    <m/>
    <m/>
    <m/>
    <m/>
  </r>
  <r>
    <s v="Isthmus of Panama"/>
    <s v="sediment"/>
    <m/>
    <m/>
    <m/>
    <m/>
    <m/>
    <m/>
    <m/>
    <m/>
    <s v="No"/>
    <n v="327"/>
    <m/>
    <m/>
    <s v="Article-Article"/>
    <n v="1"/>
    <s v="Hyperlink"/>
    <m/>
    <m/>
    <s v="4"/>
    <s v="1"/>
    <m/>
    <m/>
    <m/>
    <m/>
    <m/>
    <m/>
    <m/>
    <m/>
    <m/>
  </r>
  <r>
    <s v="Isthmus of Panama"/>
    <s v="island"/>
    <m/>
    <m/>
    <m/>
    <m/>
    <m/>
    <m/>
    <m/>
    <m/>
    <s v="No"/>
    <n v="328"/>
    <m/>
    <m/>
    <s v="Article-Article"/>
    <n v="1"/>
    <s v="Hyperlink"/>
    <m/>
    <m/>
    <s v="4"/>
    <s v="4"/>
    <m/>
    <m/>
    <m/>
    <m/>
    <m/>
    <m/>
    <m/>
    <m/>
    <m/>
  </r>
  <r>
    <s v="Isthmus of Panama"/>
    <s v="Gulf Stream"/>
    <m/>
    <m/>
    <m/>
    <m/>
    <m/>
    <m/>
    <m/>
    <m/>
    <s v="No"/>
    <n v="329"/>
    <m/>
    <m/>
    <s v="Article-Article"/>
    <n v="1"/>
    <s v="Hyperlink"/>
    <m/>
    <m/>
    <s v="4"/>
    <s v="4"/>
    <m/>
    <m/>
    <m/>
    <m/>
    <m/>
    <m/>
    <m/>
    <m/>
    <m/>
  </r>
  <r>
    <s v="Isthmus of Panama"/>
    <s v="Atlantic"/>
    <m/>
    <m/>
    <m/>
    <m/>
    <m/>
    <m/>
    <m/>
    <m/>
    <s v="No"/>
    <n v="330"/>
    <m/>
    <m/>
    <s v="Article-Article"/>
    <n v="1"/>
    <s v="Hyperlink"/>
    <m/>
    <m/>
    <s v="4"/>
    <s v="4"/>
    <m/>
    <m/>
    <m/>
    <m/>
    <m/>
    <m/>
    <m/>
    <m/>
    <m/>
  </r>
  <r>
    <s v="Isthmus of Panama"/>
    <s v="continental drift"/>
    <m/>
    <m/>
    <m/>
    <m/>
    <m/>
    <m/>
    <m/>
    <m/>
    <s v="No"/>
    <n v="331"/>
    <m/>
    <m/>
    <s v="Article-Article"/>
    <n v="1"/>
    <s v="Hyperlink"/>
    <m/>
    <m/>
    <s v="4"/>
    <s v="2"/>
    <m/>
    <m/>
    <m/>
    <m/>
    <m/>
    <m/>
    <m/>
    <m/>
    <m/>
  </r>
  <r>
    <s v="Climate_change"/>
    <s v="Isthmus of Panama"/>
    <m/>
    <m/>
    <m/>
    <m/>
    <m/>
    <m/>
    <m/>
    <m/>
    <s v="No"/>
    <n v="332"/>
    <m/>
    <m/>
    <s v="Article-Article"/>
    <n v="1"/>
    <s v="Hyperlink"/>
    <m/>
    <m/>
    <s v="1"/>
    <s v="4"/>
    <m/>
    <m/>
    <m/>
    <m/>
    <m/>
    <m/>
    <m/>
    <m/>
    <m/>
  </r>
  <r>
    <s v="ice age"/>
    <s v="Isthmus of Panama"/>
    <m/>
    <m/>
    <m/>
    <m/>
    <m/>
    <m/>
    <m/>
    <m/>
    <s v="No"/>
    <n v="333"/>
    <m/>
    <m/>
    <s v="Article-Article"/>
    <n v="1"/>
    <s v="Hyperlink"/>
    <m/>
    <m/>
    <s v="2"/>
    <s v="4"/>
    <m/>
    <m/>
    <m/>
    <m/>
    <m/>
    <m/>
    <m/>
    <m/>
    <m/>
  </r>
  <r>
    <s v="Snowball Earth"/>
    <s v="Great Oxygenation Event"/>
    <m/>
    <m/>
    <m/>
    <m/>
    <m/>
    <m/>
    <m/>
    <m/>
    <s v="No"/>
    <n v="334"/>
    <m/>
    <m/>
    <s v="Article-Article"/>
    <n v="1"/>
    <s v="Hyperlink"/>
    <m/>
    <m/>
    <s v="2"/>
    <s v="2"/>
    <m/>
    <m/>
    <m/>
    <m/>
    <m/>
    <m/>
    <m/>
    <m/>
    <m/>
  </r>
  <r>
    <s v="Paleoclimatology"/>
    <s v="Great Oxygenation Event"/>
    <m/>
    <m/>
    <m/>
    <m/>
    <m/>
    <m/>
    <m/>
    <m/>
    <s v="No"/>
    <n v="335"/>
    <m/>
    <m/>
    <s v="Article-Article"/>
    <n v="1"/>
    <s v="Hyperlink"/>
    <m/>
    <m/>
    <s v="2"/>
    <s v="2"/>
    <m/>
    <m/>
    <m/>
    <m/>
    <m/>
    <m/>
    <m/>
    <m/>
    <m/>
  </r>
  <r>
    <s v="Climate_change"/>
    <s v="Great Oxygenation Event"/>
    <m/>
    <m/>
    <m/>
    <m/>
    <m/>
    <m/>
    <m/>
    <m/>
    <s v="No"/>
    <n v="336"/>
    <m/>
    <m/>
    <s v="Article-Article"/>
    <n v="1"/>
    <s v="Hyperlink"/>
    <m/>
    <m/>
    <s v="1"/>
    <s v="2"/>
    <m/>
    <m/>
    <m/>
    <m/>
    <m/>
    <m/>
    <m/>
    <m/>
    <m/>
  </r>
  <r>
    <s v="ice age"/>
    <s v="Great Oxygenation Event"/>
    <m/>
    <m/>
    <m/>
    <m/>
    <m/>
    <m/>
    <m/>
    <m/>
    <s v="No"/>
    <n v="337"/>
    <m/>
    <m/>
    <s v="Article-Article"/>
    <n v="1"/>
    <s v="Hyperlink"/>
    <m/>
    <m/>
    <s v="2"/>
    <s v="2"/>
    <m/>
    <m/>
    <m/>
    <m/>
    <m/>
    <m/>
    <m/>
    <m/>
    <m/>
  </r>
  <r>
    <s v="Heinrich event"/>
    <s v="Greenland"/>
    <m/>
    <m/>
    <m/>
    <m/>
    <m/>
    <m/>
    <m/>
    <m/>
    <s v="No"/>
    <n v="338"/>
    <m/>
    <m/>
    <s v="Article-Article"/>
    <n v="1"/>
    <s v="Hyperlink"/>
    <m/>
    <m/>
    <s v="1"/>
    <s v="3"/>
    <m/>
    <m/>
    <m/>
    <m/>
    <m/>
    <m/>
    <m/>
    <m/>
    <m/>
  </r>
  <r>
    <s v="Heinrich event"/>
    <s v="Younger Dryas"/>
    <m/>
    <m/>
    <m/>
    <m/>
    <m/>
    <m/>
    <m/>
    <m/>
    <s v="No"/>
    <n v="339"/>
    <m/>
    <m/>
    <s v="Article-Article"/>
    <n v="1"/>
    <s v="Hyperlink"/>
    <m/>
    <m/>
    <s v="1"/>
    <s v="1"/>
    <m/>
    <m/>
    <m/>
    <m/>
    <m/>
    <m/>
    <m/>
    <m/>
    <m/>
  </r>
  <r>
    <s v="Heinrich event"/>
    <s v="Gulf Stream"/>
    <m/>
    <m/>
    <m/>
    <m/>
    <m/>
    <m/>
    <m/>
    <m/>
    <s v="No"/>
    <n v="340"/>
    <m/>
    <m/>
    <s v="Article-Article"/>
    <n v="1"/>
    <s v="Hyperlink"/>
    <m/>
    <m/>
    <s v="1"/>
    <s v="4"/>
    <m/>
    <m/>
    <m/>
    <m/>
    <m/>
    <m/>
    <m/>
    <m/>
    <m/>
  </r>
  <r>
    <s v="Heinrich event"/>
    <s v="thermohaline circulation"/>
    <m/>
    <m/>
    <m/>
    <m/>
    <m/>
    <m/>
    <m/>
    <m/>
    <s v="No"/>
    <n v="341"/>
    <m/>
    <m/>
    <s v="Article-Article"/>
    <n v="1"/>
    <s v="Hyperlink"/>
    <m/>
    <m/>
    <s v="1"/>
    <s v="4"/>
    <m/>
    <m/>
    <m/>
    <m/>
    <m/>
    <m/>
    <m/>
    <m/>
    <m/>
  </r>
  <r>
    <s v="Climate_change"/>
    <s v="Heinrich event"/>
    <m/>
    <m/>
    <m/>
    <m/>
    <m/>
    <m/>
    <m/>
    <m/>
    <s v="No"/>
    <n v="342"/>
    <m/>
    <m/>
    <s v="Article-Article"/>
    <n v="1"/>
    <s v="Hyperlink"/>
    <m/>
    <m/>
    <s v="1"/>
    <s v="1"/>
    <m/>
    <m/>
    <m/>
    <m/>
    <m/>
    <m/>
    <m/>
    <m/>
    <m/>
  </r>
  <r>
    <s v="Sahara"/>
    <s v="Heinrich event"/>
    <m/>
    <m/>
    <m/>
    <m/>
    <m/>
    <m/>
    <m/>
    <m/>
    <s v="No"/>
    <n v="343"/>
    <m/>
    <m/>
    <s v="Article-Article"/>
    <n v="1"/>
    <s v="Hyperlink"/>
    <m/>
    <m/>
    <s v="1"/>
    <s v="1"/>
    <m/>
    <m/>
    <m/>
    <m/>
    <m/>
    <m/>
    <m/>
    <m/>
    <m/>
  </r>
  <r>
    <s v="Quaternary glaciation"/>
    <s v="Snowball Earth"/>
    <m/>
    <m/>
    <m/>
    <m/>
    <m/>
    <m/>
    <m/>
    <m/>
    <s v="No"/>
    <n v="344"/>
    <m/>
    <m/>
    <s v="Article-Article"/>
    <n v="1"/>
    <s v="Hyperlink"/>
    <m/>
    <m/>
    <s v="3"/>
    <s v="2"/>
    <m/>
    <m/>
    <m/>
    <m/>
    <m/>
    <m/>
    <m/>
    <m/>
    <m/>
  </r>
  <r>
    <s v="Quaternary glaciation"/>
    <s v="Last Glacial Maximum"/>
    <m/>
    <m/>
    <m/>
    <m/>
    <m/>
    <m/>
    <m/>
    <m/>
    <s v="No"/>
    <n v="345"/>
    <m/>
    <m/>
    <s v="Article-Article"/>
    <n v="1"/>
    <s v="Hyperlink"/>
    <m/>
    <m/>
    <s v="3"/>
    <s v="1"/>
    <m/>
    <m/>
    <m/>
    <m/>
    <m/>
    <m/>
    <m/>
    <m/>
    <m/>
  </r>
  <r>
    <s v="Quaternary glaciation"/>
    <s v="Antarctic ice sheet"/>
    <m/>
    <m/>
    <m/>
    <m/>
    <m/>
    <m/>
    <m/>
    <m/>
    <s v="No"/>
    <n v="346"/>
    <m/>
    <m/>
    <s v="Article-Article"/>
    <n v="1"/>
    <s v="Hyperlink"/>
    <m/>
    <m/>
    <s v="3"/>
    <s v="3"/>
    <m/>
    <m/>
    <m/>
    <m/>
    <m/>
    <m/>
    <m/>
    <m/>
    <m/>
  </r>
  <r>
    <s v="Quaternary glaciation"/>
    <s v="Greenland"/>
    <m/>
    <m/>
    <m/>
    <m/>
    <m/>
    <m/>
    <m/>
    <m/>
    <s v="No"/>
    <n v="347"/>
    <m/>
    <m/>
    <s v="Article-Article"/>
    <n v="1"/>
    <s v="Hyperlink"/>
    <m/>
    <m/>
    <s v="3"/>
    <s v="3"/>
    <m/>
    <m/>
    <m/>
    <m/>
    <m/>
    <m/>
    <m/>
    <m/>
    <m/>
  </r>
  <r>
    <s v="Quaternary glaciation"/>
    <s v="Holocene"/>
    <m/>
    <m/>
    <m/>
    <m/>
    <m/>
    <m/>
    <m/>
    <m/>
    <s v="No"/>
    <n v="348"/>
    <m/>
    <m/>
    <s v="Article-Article"/>
    <n v="1"/>
    <s v="Hyperlink"/>
    <m/>
    <m/>
    <s v="3"/>
    <s v="4"/>
    <m/>
    <m/>
    <m/>
    <m/>
    <m/>
    <m/>
    <m/>
    <m/>
    <m/>
  </r>
  <r>
    <s v="Quaternary glaciation"/>
    <s v="interglacial"/>
    <m/>
    <m/>
    <m/>
    <m/>
    <m/>
    <m/>
    <m/>
    <m/>
    <s v="No"/>
    <n v="349"/>
    <m/>
    <m/>
    <s v="Article-Article"/>
    <n v="1"/>
    <s v="Hyperlink"/>
    <m/>
    <m/>
    <s v="3"/>
    <s v="3"/>
    <m/>
    <m/>
    <m/>
    <m/>
    <m/>
    <m/>
    <m/>
    <m/>
    <m/>
  </r>
  <r>
    <s v="Quaternary glaciation"/>
    <s v="ice sheet"/>
    <m/>
    <m/>
    <m/>
    <m/>
    <m/>
    <m/>
    <m/>
    <m/>
    <s v="No"/>
    <n v="350"/>
    <m/>
    <m/>
    <s v="Article-Article"/>
    <n v="1"/>
    <s v="Hyperlink"/>
    <m/>
    <m/>
    <s v="3"/>
    <s v="3"/>
    <m/>
    <m/>
    <m/>
    <m/>
    <m/>
    <m/>
    <m/>
    <m/>
    <m/>
  </r>
  <r>
    <s v="Quaternary glaciation"/>
    <s v="carbon cycle"/>
    <m/>
    <m/>
    <m/>
    <m/>
    <m/>
    <m/>
    <m/>
    <m/>
    <s v="No"/>
    <n v="351"/>
    <m/>
    <m/>
    <s v="Article-Article"/>
    <n v="1"/>
    <s v="Hyperlink"/>
    <m/>
    <m/>
    <s v="3"/>
    <s v="2"/>
    <m/>
    <m/>
    <m/>
    <m/>
    <m/>
    <m/>
    <m/>
    <m/>
    <m/>
  </r>
  <r>
    <s v="Quaternary glaciation"/>
    <s v="ice age"/>
    <m/>
    <m/>
    <m/>
    <m/>
    <m/>
    <m/>
    <m/>
    <m/>
    <s v="Yes"/>
    <n v="352"/>
    <m/>
    <m/>
    <s v="Article-Article"/>
    <n v="1"/>
    <s v="Hyperlink"/>
    <m/>
    <m/>
    <s v="3"/>
    <s v="2"/>
    <m/>
    <m/>
    <m/>
    <m/>
    <m/>
    <m/>
    <m/>
    <m/>
    <m/>
  </r>
  <r>
    <s v="Quaternary glaciation"/>
    <s v="Milankovitch cycles"/>
    <m/>
    <m/>
    <m/>
    <m/>
    <m/>
    <m/>
    <m/>
    <m/>
    <s v="Yes"/>
    <n v="353"/>
    <m/>
    <m/>
    <s v="Article-Article"/>
    <n v="1"/>
    <s v="Hyperlink"/>
    <m/>
    <m/>
    <s v="3"/>
    <s v="2"/>
    <m/>
    <m/>
    <m/>
    <m/>
    <m/>
    <m/>
    <m/>
    <m/>
    <m/>
  </r>
  <r>
    <s v="Quaternary glaciation"/>
    <s v="National Oceanic and Atmospheric Administration"/>
    <m/>
    <m/>
    <m/>
    <m/>
    <m/>
    <m/>
    <m/>
    <m/>
    <s v="No"/>
    <n v="354"/>
    <m/>
    <m/>
    <s v="Article-Article"/>
    <n v="1"/>
    <s v="Hyperlink"/>
    <m/>
    <m/>
    <s v="3"/>
    <s v="4"/>
    <m/>
    <m/>
    <m/>
    <m/>
    <m/>
    <m/>
    <m/>
    <m/>
    <m/>
  </r>
  <r>
    <s v="Quaternary glaciation"/>
    <s v="albedo"/>
    <m/>
    <m/>
    <m/>
    <m/>
    <m/>
    <m/>
    <m/>
    <m/>
    <s v="No"/>
    <n v="355"/>
    <m/>
    <m/>
    <s v="Article-Article"/>
    <n v="1"/>
    <s v="Hyperlink"/>
    <m/>
    <m/>
    <s v="3"/>
    <s v="2"/>
    <m/>
    <m/>
    <m/>
    <m/>
    <m/>
    <m/>
    <m/>
    <m/>
    <m/>
  </r>
  <r>
    <s v="Quaternary glaciation"/>
    <s v="greenhouse gas"/>
    <m/>
    <m/>
    <m/>
    <m/>
    <m/>
    <m/>
    <m/>
    <m/>
    <s v="No"/>
    <n v="356"/>
    <m/>
    <m/>
    <s v="Article-Article"/>
    <n v="1"/>
    <s v="Hyperlink"/>
    <m/>
    <m/>
    <s v="3"/>
    <s v="2"/>
    <m/>
    <m/>
    <m/>
    <m/>
    <m/>
    <m/>
    <m/>
    <m/>
    <m/>
  </r>
  <r>
    <s v="Quaternary glaciation"/>
    <s v="climate system"/>
    <m/>
    <m/>
    <m/>
    <m/>
    <m/>
    <m/>
    <m/>
    <m/>
    <s v="No"/>
    <n v="357"/>
    <m/>
    <m/>
    <s v="Article-Article"/>
    <n v="1"/>
    <s v="Hyperlink"/>
    <m/>
    <m/>
    <s v="3"/>
    <s v="3"/>
    <m/>
    <m/>
    <m/>
    <m/>
    <m/>
    <m/>
    <m/>
    <m/>
    <m/>
  </r>
  <r>
    <s v="Quaternary glaciation"/>
    <s v="sea level"/>
    <m/>
    <m/>
    <m/>
    <m/>
    <m/>
    <m/>
    <m/>
    <m/>
    <s v="No"/>
    <n v="358"/>
    <m/>
    <m/>
    <s v="Article-Article"/>
    <n v="1"/>
    <s v="Hyperlink"/>
    <m/>
    <m/>
    <s v="3"/>
    <s v="3"/>
    <m/>
    <m/>
    <m/>
    <m/>
    <m/>
    <m/>
    <m/>
    <m/>
    <m/>
  </r>
  <r>
    <s v="Quaternary glaciation"/>
    <s v="ice core"/>
    <m/>
    <m/>
    <m/>
    <m/>
    <m/>
    <m/>
    <m/>
    <m/>
    <s v="No"/>
    <n v="359"/>
    <m/>
    <m/>
    <s v="Article-Article"/>
    <n v="1"/>
    <s v="Hyperlink"/>
    <m/>
    <m/>
    <s v="3"/>
    <s v="3"/>
    <m/>
    <m/>
    <m/>
    <m/>
    <m/>
    <m/>
    <m/>
    <m/>
    <m/>
  </r>
  <r>
    <s v="Quaternary glaciation"/>
    <s v="climate"/>
    <m/>
    <m/>
    <m/>
    <m/>
    <m/>
    <m/>
    <m/>
    <m/>
    <s v="No"/>
    <n v="360"/>
    <m/>
    <m/>
    <s v="Article-Article"/>
    <n v="1"/>
    <s v="Hyperlink"/>
    <m/>
    <m/>
    <s v="3"/>
    <s v="2"/>
    <m/>
    <m/>
    <m/>
    <m/>
    <m/>
    <m/>
    <m/>
    <m/>
    <m/>
  </r>
  <r>
    <s v="Quaternary glaciation"/>
    <s v="lithosphere"/>
    <m/>
    <m/>
    <m/>
    <m/>
    <m/>
    <m/>
    <m/>
    <m/>
    <s v="No"/>
    <n v="361"/>
    <m/>
    <m/>
    <s v="Article-Article"/>
    <n v="1"/>
    <s v="Hyperlink"/>
    <m/>
    <m/>
    <s v="3"/>
    <s v="2"/>
    <m/>
    <m/>
    <m/>
    <m/>
    <m/>
    <m/>
    <m/>
    <m/>
    <m/>
  </r>
  <r>
    <s v="Climate_change"/>
    <s v="Quaternary glaciation"/>
    <m/>
    <m/>
    <m/>
    <m/>
    <m/>
    <m/>
    <m/>
    <m/>
    <s v="No"/>
    <n v="362"/>
    <m/>
    <m/>
    <s v="Article-Article"/>
    <n v="1"/>
    <s v="Hyperlink"/>
    <m/>
    <m/>
    <s v="1"/>
    <s v="3"/>
    <m/>
    <m/>
    <m/>
    <m/>
    <m/>
    <m/>
    <m/>
    <m/>
    <m/>
  </r>
  <r>
    <s v="Paleoclimatology"/>
    <s v="Quaternary glaciation"/>
    <m/>
    <m/>
    <m/>
    <m/>
    <m/>
    <m/>
    <m/>
    <m/>
    <s v="No"/>
    <n v="363"/>
    <m/>
    <m/>
    <s v="Article-Article"/>
    <n v="1"/>
    <s v="Hyperlink"/>
    <m/>
    <m/>
    <s v="2"/>
    <s v="3"/>
    <m/>
    <m/>
    <m/>
    <m/>
    <m/>
    <m/>
    <m/>
    <m/>
    <m/>
  </r>
  <r>
    <s v="ice age"/>
    <s v="Quaternary glaciation"/>
    <m/>
    <m/>
    <m/>
    <m/>
    <m/>
    <m/>
    <m/>
    <m/>
    <s v="Yes"/>
    <n v="364"/>
    <m/>
    <m/>
    <s v="Article-Article"/>
    <n v="1"/>
    <s v="Hyperlink"/>
    <m/>
    <m/>
    <s v="2"/>
    <s v="3"/>
    <m/>
    <m/>
    <m/>
    <m/>
    <m/>
    <m/>
    <m/>
    <m/>
    <m/>
  </r>
  <r>
    <s v="Milankovitch cycles"/>
    <s v="Quaternary glaciation"/>
    <m/>
    <m/>
    <m/>
    <m/>
    <m/>
    <m/>
    <m/>
    <m/>
    <s v="Yes"/>
    <n v="365"/>
    <m/>
    <m/>
    <s v="Article-Article"/>
    <n v="1"/>
    <s v="Hyperlink"/>
    <m/>
    <m/>
    <s v="2"/>
    <s v="3"/>
    <m/>
    <m/>
    <m/>
    <m/>
    <m/>
    <m/>
    <m/>
    <m/>
    <m/>
  </r>
  <r>
    <s v="Climate_change"/>
    <s v="Carboniferous Rainforest Collapse"/>
    <m/>
    <m/>
    <m/>
    <m/>
    <m/>
    <m/>
    <m/>
    <m/>
    <s v="No"/>
    <n v="366"/>
    <m/>
    <m/>
    <s v="Article-Article"/>
    <n v="1"/>
    <s v="Hyperlink"/>
    <m/>
    <m/>
    <s v="1"/>
    <s v="1"/>
    <m/>
    <m/>
    <m/>
    <m/>
    <m/>
    <m/>
    <m/>
    <m/>
    <m/>
  </r>
  <r>
    <s v="Paleoclimatology"/>
    <s v="Carboniferous Rainforest Collapse"/>
    <m/>
    <m/>
    <m/>
    <m/>
    <m/>
    <m/>
    <m/>
    <m/>
    <s v="No"/>
    <n v="367"/>
    <m/>
    <m/>
    <s v="Article-Article"/>
    <n v="1"/>
    <s v="Hyperlink"/>
    <m/>
    <m/>
    <s v="2"/>
    <s v="1"/>
    <m/>
    <m/>
    <m/>
    <m/>
    <m/>
    <m/>
    <m/>
    <m/>
    <m/>
  </r>
  <r>
    <s v="Carboniferous"/>
    <s v="Carboniferous Rainforest Collapse"/>
    <m/>
    <m/>
    <m/>
    <m/>
    <m/>
    <m/>
    <m/>
    <m/>
    <s v="No"/>
    <n v="368"/>
    <m/>
    <m/>
    <s v="Article-Article"/>
    <n v="1"/>
    <s v="Hyperlink"/>
    <m/>
    <m/>
    <s v="2"/>
    <s v="1"/>
    <m/>
    <m/>
    <m/>
    <m/>
    <m/>
    <m/>
    <m/>
    <m/>
    <m/>
  </r>
  <r>
    <s v="deforestation"/>
    <s v="Carboniferous Rainforest Collapse"/>
    <m/>
    <m/>
    <m/>
    <m/>
    <m/>
    <m/>
    <m/>
    <m/>
    <s v="No"/>
    <n v="369"/>
    <m/>
    <m/>
    <s v="Article-Article"/>
    <n v="1"/>
    <s v="Hyperlink"/>
    <m/>
    <m/>
    <s v="1"/>
    <s v="1"/>
    <m/>
    <m/>
    <m/>
    <m/>
    <m/>
    <m/>
    <m/>
    <m/>
    <m/>
  </r>
  <r>
    <s v="termite"/>
    <s v="Antarctica"/>
    <m/>
    <m/>
    <m/>
    <m/>
    <m/>
    <m/>
    <m/>
    <m/>
    <s v="No"/>
    <n v="370"/>
    <m/>
    <m/>
    <s v="Article-Article"/>
    <n v="1"/>
    <s v="Hyperlink"/>
    <m/>
    <m/>
    <s v="3"/>
    <s v="3"/>
    <m/>
    <m/>
    <m/>
    <m/>
    <m/>
    <m/>
    <m/>
    <m/>
    <m/>
  </r>
  <r>
    <s v="termite"/>
    <s v="Carboniferous"/>
    <m/>
    <m/>
    <m/>
    <m/>
    <m/>
    <m/>
    <m/>
    <m/>
    <s v="No"/>
    <n v="371"/>
    <m/>
    <m/>
    <s v="Article-Article"/>
    <n v="1"/>
    <s v="Hyperlink"/>
    <m/>
    <m/>
    <s v="3"/>
    <s v="2"/>
    <m/>
    <m/>
    <m/>
    <m/>
    <m/>
    <m/>
    <m/>
    <m/>
    <m/>
  </r>
  <r>
    <s v="termite"/>
    <s v="methane"/>
    <m/>
    <m/>
    <m/>
    <m/>
    <m/>
    <m/>
    <m/>
    <m/>
    <s v="No"/>
    <n v="372"/>
    <m/>
    <m/>
    <s v="Article-Article"/>
    <n v="1"/>
    <s v="Hyperlink"/>
    <m/>
    <m/>
    <s v="3"/>
    <s v="3"/>
    <m/>
    <m/>
    <m/>
    <m/>
    <m/>
    <m/>
    <m/>
    <m/>
    <m/>
  </r>
  <r>
    <s v="termite"/>
    <s v="greenhouse gas"/>
    <m/>
    <m/>
    <m/>
    <m/>
    <m/>
    <m/>
    <m/>
    <m/>
    <s v="No"/>
    <n v="373"/>
    <m/>
    <m/>
    <s v="Article-Article"/>
    <n v="1"/>
    <s v="Hyperlink"/>
    <m/>
    <m/>
    <s v="3"/>
    <s v="2"/>
    <m/>
    <m/>
    <m/>
    <m/>
    <m/>
    <m/>
    <m/>
    <m/>
    <m/>
  </r>
  <r>
    <s v="Climate_change"/>
    <s v="termite"/>
    <m/>
    <m/>
    <m/>
    <m/>
    <m/>
    <m/>
    <m/>
    <m/>
    <s v="No"/>
    <n v="374"/>
    <m/>
    <m/>
    <s v="Article-Article"/>
    <n v="1"/>
    <s v="Hyperlink"/>
    <m/>
    <m/>
    <s v="1"/>
    <s v="3"/>
    <m/>
    <m/>
    <m/>
    <m/>
    <m/>
    <m/>
    <m/>
    <m/>
    <m/>
  </r>
  <r>
    <s v="Antarctica"/>
    <s v="solar system"/>
    <m/>
    <m/>
    <m/>
    <m/>
    <m/>
    <m/>
    <m/>
    <m/>
    <s v="No"/>
    <n v="375"/>
    <m/>
    <m/>
    <s v="Article-Article"/>
    <n v="1"/>
    <s v="Hyperlink"/>
    <m/>
    <m/>
    <s v="3"/>
    <s v="3"/>
    <m/>
    <m/>
    <m/>
    <m/>
    <m/>
    <m/>
    <m/>
    <m/>
    <m/>
  </r>
  <r>
    <s v="Climate_change"/>
    <s v="solar system"/>
    <m/>
    <m/>
    <m/>
    <m/>
    <m/>
    <m/>
    <m/>
    <m/>
    <s v="No"/>
    <n v="376"/>
    <m/>
    <m/>
    <s v="Article-Article"/>
    <n v="1"/>
    <s v="Hyperlink"/>
    <m/>
    <m/>
    <s v="1"/>
    <s v="3"/>
    <m/>
    <m/>
    <m/>
    <m/>
    <m/>
    <m/>
    <m/>
    <m/>
    <m/>
  </r>
  <r>
    <s v="NASA"/>
    <s v="solar system"/>
    <m/>
    <m/>
    <m/>
    <m/>
    <m/>
    <m/>
    <m/>
    <m/>
    <s v="No"/>
    <n v="377"/>
    <m/>
    <m/>
    <s v="Article-Article"/>
    <n v="1"/>
    <s v="Hyperlink"/>
    <m/>
    <m/>
    <s v="3"/>
    <s v="3"/>
    <m/>
    <m/>
    <m/>
    <m/>
    <m/>
    <m/>
    <m/>
    <m/>
    <m/>
  </r>
  <r>
    <s v="methane"/>
    <s v="solar system"/>
    <m/>
    <m/>
    <m/>
    <m/>
    <m/>
    <m/>
    <m/>
    <m/>
    <s v="No"/>
    <n v="378"/>
    <m/>
    <m/>
    <s v="Article-Article"/>
    <n v="1"/>
    <s v="Hyperlink"/>
    <m/>
    <m/>
    <s v="3"/>
    <s v="3"/>
    <m/>
    <m/>
    <m/>
    <m/>
    <m/>
    <m/>
    <m/>
    <m/>
    <m/>
  </r>
  <r>
    <s v="Greenland"/>
    <s v="cattle"/>
    <m/>
    <m/>
    <m/>
    <m/>
    <m/>
    <m/>
    <m/>
    <m/>
    <s v="No"/>
    <n v="379"/>
    <m/>
    <m/>
    <s v="Article-Article"/>
    <n v="1"/>
    <s v="Hyperlink"/>
    <m/>
    <m/>
    <s v="3"/>
    <s v="1"/>
    <m/>
    <m/>
    <m/>
    <m/>
    <m/>
    <m/>
    <m/>
    <m/>
    <m/>
  </r>
  <r>
    <s v="Sahara"/>
    <s v="cattle"/>
    <m/>
    <m/>
    <m/>
    <m/>
    <m/>
    <m/>
    <m/>
    <m/>
    <s v="No"/>
    <n v="380"/>
    <m/>
    <m/>
    <s v="Article-Article"/>
    <n v="1"/>
    <s v="Hyperlink"/>
    <m/>
    <m/>
    <s v="1"/>
    <s v="1"/>
    <m/>
    <m/>
    <m/>
    <m/>
    <m/>
    <m/>
    <m/>
    <m/>
    <m/>
  </r>
  <r>
    <s v="methane"/>
    <s v="cattle"/>
    <m/>
    <m/>
    <m/>
    <m/>
    <m/>
    <m/>
    <m/>
    <m/>
    <s v="No"/>
    <n v="381"/>
    <m/>
    <m/>
    <s v="Article-Article"/>
    <n v="1"/>
    <s v="Hyperlink"/>
    <m/>
    <m/>
    <s v="3"/>
    <s v="1"/>
    <m/>
    <m/>
    <m/>
    <m/>
    <m/>
    <m/>
    <m/>
    <m/>
    <m/>
  </r>
  <r>
    <s v="cattle"/>
    <s v="IPCC"/>
    <m/>
    <m/>
    <m/>
    <m/>
    <m/>
    <m/>
    <m/>
    <m/>
    <s v="No"/>
    <n v="382"/>
    <m/>
    <m/>
    <s v="Article-Article"/>
    <n v="1"/>
    <s v="Hyperlink"/>
    <m/>
    <m/>
    <s v="1"/>
    <s v="1"/>
    <m/>
    <m/>
    <m/>
    <m/>
    <m/>
    <m/>
    <m/>
    <m/>
    <m/>
  </r>
  <r>
    <s v="cattle"/>
    <s v="The New York Times"/>
    <m/>
    <m/>
    <m/>
    <m/>
    <m/>
    <m/>
    <m/>
    <m/>
    <s v="No"/>
    <n v="383"/>
    <m/>
    <m/>
    <s v="Article-Article"/>
    <n v="1"/>
    <s v="Hyperlink"/>
    <m/>
    <m/>
    <s v="1"/>
    <s v="2"/>
    <m/>
    <m/>
    <m/>
    <m/>
    <m/>
    <m/>
    <m/>
    <m/>
    <m/>
  </r>
  <r>
    <s v="cattle"/>
    <s v="ruminant"/>
    <m/>
    <m/>
    <m/>
    <m/>
    <m/>
    <m/>
    <m/>
    <m/>
    <s v="Yes"/>
    <n v="384"/>
    <m/>
    <m/>
    <s v="Article-Article"/>
    <n v="1"/>
    <s v="Hyperlink"/>
    <m/>
    <m/>
    <s v="1"/>
    <s v="1"/>
    <m/>
    <m/>
    <m/>
    <m/>
    <m/>
    <m/>
    <m/>
    <m/>
    <m/>
  </r>
  <r>
    <s v="Climate_change"/>
    <s v="cattle"/>
    <m/>
    <m/>
    <m/>
    <m/>
    <m/>
    <m/>
    <m/>
    <m/>
    <s v="No"/>
    <n v="385"/>
    <m/>
    <m/>
    <s v="Article-Article"/>
    <n v="1"/>
    <s v="Hyperlink"/>
    <m/>
    <m/>
    <s v="1"/>
    <s v="1"/>
    <m/>
    <m/>
    <m/>
    <m/>
    <m/>
    <m/>
    <m/>
    <m/>
    <m/>
  </r>
  <r>
    <s v="ruminant"/>
    <s v="cattle"/>
    <m/>
    <m/>
    <m/>
    <m/>
    <m/>
    <m/>
    <m/>
    <m/>
    <s v="Yes"/>
    <n v="386"/>
    <m/>
    <m/>
    <s v="Article-Article"/>
    <n v="1"/>
    <s v="Hyperlink"/>
    <m/>
    <m/>
    <s v="1"/>
    <s v="1"/>
    <m/>
    <m/>
    <m/>
    <m/>
    <m/>
    <m/>
    <m/>
    <m/>
    <m/>
  </r>
  <r>
    <s v="ruminant"/>
    <s v="methane"/>
    <m/>
    <m/>
    <m/>
    <m/>
    <m/>
    <m/>
    <m/>
    <m/>
    <s v="No"/>
    <n v="387"/>
    <m/>
    <m/>
    <s v="Article-Article"/>
    <n v="1"/>
    <s v="Hyperlink"/>
    <m/>
    <m/>
    <s v="1"/>
    <s v="3"/>
    <m/>
    <m/>
    <m/>
    <m/>
    <m/>
    <m/>
    <m/>
    <m/>
    <m/>
  </r>
  <r>
    <s v="ruminant"/>
    <s v="greenhouse gas"/>
    <m/>
    <m/>
    <m/>
    <m/>
    <m/>
    <m/>
    <m/>
    <m/>
    <s v="No"/>
    <n v="388"/>
    <m/>
    <m/>
    <s v="Article-Article"/>
    <n v="1"/>
    <s v="Hyperlink"/>
    <m/>
    <m/>
    <s v="1"/>
    <s v="2"/>
    <m/>
    <m/>
    <m/>
    <m/>
    <m/>
    <m/>
    <m/>
    <m/>
    <m/>
  </r>
  <r>
    <s v="Climate_change"/>
    <s v="ruminant"/>
    <m/>
    <m/>
    <m/>
    <m/>
    <m/>
    <m/>
    <m/>
    <m/>
    <s v="No"/>
    <n v="389"/>
    <m/>
    <m/>
    <s v="Article-Article"/>
    <n v="1"/>
    <s v="Hyperlink"/>
    <m/>
    <m/>
    <s v="1"/>
    <s v="1"/>
    <m/>
    <m/>
    <m/>
    <m/>
    <m/>
    <m/>
    <m/>
    <m/>
    <m/>
  </r>
  <r>
    <s v="limestone"/>
    <s v="cement"/>
    <m/>
    <m/>
    <m/>
    <m/>
    <m/>
    <m/>
    <m/>
    <m/>
    <s v="Yes"/>
    <n v="390"/>
    <m/>
    <m/>
    <s v="Article-Article"/>
    <n v="1"/>
    <s v="Hyperlink"/>
    <m/>
    <m/>
    <s v="2"/>
    <s v="1"/>
    <m/>
    <m/>
    <m/>
    <m/>
    <m/>
    <m/>
    <m/>
    <m/>
    <m/>
  </r>
  <r>
    <s v="carbon cycle"/>
    <s v="cement"/>
    <m/>
    <m/>
    <m/>
    <m/>
    <m/>
    <m/>
    <m/>
    <m/>
    <s v="No"/>
    <n v="391"/>
    <m/>
    <m/>
    <s v="Article-Article"/>
    <n v="1"/>
    <s v="Hyperlink"/>
    <m/>
    <m/>
    <s v="2"/>
    <s v="1"/>
    <m/>
    <m/>
    <m/>
    <m/>
    <m/>
    <m/>
    <m/>
    <m/>
    <m/>
  </r>
  <r>
    <s v="cement"/>
    <s v="limestone"/>
    <m/>
    <m/>
    <m/>
    <m/>
    <m/>
    <m/>
    <m/>
    <m/>
    <s v="Yes"/>
    <n v="392"/>
    <m/>
    <m/>
    <s v="Article-Article"/>
    <n v="1"/>
    <s v="Hyperlink"/>
    <m/>
    <m/>
    <s v="1"/>
    <s v="2"/>
    <m/>
    <m/>
    <m/>
    <m/>
    <m/>
    <m/>
    <m/>
    <m/>
    <m/>
  </r>
  <r>
    <s v="cement"/>
    <s v="volcanic ash"/>
    <m/>
    <m/>
    <m/>
    <m/>
    <m/>
    <m/>
    <m/>
    <m/>
    <s v="No"/>
    <n v="393"/>
    <m/>
    <m/>
    <s v="Article-Article"/>
    <n v="1"/>
    <s v="Hyperlink"/>
    <m/>
    <m/>
    <s v="1"/>
    <s v="3"/>
    <m/>
    <m/>
    <m/>
    <m/>
    <m/>
    <m/>
    <m/>
    <m/>
    <m/>
  </r>
  <r>
    <s v="Climate_change"/>
    <s v="cement"/>
    <m/>
    <m/>
    <m/>
    <m/>
    <m/>
    <m/>
    <m/>
    <m/>
    <s v="No"/>
    <n v="394"/>
    <m/>
    <m/>
    <s v="Article-Article"/>
    <n v="1"/>
    <s v="Hyperlink"/>
    <m/>
    <m/>
    <s v="1"/>
    <s v="1"/>
    <m/>
    <m/>
    <m/>
    <m/>
    <m/>
    <m/>
    <m/>
    <m/>
    <m/>
  </r>
  <r>
    <s v="Snowball Earth"/>
    <s v="Carboniferous"/>
    <m/>
    <m/>
    <m/>
    <m/>
    <m/>
    <m/>
    <m/>
    <m/>
    <s v="No"/>
    <n v="395"/>
    <m/>
    <m/>
    <s v="Article-Article"/>
    <n v="1"/>
    <s v="Hyperlink"/>
    <m/>
    <m/>
    <s v="2"/>
    <s v="2"/>
    <m/>
    <m/>
    <m/>
    <m/>
    <m/>
    <m/>
    <m/>
    <m/>
    <m/>
  </r>
  <r>
    <s v="Permo-Carboniferous"/>
    <s v="Carboniferous"/>
    <m/>
    <m/>
    <m/>
    <m/>
    <m/>
    <m/>
    <m/>
    <m/>
    <s v="Yes"/>
    <n v="396"/>
    <m/>
    <m/>
    <s v="Article-Article"/>
    <n v="1"/>
    <s v="Hyperlink"/>
    <m/>
    <m/>
    <s v="2"/>
    <s v="2"/>
    <m/>
    <m/>
    <m/>
    <m/>
    <m/>
    <m/>
    <m/>
    <m/>
    <m/>
  </r>
  <r>
    <s v="Paleoclimatology"/>
    <s v="Carboniferous"/>
    <m/>
    <m/>
    <m/>
    <m/>
    <m/>
    <m/>
    <m/>
    <m/>
    <s v="No"/>
    <n v="397"/>
    <m/>
    <m/>
    <s v="Article-Article"/>
    <n v="1"/>
    <s v="Hyperlink"/>
    <m/>
    <m/>
    <s v="2"/>
    <s v="2"/>
    <m/>
    <m/>
    <m/>
    <m/>
    <m/>
    <m/>
    <m/>
    <m/>
    <m/>
  </r>
  <r>
    <s v="Pangaea"/>
    <s v="Carboniferous"/>
    <m/>
    <m/>
    <m/>
    <m/>
    <m/>
    <m/>
    <m/>
    <m/>
    <s v="Yes"/>
    <n v="398"/>
    <m/>
    <m/>
    <s v="Article-Article"/>
    <n v="1"/>
    <s v="Hyperlink"/>
    <m/>
    <m/>
    <s v="2"/>
    <s v="2"/>
    <m/>
    <m/>
    <m/>
    <m/>
    <m/>
    <m/>
    <m/>
    <m/>
    <m/>
  </r>
  <r>
    <s v="supercontinent"/>
    <s v="Carboniferous"/>
    <m/>
    <m/>
    <m/>
    <m/>
    <m/>
    <m/>
    <m/>
    <m/>
    <s v="Yes"/>
    <n v="399"/>
    <m/>
    <m/>
    <s v="Article-Article"/>
    <n v="1"/>
    <s v="Hyperlink"/>
    <m/>
    <m/>
    <s v="2"/>
    <s v="2"/>
    <m/>
    <m/>
    <m/>
    <m/>
    <m/>
    <m/>
    <m/>
    <m/>
    <m/>
  </r>
  <r>
    <s v="Carboniferous"/>
    <s v="Permo-Carboniferous"/>
    <m/>
    <m/>
    <m/>
    <m/>
    <m/>
    <m/>
    <m/>
    <m/>
    <s v="Yes"/>
    <n v="400"/>
    <m/>
    <m/>
    <s v="Article-Article"/>
    <n v="1"/>
    <s v="Hyperlink"/>
    <m/>
    <m/>
    <s v="2"/>
    <s v="2"/>
    <m/>
    <m/>
    <m/>
    <m/>
    <m/>
    <m/>
    <m/>
    <m/>
    <m/>
  </r>
  <r>
    <s v="Carboniferous"/>
    <s v="limestone"/>
    <m/>
    <m/>
    <m/>
    <m/>
    <m/>
    <m/>
    <m/>
    <m/>
    <s v="No"/>
    <n v="401"/>
    <m/>
    <m/>
    <s v="Article-Article"/>
    <n v="1"/>
    <s v="Hyperlink"/>
    <m/>
    <m/>
    <s v="2"/>
    <s v="2"/>
    <m/>
    <m/>
    <m/>
    <m/>
    <m/>
    <m/>
    <m/>
    <m/>
    <m/>
  </r>
  <r>
    <s v="Carboniferous"/>
    <s v="Pangaea"/>
    <m/>
    <m/>
    <m/>
    <m/>
    <m/>
    <m/>
    <m/>
    <m/>
    <s v="Yes"/>
    <n v="402"/>
    <m/>
    <m/>
    <s v="Article-Article"/>
    <n v="1"/>
    <s v="Hyperlink"/>
    <m/>
    <m/>
    <s v="2"/>
    <s v="2"/>
    <m/>
    <m/>
    <m/>
    <m/>
    <m/>
    <m/>
    <m/>
    <m/>
    <m/>
  </r>
  <r>
    <s v="Carboniferous"/>
    <s v="supercontinent"/>
    <m/>
    <m/>
    <m/>
    <m/>
    <m/>
    <m/>
    <m/>
    <m/>
    <s v="Yes"/>
    <n v="403"/>
    <m/>
    <m/>
    <s v="Article-Article"/>
    <n v="1"/>
    <s v="Hyperlink"/>
    <m/>
    <m/>
    <s v="2"/>
    <s v="2"/>
    <m/>
    <m/>
    <m/>
    <m/>
    <m/>
    <m/>
    <m/>
    <m/>
    <m/>
  </r>
  <r>
    <s v="Carboniferous"/>
    <s v="glaciation"/>
    <m/>
    <m/>
    <m/>
    <m/>
    <m/>
    <m/>
    <m/>
    <m/>
    <s v="No"/>
    <n v="404"/>
    <m/>
    <m/>
    <s v="Article-Article"/>
    <n v="1"/>
    <s v="Hyperlink"/>
    <m/>
    <m/>
    <s v="2"/>
    <s v="2"/>
    <m/>
    <m/>
    <m/>
    <m/>
    <m/>
    <m/>
    <m/>
    <m/>
    <m/>
  </r>
  <r>
    <s v="Carboniferous"/>
    <s v="sea level"/>
    <m/>
    <m/>
    <m/>
    <m/>
    <m/>
    <m/>
    <m/>
    <m/>
    <s v="No"/>
    <n v="405"/>
    <m/>
    <m/>
    <s v="Article-Article"/>
    <n v="1"/>
    <s v="Hyperlink"/>
    <m/>
    <m/>
    <s v="2"/>
    <s v="3"/>
    <m/>
    <m/>
    <m/>
    <m/>
    <m/>
    <m/>
    <m/>
    <m/>
    <m/>
  </r>
  <r>
    <s v="Climate_change"/>
    <s v="Carboniferous"/>
    <m/>
    <m/>
    <m/>
    <m/>
    <m/>
    <m/>
    <m/>
    <m/>
    <s v="No"/>
    <n v="406"/>
    <m/>
    <m/>
    <s v="Article-Article"/>
    <n v="1"/>
    <s v="Hyperlink"/>
    <m/>
    <m/>
    <s v="1"/>
    <s v="2"/>
    <m/>
    <m/>
    <m/>
    <m/>
    <m/>
    <m/>
    <m/>
    <m/>
    <m/>
  </r>
  <r>
    <s v="ice age"/>
    <s v="Carboniferous"/>
    <m/>
    <m/>
    <m/>
    <m/>
    <m/>
    <m/>
    <m/>
    <m/>
    <s v="No"/>
    <n v="407"/>
    <m/>
    <m/>
    <s v="Article-Article"/>
    <n v="1"/>
    <s v="Hyperlink"/>
    <m/>
    <m/>
    <s v="2"/>
    <s v="2"/>
    <m/>
    <m/>
    <m/>
    <m/>
    <m/>
    <m/>
    <m/>
    <m/>
    <m/>
  </r>
  <r>
    <s v="fossil fuel"/>
    <s v="Carboniferous"/>
    <m/>
    <m/>
    <m/>
    <m/>
    <m/>
    <m/>
    <m/>
    <m/>
    <s v="No"/>
    <n v="408"/>
    <m/>
    <m/>
    <s v="Article-Article"/>
    <n v="1"/>
    <s v="Hyperlink"/>
    <m/>
    <m/>
    <s v="2"/>
    <s v="2"/>
    <m/>
    <m/>
    <m/>
    <m/>
    <m/>
    <m/>
    <m/>
    <m/>
    <m/>
  </r>
  <r>
    <s v="Earth"/>
    <s v="island"/>
    <m/>
    <m/>
    <m/>
    <m/>
    <m/>
    <m/>
    <m/>
    <m/>
    <s v="No"/>
    <n v="409"/>
    <m/>
    <m/>
    <s v="Article-Article"/>
    <n v="1"/>
    <s v="Hyperlink"/>
    <m/>
    <m/>
    <s v="2"/>
    <s v="4"/>
    <m/>
    <m/>
    <m/>
    <m/>
    <m/>
    <m/>
    <m/>
    <m/>
    <m/>
  </r>
  <r>
    <s v="island"/>
    <s v="Greenland"/>
    <m/>
    <m/>
    <m/>
    <m/>
    <m/>
    <m/>
    <m/>
    <m/>
    <s v="No"/>
    <n v="410"/>
    <m/>
    <m/>
    <s v="Article-Article"/>
    <n v="1"/>
    <s v="Hyperlink"/>
    <m/>
    <m/>
    <s v="4"/>
    <s v="3"/>
    <m/>
    <m/>
    <m/>
    <m/>
    <m/>
    <m/>
    <m/>
    <m/>
    <m/>
  </r>
  <r>
    <s v="Climate_change"/>
    <s v="island"/>
    <m/>
    <m/>
    <m/>
    <m/>
    <m/>
    <m/>
    <m/>
    <m/>
    <s v="No"/>
    <n v="411"/>
    <m/>
    <m/>
    <s v="Article-Article"/>
    <n v="1"/>
    <s v="Hyperlink"/>
    <m/>
    <m/>
    <s v="1"/>
    <s v="4"/>
    <m/>
    <m/>
    <m/>
    <m/>
    <m/>
    <m/>
    <m/>
    <m/>
    <m/>
  </r>
  <r>
    <s v="ecosystem"/>
    <s v="island"/>
    <m/>
    <m/>
    <m/>
    <m/>
    <m/>
    <m/>
    <m/>
    <m/>
    <s v="No"/>
    <n v="412"/>
    <m/>
    <m/>
    <s v="Article-Article"/>
    <n v="1"/>
    <s v="Hyperlink"/>
    <m/>
    <m/>
    <s v="2"/>
    <s v="4"/>
    <m/>
    <m/>
    <m/>
    <m/>
    <m/>
    <m/>
    <m/>
    <m/>
    <m/>
  </r>
  <r>
    <s v="plant litter"/>
    <s v="microclimate"/>
    <m/>
    <m/>
    <m/>
    <m/>
    <m/>
    <m/>
    <m/>
    <m/>
    <s v="No"/>
    <n v="413"/>
    <m/>
    <m/>
    <s v="Article-Article"/>
    <n v="1"/>
    <s v="Hyperlink"/>
    <m/>
    <m/>
    <s v="1"/>
    <s v="1"/>
    <m/>
    <m/>
    <m/>
    <m/>
    <m/>
    <m/>
    <m/>
    <m/>
    <m/>
  </r>
  <r>
    <s v="microclimate"/>
    <s v="climate"/>
    <m/>
    <m/>
    <m/>
    <m/>
    <m/>
    <m/>
    <m/>
    <m/>
    <s v="No"/>
    <n v="414"/>
    <m/>
    <m/>
    <s v="Article-Article"/>
    <n v="1"/>
    <s v="Hyperlink"/>
    <m/>
    <m/>
    <s v="1"/>
    <s v="2"/>
    <m/>
    <m/>
    <m/>
    <m/>
    <m/>
    <m/>
    <m/>
    <m/>
    <m/>
  </r>
  <r>
    <s v="microclimate"/>
    <s v="permafrost"/>
    <m/>
    <m/>
    <m/>
    <m/>
    <m/>
    <m/>
    <m/>
    <m/>
    <s v="No"/>
    <n v="415"/>
    <m/>
    <m/>
    <s v="Article-Article"/>
    <n v="1"/>
    <s v="Hyperlink"/>
    <m/>
    <m/>
    <s v="1"/>
    <s v="4"/>
    <m/>
    <m/>
    <m/>
    <m/>
    <m/>
    <m/>
    <m/>
    <m/>
    <m/>
  </r>
  <r>
    <s v="Climate_change"/>
    <s v="microclimate"/>
    <m/>
    <m/>
    <m/>
    <m/>
    <m/>
    <m/>
    <m/>
    <m/>
    <s v="No"/>
    <n v="416"/>
    <m/>
    <m/>
    <s v="Article-Article"/>
    <n v="1"/>
    <s v="Hyperlink"/>
    <m/>
    <m/>
    <s v="1"/>
    <s v="1"/>
    <m/>
    <m/>
    <m/>
    <m/>
    <m/>
    <m/>
    <m/>
    <m/>
    <m/>
  </r>
  <r>
    <s v="ecosystem"/>
    <s v="microclimate"/>
    <m/>
    <m/>
    <m/>
    <m/>
    <m/>
    <m/>
    <m/>
    <m/>
    <s v="No"/>
    <n v="417"/>
    <m/>
    <m/>
    <s v="Article-Article"/>
    <n v="1"/>
    <s v="Hyperlink"/>
    <m/>
    <m/>
    <s v="2"/>
    <s v="1"/>
    <m/>
    <m/>
    <m/>
    <m/>
    <m/>
    <m/>
    <m/>
    <m/>
    <m/>
  </r>
  <r>
    <s v="Land surface effects on climate"/>
    <s v="desertification"/>
    <m/>
    <m/>
    <m/>
    <m/>
    <m/>
    <m/>
    <m/>
    <m/>
    <s v="No"/>
    <n v="418"/>
    <m/>
    <m/>
    <s v="Article-Article"/>
    <n v="1"/>
    <s v="Hyperlink"/>
    <m/>
    <m/>
    <s v="1"/>
    <s v="1"/>
    <m/>
    <m/>
    <m/>
    <m/>
    <m/>
    <m/>
    <m/>
    <m/>
    <m/>
  </r>
  <r>
    <s v="Land surface effects on climate"/>
    <s v="vegetation"/>
    <m/>
    <m/>
    <m/>
    <m/>
    <m/>
    <m/>
    <m/>
    <m/>
    <s v="No"/>
    <n v="419"/>
    <m/>
    <m/>
    <s v="Article-Article"/>
    <n v="1"/>
    <s v="Hyperlink"/>
    <m/>
    <m/>
    <s v="1"/>
    <s v="1"/>
    <m/>
    <m/>
    <m/>
    <m/>
    <m/>
    <m/>
    <m/>
    <m/>
    <m/>
  </r>
  <r>
    <s v="Land surface effects on climate"/>
    <s v="deforestation"/>
    <m/>
    <m/>
    <m/>
    <m/>
    <m/>
    <m/>
    <m/>
    <m/>
    <s v="No"/>
    <n v="420"/>
    <m/>
    <m/>
    <s v="Article-Article"/>
    <n v="1"/>
    <s v="Hyperlink"/>
    <m/>
    <m/>
    <s v="1"/>
    <s v="1"/>
    <m/>
    <m/>
    <m/>
    <m/>
    <m/>
    <m/>
    <m/>
    <m/>
    <m/>
  </r>
  <r>
    <s v="Land surface effects on climate"/>
    <s v="evapotranspiration"/>
    <m/>
    <m/>
    <m/>
    <m/>
    <m/>
    <m/>
    <m/>
    <m/>
    <s v="No"/>
    <n v="421"/>
    <m/>
    <m/>
    <s v="Article-Article"/>
    <n v="1"/>
    <s v="Hyperlink"/>
    <m/>
    <m/>
    <s v="1"/>
    <s v="1"/>
    <m/>
    <m/>
    <m/>
    <m/>
    <m/>
    <m/>
    <m/>
    <m/>
    <m/>
  </r>
  <r>
    <s v="Land surface effects on climate"/>
    <s v="albedo"/>
    <m/>
    <m/>
    <m/>
    <m/>
    <m/>
    <m/>
    <m/>
    <m/>
    <s v="No"/>
    <n v="422"/>
    <m/>
    <m/>
    <s v="Article-Article"/>
    <n v="1"/>
    <s v="Hyperlink"/>
    <m/>
    <m/>
    <s v="1"/>
    <s v="2"/>
    <m/>
    <m/>
    <m/>
    <m/>
    <m/>
    <m/>
    <m/>
    <m/>
    <m/>
  </r>
  <r>
    <s v="Climate_change"/>
    <s v="Land surface effects on climate"/>
    <m/>
    <m/>
    <m/>
    <m/>
    <m/>
    <m/>
    <m/>
    <m/>
    <s v="No"/>
    <n v="423"/>
    <m/>
    <m/>
    <s v="Article-Article"/>
    <n v="1"/>
    <s v="Hyperlink"/>
    <m/>
    <m/>
    <s v="1"/>
    <s v="1"/>
    <m/>
    <m/>
    <m/>
    <m/>
    <m/>
    <m/>
    <m/>
    <m/>
    <m/>
  </r>
  <r>
    <s v="climate engineering"/>
    <s v="Land surface effects on climate"/>
    <m/>
    <m/>
    <m/>
    <m/>
    <m/>
    <m/>
    <m/>
    <m/>
    <s v="No"/>
    <n v="424"/>
    <m/>
    <m/>
    <s v="Article-Article"/>
    <n v="1"/>
    <s v="Hyperlink"/>
    <m/>
    <m/>
    <s v="4"/>
    <s v="1"/>
    <m/>
    <m/>
    <m/>
    <m/>
    <m/>
    <m/>
    <m/>
    <m/>
    <m/>
  </r>
  <r>
    <s v="global cooling"/>
    <s v="Land surface effects on climate"/>
    <m/>
    <m/>
    <m/>
    <m/>
    <m/>
    <m/>
    <m/>
    <m/>
    <s v="No"/>
    <n v="425"/>
    <m/>
    <m/>
    <s v="Article-Article"/>
    <n v="1"/>
    <s v="Hyperlink"/>
    <m/>
    <m/>
    <s v="2"/>
    <s v="1"/>
    <m/>
    <m/>
    <m/>
    <m/>
    <m/>
    <m/>
    <m/>
    <m/>
    <m/>
  </r>
  <r>
    <s v="Climate_change"/>
    <s v="palynomorph"/>
    <m/>
    <m/>
    <m/>
    <m/>
    <m/>
    <m/>
    <m/>
    <m/>
    <s v="No"/>
    <n v="426"/>
    <m/>
    <m/>
    <s v="Article-Article"/>
    <n v="1"/>
    <s v="Hyperlink"/>
    <m/>
    <m/>
    <s v="1"/>
    <s v="6"/>
    <m/>
    <m/>
    <m/>
    <m/>
    <m/>
    <m/>
    <m/>
    <m/>
    <m/>
  </r>
  <r>
    <s v="Paleocene–Eocene Thermal Maximum"/>
    <s v="palynomorph"/>
    <m/>
    <m/>
    <m/>
    <m/>
    <m/>
    <m/>
    <m/>
    <m/>
    <s v="No"/>
    <n v="427"/>
    <m/>
    <m/>
    <s v="Article-Article"/>
    <n v="1"/>
    <s v="Hyperlink"/>
    <m/>
    <m/>
    <s v="6"/>
    <s v="6"/>
    <m/>
    <m/>
    <m/>
    <m/>
    <m/>
    <m/>
    <m/>
    <m/>
    <m/>
  </r>
  <r>
    <s v="climate engineering"/>
    <s v="Paleocene–Eocene Thermal Maximum"/>
    <m/>
    <m/>
    <m/>
    <m/>
    <m/>
    <m/>
    <m/>
    <m/>
    <s v="No"/>
    <n v="428"/>
    <m/>
    <m/>
    <s v="Article-Article"/>
    <n v="1"/>
    <s v="Hyperlink"/>
    <m/>
    <m/>
    <s v="4"/>
    <s v="6"/>
    <m/>
    <m/>
    <m/>
    <m/>
    <m/>
    <m/>
    <m/>
    <m/>
    <m/>
  </r>
  <r>
    <s v="Paleoclimatology"/>
    <s v="Paleocene–Eocene Thermal Maximum"/>
    <m/>
    <m/>
    <m/>
    <m/>
    <m/>
    <m/>
    <m/>
    <m/>
    <s v="No"/>
    <n v="429"/>
    <m/>
    <m/>
    <s v="Article-Article"/>
    <n v="1"/>
    <s v="Hyperlink"/>
    <m/>
    <m/>
    <s v="2"/>
    <s v="6"/>
    <m/>
    <m/>
    <m/>
    <m/>
    <m/>
    <m/>
    <m/>
    <m/>
    <m/>
  </r>
  <r>
    <s v="methane"/>
    <s v="Paleocene–Eocene Thermal Maximum"/>
    <m/>
    <m/>
    <m/>
    <m/>
    <m/>
    <m/>
    <m/>
    <m/>
    <s v="No"/>
    <n v="430"/>
    <m/>
    <m/>
    <s v="Article-Article"/>
    <n v="1"/>
    <s v="Hyperlink"/>
    <m/>
    <m/>
    <s v="3"/>
    <s v="6"/>
    <m/>
    <m/>
    <m/>
    <m/>
    <m/>
    <m/>
    <m/>
    <m/>
    <m/>
  </r>
  <r>
    <s v="Paleocene–Eocene Thermal Maximum"/>
    <s v="Arctic"/>
    <m/>
    <m/>
    <m/>
    <m/>
    <m/>
    <m/>
    <m/>
    <m/>
    <s v="No"/>
    <n v="431"/>
    <m/>
    <m/>
    <s v="Article-Article"/>
    <n v="1"/>
    <s v="Hyperlink"/>
    <m/>
    <m/>
    <s v="6"/>
    <s v="4"/>
    <m/>
    <m/>
    <m/>
    <m/>
    <m/>
    <m/>
    <m/>
    <m/>
    <m/>
  </r>
  <r>
    <s v="Paleocene–Eocene Thermal Maximum"/>
    <s v="Antarctica"/>
    <m/>
    <m/>
    <m/>
    <m/>
    <m/>
    <m/>
    <m/>
    <m/>
    <s v="No"/>
    <n v="432"/>
    <m/>
    <m/>
    <s v="Article-Article"/>
    <n v="1"/>
    <s v="Hyperlink"/>
    <m/>
    <m/>
    <s v="6"/>
    <s v="3"/>
    <m/>
    <m/>
    <m/>
    <m/>
    <m/>
    <m/>
    <m/>
    <m/>
    <m/>
  </r>
  <r>
    <s v="Paleocene–Eocene Thermal Maximum"/>
    <s v="carbon cycle"/>
    <m/>
    <m/>
    <m/>
    <m/>
    <m/>
    <m/>
    <m/>
    <m/>
    <s v="No"/>
    <n v="433"/>
    <m/>
    <m/>
    <s v="Article-Article"/>
    <n v="1"/>
    <s v="Hyperlink"/>
    <m/>
    <m/>
    <s v="6"/>
    <s v="2"/>
    <m/>
    <m/>
    <m/>
    <m/>
    <m/>
    <m/>
    <m/>
    <m/>
    <m/>
  </r>
  <r>
    <s v="Paleocene–Eocene Thermal Maximum"/>
    <s v="mass extinction"/>
    <m/>
    <m/>
    <m/>
    <m/>
    <m/>
    <m/>
    <m/>
    <m/>
    <s v="No"/>
    <n v="434"/>
    <m/>
    <m/>
    <s v="Article-Article"/>
    <n v="1"/>
    <s v="Hyperlink"/>
    <m/>
    <m/>
    <s v="6"/>
    <s v="6"/>
    <m/>
    <m/>
    <m/>
    <m/>
    <m/>
    <m/>
    <m/>
    <m/>
    <m/>
  </r>
  <r>
    <s v="Paleocene–Eocene Thermal Maximum"/>
    <s v="greenhouse gas"/>
    <m/>
    <m/>
    <m/>
    <m/>
    <m/>
    <m/>
    <m/>
    <m/>
    <s v="No"/>
    <n v="435"/>
    <m/>
    <m/>
    <s v="Article-Article"/>
    <n v="1"/>
    <s v="Hyperlink"/>
    <m/>
    <m/>
    <s v="6"/>
    <s v="2"/>
    <m/>
    <m/>
    <m/>
    <m/>
    <m/>
    <m/>
    <m/>
    <m/>
    <m/>
  </r>
  <r>
    <s v="Paleocene–Eocene Thermal Maximum"/>
    <s v="global warming"/>
    <m/>
    <m/>
    <m/>
    <m/>
    <m/>
    <m/>
    <m/>
    <m/>
    <s v="No"/>
    <n v="436"/>
    <m/>
    <m/>
    <s v="Article-Article"/>
    <n v="1"/>
    <s v="Hyperlink"/>
    <m/>
    <m/>
    <s v="6"/>
    <s v="4"/>
    <m/>
    <m/>
    <m/>
    <m/>
    <m/>
    <m/>
    <m/>
    <m/>
    <m/>
  </r>
  <r>
    <s v="Climate_change"/>
    <s v="Paleocene–Eocene Thermal Maximum"/>
    <m/>
    <m/>
    <m/>
    <m/>
    <m/>
    <m/>
    <m/>
    <m/>
    <s v="No"/>
    <n v="437"/>
    <m/>
    <m/>
    <s v="Article-Article"/>
    <n v="1"/>
    <s v="Hyperlink"/>
    <m/>
    <m/>
    <s v="1"/>
    <s v="6"/>
    <m/>
    <m/>
    <m/>
    <m/>
    <m/>
    <m/>
    <m/>
    <m/>
    <m/>
  </r>
  <r>
    <s v="Southern Ocean"/>
    <s v="phytoplankton"/>
    <m/>
    <m/>
    <m/>
    <m/>
    <m/>
    <m/>
    <m/>
    <m/>
    <s v="Yes"/>
    <n v="438"/>
    <m/>
    <m/>
    <s v="Article-Article"/>
    <n v="1"/>
    <s v="Hyperlink"/>
    <m/>
    <m/>
    <s v="4"/>
    <s v="2"/>
    <m/>
    <m/>
    <m/>
    <m/>
    <m/>
    <m/>
    <m/>
    <m/>
    <m/>
  </r>
  <r>
    <s v="Arctic"/>
    <s v="phytoplankton"/>
    <m/>
    <m/>
    <m/>
    <m/>
    <m/>
    <m/>
    <m/>
    <m/>
    <s v="No"/>
    <n v="439"/>
    <m/>
    <m/>
    <s v="Article-Article"/>
    <n v="1"/>
    <s v="Hyperlink"/>
    <m/>
    <m/>
    <s v="4"/>
    <s v="2"/>
    <m/>
    <m/>
    <m/>
    <m/>
    <m/>
    <m/>
    <m/>
    <m/>
    <m/>
  </r>
  <r>
    <s v="Antarctica"/>
    <s v="phytoplankton"/>
    <m/>
    <m/>
    <m/>
    <m/>
    <m/>
    <m/>
    <m/>
    <m/>
    <s v="No"/>
    <n v="440"/>
    <m/>
    <m/>
    <s v="Article-Article"/>
    <n v="1"/>
    <s v="Hyperlink"/>
    <m/>
    <m/>
    <s v="3"/>
    <s v="2"/>
    <m/>
    <m/>
    <m/>
    <m/>
    <m/>
    <m/>
    <m/>
    <m/>
    <m/>
  </r>
  <r>
    <s v="fossil fuel"/>
    <s v="phytoplankton"/>
    <m/>
    <m/>
    <m/>
    <m/>
    <m/>
    <m/>
    <m/>
    <m/>
    <s v="No"/>
    <n v="441"/>
    <m/>
    <m/>
    <s v="Article-Article"/>
    <n v="1"/>
    <s v="Hyperlink"/>
    <m/>
    <m/>
    <s v="2"/>
    <s v="2"/>
    <m/>
    <m/>
    <m/>
    <m/>
    <m/>
    <m/>
    <m/>
    <m/>
    <m/>
  </r>
  <r>
    <s v="phytoplankton"/>
    <s v="Southern Ocean"/>
    <m/>
    <m/>
    <m/>
    <m/>
    <m/>
    <m/>
    <m/>
    <m/>
    <s v="Yes"/>
    <n v="442"/>
    <m/>
    <m/>
    <s v="Article-Article"/>
    <n v="1"/>
    <s v="Hyperlink"/>
    <m/>
    <m/>
    <s v="2"/>
    <s v="4"/>
    <m/>
    <m/>
    <m/>
    <m/>
    <m/>
    <m/>
    <m/>
    <m/>
    <m/>
  </r>
  <r>
    <s v="phytoplankton"/>
    <s v="Woods Hole Oceanographic Institution"/>
    <m/>
    <m/>
    <m/>
    <m/>
    <m/>
    <m/>
    <m/>
    <m/>
    <s v="No"/>
    <n v="443"/>
    <m/>
    <m/>
    <s v="Article-Article"/>
    <n v="1"/>
    <s v="Hyperlink"/>
    <m/>
    <m/>
    <s v="2"/>
    <s v="4"/>
    <m/>
    <m/>
    <m/>
    <m/>
    <m/>
    <m/>
    <m/>
    <m/>
    <m/>
  </r>
  <r>
    <s v="phytoplankton"/>
    <s v="carbon cycle"/>
    <m/>
    <m/>
    <m/>
    <m/>
    <m/>
    <m/>
    <m/>
    <m/>
    <s v="No"/>
    <n v="444"/>
    <m/>
    <m/>
    <s v="Article-Article"/>
    <n v="1"/>
    <s v="Hyperlink"/>
    <m/>
    <m/>
    <s v="2"/>
    <s v="2"/>
    <m/>
    <m/>
    <m/>
    <m/>
    <m/>
    <m/>
    <m/>
    <m/>
    <m/>
  </r>
  <r>
    <s v="phytoplankton"/>
    <s v="NASA"/>
    <m/>
    <m/>
    <m/>
    <m/>
    <m/>
    <m/>
    <m/>
    <m/>
    <s v="No"/>
    <n v="445"/>
    <m/>
    <m/>
    <s v="Article-Article"/>
    <n v="1"/>
    <s v="Hyperlink"/>
    <m/>
    <m/>
    <s v="2"/>
    <s v="3"/>
    <m/>
    <m/>
    <m/>
    <m/>
    <m/>
    <m/>
    <m/>
    <m/>
    <m/>
  </r>
  <r>
    <s v="phytoplankton"/>
    <s v="energy"/>
    <m/>
    <m/>
    <m/>
    <m/>
    <m/>
    <m/>
    <m/>
    <m/>
    <s v="No"/>
    <n v="446"/>
    <m/>
    <m/>
    <s v="Article-Article"/>
    <n v="1"/>
    <s v="Hyperlink"/>
    <m/>
    <m/>
    <s v="2"/>
    <s v="2"/>
    <m/>
    <m/>
    <m/>
    <m/>
    <m/>
    <m/>
    <m/>
    <m/>
    <m/>
  </r>
  <r>
    <s v="phytoplankton"/>
    <s v="photosynthesis"/>
    <m/>
    <m/>
    <m/>
    <m/>
    <m/>
    <m/>
    <m/>
    <m/>
    <s v="No"/>
    <n v="447"/>
    <m/>
    <m/>
    <s v="Article-Article"/>
    <n v="1"/>
    <s v="Hyperlink"/>
    <m/>
    <m/>
    <s v="2"/>
    <s v="2"/>
    <m/>
    <m/>
    <m/>
    <m/>
    <m/>
    <m/>
    <m/>
    <m/>
    <m/>
  </r>
  <r>
    <s v="phytoplankton"/>
    <s v="albedo"/>
    <m/>
    <m/>
    <m/>
    <m/>
    <m/>
    <m/>
    <m/>
    <m/>
    <s v="No"/>
    <n v="448"/>
    <m/>
    <m/>
    <s v="Article-Article"/>
    <n v="1"/>
    <s v="Hyperlink"/>
    <m/>
    <m/>
    <s v="2"/>
    <s v="2"/>
    <m/>
    <m/>
    <m/>
    <m/>
    <m/>
    <m/>
    <m/>
    <m/>
    <m/>
  </r>
  <r>
    <s v="phytoplankton"/>
    <s v="atmosphere"/>
    <m/>
    <m/>
    <m/>
    <m/>
    <m/>
    <m/>
    <m/>
    <m/>
    <s v="No"/>
    <n v="449"/>
    <m/>
    <m/>
    <s v="Article-Article"/>
    <n v="1"/>
    <s v="Hyperlink"/>
    <m/>
    <m/>
    <s v="2"/>
    <s v="2"/>
    <m/>
    <m/>
    <m/>
    <m/>
    <m/>
    <m/>
    <m/>
    <m/>
    <m/>
  </r>
  <r>
    <s v="Climate_change"/>
    <s v="phytoplankton"/>
    <m/>
    <m/>
    <m/>
    <m/>
    <m/>
    <m/>
    <m/>
    <m/>
    <s v="No"/>
    <n v="450"/>
    <m/>
    <m/>
    <s v="Article-Article"/>
    <n v="1"/>
    <s v="Hyperlink"/>
    <m/>
    <m/>
    <s v="1"/>
    <s v="2"/>
    <m/>
    <m/>
    <m/>
    <m/>
    <m/>
    <m/>
    <m/>
    <m/>
    <m/>
  </r>
  <r>
    <s v="carbon sink"/>
    <s v="phytoplankton"/>
    <m/>
    <m/>
    <m/>
    <m/>
    <m/>
    <m/>
    <m/>
    <m/>
    <s v="No"/>
    <n v="451"/>
    <m/>
    <m/>
    <s v="Article-Article"/>
    <n v="1"/>
    <s v="Hyperlink"/>
    <m/>
    <m/>
    <s v="2"/>
    <s v="2"/>
    <m/>
    <m/>
    <m/>
    <m/>
    <m/>
    <m/>
    <m/>
    <m/>
    <m/>
  </r>
  <r>
    <s v="plant litter"/>
    <s v="vegetation"/>
    <m/>
    <m/>
    <m/>
    <m/>
    <m/>
    <m/>
    <m/>
    <m/>
    <s v="No"/>
    <n v="452"/>
    <m/>
    <m/>
    <s v="Article-Article"/>
    <n v="1"/>
    <s v="Hyperlink"/>
    <m/>
    <m/>
    <s v="1"/>
    <s v="1"/>
    <m/>
    <m/>
    <m/>
    <m/>
    <m/>
    <m/>
    <m/>
    <m/>
    <m/>
  </r>
  <r>
    <s v="plant litter"/>
    <s v="ecosystem"/>
    <m/>
    <m/>
    <m/>
    <m/>
    <m/>
    <m/>
    <m/>
    <m/>
    <s v="No"/>
    <n v="453"/>
    <m/>
    <m/>
    <s v="Article-Article"/>
    <n v="1"/>
    <s v="Hyperlink"/>
    <m/>
    <m/>
    <s v="1"/>
    <s v="2"/>
    <m/>
    <m/>
    <m/>
    <m/>
    <m/>
    <m/>
    <m/>
    <m/>
    <m/>
  </r>
  <r>
    <s v="plant litter"/>
    <s v="detritus"/>
    <m/>
    <m/>
    <m/>
    <m/>
    <m/>
    <m/>
    <m/>
    <m/>
    <s v="Yes"/>
    <n v="454"/>
    <m/>
    <m/>
    <s v="Article-Article"/>
    <n v="1"/>
    <s v="Hyperlink"/>
    <m/>
    <m/>
    <s v="1"/>
    <s v="1"/>
    <m/>
    <m/>
    <m/>
    <m/>
    <m/>
    <m/>
    <m/>
    <m/>
    <m/>
  </r>
  <r>
    <s v="plant litter"/>
    <s v="climate"/>
    <m/>
    <m/>
    <m/>
    <m/>
    <m/>
    <m/>
    <m/>
    <m/>
    <s v="No"/>
    <n v="455"/>
    <m/>
    <m/>
    <s v="Article-Article"/>
    <n v="1"/>
    <s v="Hyperlink"/>
    <m/>
    <m/>
    <s v="1"/>
    <s v="2"/>
    <m/>
    <m/>
    <m/>
    <m/>
    <m/>
    <m/>
    <m/>
    <m/>
    <m/>
  </r>
  <r>
    <s v="Climate_change"/>
    <s v="plant litter"/>
    <m/>
    <m/>
    <m/>
    <m/>
    <m/>
    <m/>
    <m/>
    <m/>
    <s v="No"/>
    <n v="456"/>
    <m/>
    <m/>
    <s v="Article-Article"/>
    <n v="1"/>
    <s v="Hyperlink"/>
    <m/>
    <m/>
    <s v="1"/>
    <s v="1"/>
    <m/>
    <m/>
    <m/>
    <m/>
    <m/>
    <m/>
    <m/>
    <m/>
    <m/>
  </r>
  <r>
    <s v="deforestation"/>
    <s v="plant litter"/>
    <m/>
    <m/>
    <m/>
    <m/>
    <m/>
    <m/>
    <m/>
    <m/>
    <s v="No"/>
    <n v="457"/>
    <m/>
    <m/>
    <s v="Article-Article"/>
    <n v="1"/>
    <s v="Hyperlink"/>
    <m/>
    <m/>
    <s v="1"/>
    <s v="1"/>
    <m/>
    <m/>
    <m/>
    <m/>
    <m/>
    <m/>
    <m/>
    <m/>
    <m/>
  </r>
  <r>
    <s v="detritus"/>
    <s v="plant litter"/>
    <m/>
    <m/>
    <m/>
    <m/>
    <m/>
    <m/>
    <m/>
    <m/>
    <s v="Yes"/>
    <n v="458"/>
    <m/>
    <m/>
    <s v="Article-Article"/>
    <n v="1"/>
    <s v="Hyperlink"/>
    <m/>
    <m/>
    <s v="1"/>
    <s v="1"/>
    <m/>
    <m/>
    <m/>
    <m/>
    <m/>
    <m/>
    <m/>
    <m/>
    <m/>
  </r>
  <r>
    <s v="ecosystem"/>
    <s v="detritus"/>
    <m/>
    <m/>
    <m/>
    <m/>
    <m/>
    <m/>
    <m/>
    <m/>
    <s v="Yes"/>
    <n v="459"/>
    <m/>
    <m/>
    <s v="Article-Article"/>
    <n v="1"/>
    <s v="Hyperlink"/>
    <m/>
    <m/>
    <s v="2"/>
    <s v="1"/>
    <m/>
    <m/>
    <m/>
    <m/>
    <m/>
    <m/>
    <m/>
    <m/>
    <m/>
  </r>
  <r>
    <s v="detritus"/>
    <s v="ecosystem"/>
    <m/>
    <m/>
    <m/>
    <m/>
    <m/>
    <m/>
    <m/>
    <m/>
    <s v="Yes"/>
    <n v="460"/>
    <m/>
    <m/>
    <s v="Article-Article"/>
    <n v="1"/>
    <s v="Hyperlink"/>
    <m/>
    <m/>
    <s v="1"/>
    <s v="2"/>
    <m/>
    <m/>
    <m/>
    <m/>
    <m/>
    <m/>
    <m/>
    <m/>
    <m/>
  </r>
  <r>
    <s v="Climate_change"/>
    <s v="detritus"/>
    <m/>
    <m/>
    <m/>
    <m/>
    <m/>
    <m/>
    <m/>
    <m/>
    <s v="No"/>
    <n v="461"/>
    <m/>
    <m/>
    <s v="Article-Article"/>
    <n v="1"/>
    <s v="Hyperlink"/>
    <m/>
    <m/>
    <s v="1"/>
    <s v="1"/>
    <m/>
    <m/>
    <m/>
    <m/>
    <m/>
    <m/>
    <m/>
    <m/>
    <m/>
  </r>
  <r>
    <s v="Anthropocene"/>
    <s v="Archean"/>
    <m/>
    <m/>
    <m/>
    <m/>
    <m/>
    <m/>
    <m/>
    <m/>
    <s v="No"/>
    <n v="462"/>
    <m/>
    <m/>
    <s v="Article-Article"/>
    <n v="1"/>
    <s v="Hyperlink"/>
    <m/>
    <m/>
    <s v="4"/>
    <s v="2"/>
    <m/>
    <m/>
    <m/>
    <m/>
    <m/>
    <m/>
    <m/>
    <m/>
    <m/>
  </r>
  <r>
    <s v="Archean"/>
    <s v="Greenland"/>
    <m/>
    <m/>
    <m/>
    <m/>
    <m/>
    <m/>
    <m/>
    <m/>
    <s v="No"/>
    <n v="463"/>
    <m/>
    <m/>
    <s v="Article-Article"/>
    <n v="1"/>
    <s v="Hyperlink"/>
    <m/>
    <m/>
    <s v="2"/>
    <s v="3"/>
    <m/>
    <m/>
    <m/>
    <m/>
    <m/>
    <m/>
    <m/>
    <m/>
    <m/>
  </r>
  <r>
    <s v="Archean"/>
    <s v="Earth"/>
    <m/>
    <m/>
    <m/>
    <m/>
    <m/>
    <m/>
    <m/>
    <m/>
    <s v="No"/>
    <n v="464"/>
    <m/>
    <m/>
    <s v="Article-Article"/>
    <n v="1"/>
    <s v="Hyperlink"/>
    <m/>
    <m/>
    <s v="2"/>
    <s v="2"/>
    <m/>
    <m/>
    <m/>
    <m/>
    <m/>
    <m/>
    <m/>
    <m/>
    <m/>
  </r>
  <r>
    <s v="Archean"/>
    <s v="sediment"/>
    <m/>
    <m/>
    <m/>
    <m/>
    <m/>
    <m/>
    <m/>
    <m/>
    <s v="No"/>
    <n v="465"/>
    <m/>
    <m/>
    <s v="Article-Article"/>
    <n v="1"/>
    <s v="Hyperlink"/>
    <m/>
    <m/>
    <s v="2"/>
    <s v="1"/>
    <m/>
    <m/>
    <m/>
    <m/>
    <m/>
    <m/>
    <m/>
    <m/>
    <m/>
  </r>
  <r>
    <s v="Archean"/>
    <s v="supercontinent"/>
    <m/>
    <m/>
    <m/>
    <m/>
    <m/>
    <m/>
    <m/>
    <m/>
    <s v="No"/>
    <n v="466"/>
    <m/>
    <m/>
    <s v="Article-Article"/>
    <n v="1"/>
    <s v="Hyperlink"/>
    <m/>
    <m/>
    <s v="2"/>
    <s v="2"/>
    <m/>
    <m/>
    <m/>
    <m/>
    <m/>
    <m/>
    <m/>
    <m/>
    <m/>
  </r>
  <r>
    <s v="Climate_change"/>
    <s v="Archean"/>
    <m/>
    <m/>
    <m/>
    <m/>
    <m/>
    <m/>
    <m/>
    <m/>
    <s v="No"/>
    <n v="467"/>
    <m/>
    <m/>
    <s v="Article-Article"/>
    <n v="1"/>
    <s v="Hyperlink"/>
    <m/>
    <m/>
    <s v="1"/>
    <s v="2"/>
    <m/>
    <m/>
    <m/>
    <m/>
    <m/>
    <m/>
    <m/>
    <m/>
    <m/>
  </r>
  <r>
    <s v="photosynthesis"/>
    <s v="Archean"/>
    <m/>
    <m/>
    <m/>
    <m/>
    <m/>
    <m/>
    <m/>
    <m/>
    <s v="No"/>
    <n v="468"/>
    <m/>
    <m/>
    <s v="Article-Article"/>
    <n v="1"/>
    <s v="Hyperlink"/>
    <m/>
    <m/>
    <s v="2"/>
    <s v="2"/>
    <m/>
    <m/>
    <m/>
    <m/>
    <m/>
    <m/>
    <m/>
    <m/>
    <m/>
  </r>
  <r>
    <s v="orbital forcing"/>
    <s v="Greenland"/>
    <m/>
    <m/>
    <m/>
    <m/>
    <m/>
    <m/>
    <m/>
    <m/>
    <s v="No"/>
    <n v="469"/>
    <m/>
    <m/>
    <s v="Article-Article"/>
    <n v="1"/>
    <s v="Hyperlink"/>
    <m/>
    <m/>
    <s v="2"/>
    <s v="3"/>
    <m/>
    <m/>
    <m/>
    <m/>
    <m/>
    <m/>
    <m/>
    <m/>
    <m/>
  </r>
  <r>
    <s v="orbital forcing"/>
    <s v="Antarctica"/>
    <m/>
    <m/>
    <m/>
    <m/>
    <m/>
    <m/>
    <m/>
    <m/>
    <s v="No"/>
    <n v="470"/>
    <m/>
    <m/>
    <s v="Article-Article"/>
    <n v="1"/>
    <s v="Hyperlink"/>
    <m/>
    <m/>
    <s v="2"/>
    <s v="3"/>
    <m/>
    <m/>
    <m/>
    <m/>
    <m/>
    <m/>
    <m/>
    <m/>
    <m/>
  </r>
  <r>
    <s v="orbital forcing"/>
    <s v="Earth"/>
    <m/>
    <m/>
    <m/>
    <m/>
    <m/>
    <m/>
    <m/>
    <m/>
    <s v="No"/>
    <n v="471"/>
    <m/>
    <m/>
    <s v="Article-Article"/>
    <n v="1"/>
    <s v="Hyperlink"/>
    <m/>
    <m/>
    <s v="2"/>
    <s v="2"/>
    <m/>
    <m/>
    <m/>
    <m/>
    <m/>
    <m/>
    <m/>
    <m/>
    <m/>
  </r>
  <r>
    <s v="orbital forcing"/>
    <s v="ice age"/>
    <m/>
    <m/>
    <m/>
    <m/>
    <m/>
    <m/>
    <m/>
    <m/>
    <s v="Yes"/>
    <n v="472"/>
    <m/>
    <m/>
    <s v="Article-Article"/>
    <n v="1"/>
    <s v="Hyperlink"/>
    <m/>
    <m/>
    <s v="2"/>
    <s v="2"/>
    <m/>
    <m/>
    <m/>
    <m/>
    <m/>
    <m/>
    <m/>
    <m/>
    <m/>
  </r>
  <r>
    <s v="orbital forcing"/>
    <s v="Milankovitch cycles"/>
    <m/>
    <m/>
    <m/>
    <m/>
    <m/>
    <m/>
    <m/>
    <m/>
    <s v="Yes"/>
    <n v="473"/>
    <m/>
    <m/>
    <s v="Article-Article"/>
    <n v="1"/>
    <s v="Hyperlink"/>
    <m/>
    <m/>
    <s v="2"/>
    <s v="2"/>
    <m/>
    <m/>
    <m/>
    <m/>
    <m/>
    <m/>
    <m/>
    <m/>
    <m/>
  </r>
  <r>
    <s v="orbital forcing"/>
    <s v="climate"/>
    <m/>
    <m/>
    <m/>
    <m/>
    <m/>
    <m/>
    <m/>
    <m/>
    <s v="No"/>
    <n v="474"/>
    <m/>
    <m/>
    <s v="Article-Article"/>
    <n v="1"/>
    <s v="Hyperlink"/>
    <m/>
    <m/>
    <s v="2"/>
    <s v="2"/>
    <m/>
    <m/>
    <m/>
    <m/>
    <m/>
    <m/>
    <m/>
    <m/>
    <m/>
  </r>
  <r>
    <s v="Climate_change"/>
    <s v="orbital forcing"/>
    <m/>
    <m/>
    <m/>
    <m/>
    <m/>
    <m/>
    <m/>
    <m/>
    <s v="No"/>
    <n v="475"/>
    <m/>
    <m/>
    <s v="Article-Article"/>
    <n v="1"/>
    <s v="Hyperlink"/>
    <m/>
    <m/>
    <s v="1"/>
    <s v="2"/>
    <m/>
    <m/>
    <m/>
    <m/>
    <m/>
    <m/>
    <m/>
    <m/>
    <m/>
  </r>
  <r>
    <s v="ice age"/>
    <s v="orbital forcing"/>
    <m/>
    <m/>
    <m/>
    <m/>
    <m/>
    <m/>
    <m/>
    <m/>
    <s v="Yes"/>
    <n v="476"/>
    <m/>
    <m/>
    <s v="Article-Article"/>
    <n v="1"/>
    <s v="Hyperlink"/>
    <m/>
    <m/>
    <s v="2"/>
    <s v="2"/>
    <m/>
    <m/>
    <m/>
    <m/>
    <m/>
    <m/>
    <m/>
    <m/>
    <m/>
  </r>
  <r>
    <s v="Milankovitch cycles"/>
    <s v="orbital forcing"/>
    <m/>
    <m/>
    <m/>
    <m/>
    <m/>
    <m/>
    <m/>
    <m/>
    <s v="Yes"/>
    <n v="477"/>
    <m/>
    <m/>
    <s v="Article-Article"/>
    <n v="1"/>
    <s v="Hyperlink"/>
    <m/>
    <m/>
    <s v="2"/>
    <s v="2"/>
    <m/>
    <m/>
    <m/>
    <m/>
    <m/>
    <m/>
    <m/>
    <m/>
    <m/>
  </r>
  <r>
    <s v="Little Ice Age"/>
    <s v="orbital forcing"/>
    <m/>
    <m/>
    <m/>
    <m/>
    <m/>
    <m/>
    <m/>
    <m/>
    <s v="No"/>
    <n v="478"/>
    <m/>
    <m/>
    <s v="Article-Article"/>
    <n v="1"/>
    <s v="Hyperlink"/>
    <m/>
    <m/>
    <s v="4"/>
    <s v="2"/>
    <m/>
    <m/>
    <m/>
    <m/>
    <m/>
    <m/>
    <m/>
    <m/>
    <m/>
  </r>
  <r>
    <s v="Effects of global warming"/>
    <s v="coral"/>
    <m/>
    <m/>
    <m/>
    <m/>
    <m/>
    <m/>
    <m/>
    <m/>
    <s v="No"/>
    <n v="479"/>
    <m/>
    <m/>
    <s v="Article-Article"/>
    <n v="1"/>
    <s v="Hyperlink"/>
    <m/>
    <m/>
    <s v="3"/>
    <s v="2"/>
    <m/>
    <m/>
    <m/>
    <m/>
    <m/>
    <m/>
    <m/>
    <m/>
    <m/>
  </r>
  <r>
    <s v="limestone"/>
    <s v="coral"/>
    <m/>
    <m/>
    <m/>
    <m/>
    <m/>
    <m/>
    <m/>
    <m/>
    <s v="Yes"/>
    <n v="480"/>
    <m/>
    <m/>
    <s v="Article-Article"/>
    <n v="1"/>
    <s v="Hyperlink"/>
    <m/>
    <m/>
    <s v="2"/>
    <s v="2"/>
    <m/>
    <m/>
    <m/>
    <m/>
    <m/>
    <m/>
    <m/>
    <m/>
    <m/>
  </r>
  <r>
    <s v="Southern Ocean"/>
    <s v="coral"/>
    <m/>
    <m/>
    <m/>
    <m/>
    <m/>
    <m/>
    <m/>
    <m/>
    <s v="No"/>
    <n v="481"/>
    <m/>
    <m/>
    <s v="Article-Article"/>
    <n v="1"/>
    <s v="Hyperlink"/>
    <m/>
    <m/>
    <s v="4"/>
    <s v="2"/>
    <m/>
    <m/>
    <m/>
    <m/>
    <m/>
    <m/>
    <m/>
    <m/>
    <m/>
  </r>
  <r>
    <s v="Pliocene"/>
    <s v="coral"/>
    <m/>
    <m/>
    <m/>
    <m/>
    <m/>
    <m/>
    <m/>
    <m/>
    <s v="No"/>
    <n v="482"/>
    <m/>
    <m/>
    <s v="Article-Article"/>
    <n v="1"/>
    <s v="Hyperlink"/>
    <m/>
    <m/>
    <s v="3"/>
    <s v="2"/>
    <m/>
    <m/>
    <m/>
    <m/>
    <m/>
    <m/>
    <m/>
    <m/>
    <m/>
  </r>
  <r>
    <s v="coral"/>
    <s v="fish"/>
    <m/>
    <m/>
    <m/>
    <m/>
    <m/>
    <m/>
    <m/>
    <m/>
    <s v="No"/>
    <n v="483"/>
    <m/>
    <m/>
    <s v="Article-Article"/>
    <n v="1"/>
    <s v="Hyperlink"/>
    <m/>
    <m/>
    <s v="2"/>
    <s v="4"/>
    <m/>
    <m/>
    <m/>
    <m/>
    <m/>
    <m/>
    <m/>
    <m/>
    <m/>
  </r>
  <r>
    <s v="coral"/>
    <s v="limestone"/>
    <m/>
    <m/>
    <m/>
    <m/>
    <m/>
    <m/>
    <m/>
    <m/>
    <s v="Yes"/>
    <n v="484"/>
    <m/>
    <m/>
    <s v="Article-Article"/>
    <n v="1"/>
    <s v="Hyperlink"/>
    <m/>
    <m/>
    <s v="2"/>
    <s v="2"/>
    <m/>
    <m/>
    <m/>
    <m/>
    <m/>
    <m/>
    <m/>
    <m/>
    <m/>
  </r>
  <r>
    <s v="coral"/>
    <s v="Holocene"/>
    <m/>
    <m/>
    <m/>
    <m/>
    <m/>
    <m/>
    <m/>
    <m/>
    <s v="No"/>
    <n v="485"/>
    <m/>
    <m/>
    <s v="Article-Article"/>
    <n v="1"/>
    <s v="Hyperlink"/>
    <m/>
    <m/>
    <s v="2"/>
    <s v="4"/>
    <m/>
    <m/>
    <m/>
    <m/>
    <m/>
    <m/>
    <m/>
    <m/>
    <m/>
  </r>
  <r>
    <s v="coral"/>
    <s v="NOAA"/>
    <m/>
    <m/>
    <m/>
    <m/>
    <m/>
    <m/>
    <m/>
    <m/>
    <s v="No"/>
    <n v="486"/>
    <m/>
    <m/>
    <s v="Article-Article"/>
    <n v="1"/>
    <s v="Hyperlink"/>
    <m/>
    <m/>
    <s v="2"/>
    <s v="4"/>
    <m/>
    <m/>
    <m/>
    <m/>
    <m/>
    <m/>
    <m/>
    <m/>
    <m/>
  </r>
  <r>
    <s v="coral"/>
    <s v="ecosystem"/>
    <m/>
    <m/>
    <m/>
    <m/>
    <m/>
    <m/>
    <m/>
    <m/>
    <s v="No"/>
    <n v="487"/>
    <m/>
    <m/>
    <s v="Article-Article"/>
    <n v="1"/>
    <s v="Hyperlink"/>
    <m/>
    <m/>
    <s v="2"/>
    <s v="2"/>
    <m/>
    <m/>
    <m/>
    <m/>
    <m/>
    <m/>
    <m/>
    <m/>
    <m/>
  </r>
  <r>
    <s v="coral"/>
    <s v="greenhouse gas"/>
    <m/>
    <m/>
    <m/>
    <m/>
    <m/>
    <m/>
    <m/>
    <m/>
    <s v="No"/>
    <n v="488"/>
    <m/>
    <m/>
    <s v="Article-Article"/>
    <n v="1"/>
    <s v="Hyperlink"/>
    <m/>
    <m/>
    <s v="2"/>
    <s v="2"/>
    <m/>
    <m/>
    <m/>
    <m/>
    <m/>
    <m/>
    <m/>
    <m/>
    <m/>
  </r>
  <r>
    <s v="coral"/>
    <s v="sea level"/>
    <m/>
    <m/>
    <m/>
    <m/>
    <m/>
    <m/>
    <m/>
    <m/>
    <s v="No"/>
    <n v="489"/>
    <m/>
    <m/>
    <s v="Article-Article"/>
    <n v="1"/>
    <s v="Hyperlink"/>
    <m/>
    <m/>
    <s v="2"/>
    <s v="3"/>
    <m/>
    <m/>
    <m/>
    <m/>
    <m/>
    <m/>
    <m/>
    <m/>
    <m/>
  </r>
  <r>
    <s v="Climate_change"/>
    <s v="coral"/>
    <m/>
    <m/>
    <m/>
    <m/>
    <m/>
    <m/>
    <m/>
    <m/>
    <s v="No"/>
    <n v="490"/>
    <m/>
    <m/>
    <s v="Article-Article"/>
    <n v="1"/>
    <s v="Hyperlink"/>
    <m/>
    <m/>
    <s v="1"/>
    <s v="2"/>
    <m/>
    <m/>
    <m/>
    <m/>
    <m/>
    <m/>
    <m/>
    <m/>
    <m/>
  </r>
  <r>
    <s v="Paleoclimatology"/>
    <s v="coral"/>
    <m/>
    <m/>
    <m/>
    <m/>
    <m/>
    <m/>
    <m/>
    <m/>
    <s v="No"/>
    <n v="491"/>
    <m/>
    <m/>
    <s v="Article-Article"/>
    <n v="1"/>
    <s v="Hyperlink"/>
    <m/>
    <m/>
    <s v="2"/>
    <s v="2"/>
    <m/>
    <m/>
    <m/>
    <m/>
    <m/>
    <m/>
    <m/>
    <m/>
    <m/>
  </r>
  <r>
    <s v="Pangaea"/>
    <s v="coral"/>
    <m/>
    <m/>
    <m/>
    <m/>
    <m/>
    <m/>
    <m/>
    <m/>
    <s v="No"/>
    <n v="492"/>
    <m/>
    <m/>
    <s v="Article-Article"/>
    <n v="1"/>
    <s v="Hyperlink"/>
    <m/>
    <m/>
    <s v="2"/>
    <s v="2"/>
    <m/>
    <m/>
    <m/>
    <m/>
    <m/>
    <m/>
    <m/>
    <m/>
    <m/>
  </r>
  <r>
    <s v="photosynthesis"/>
    <s v="coral"/>
    <m/>
    <m/>
    <m/>
    <m/>
    <m/>
    <m/>
    <m/>
    <m/>
    <s v="No"/>
    <n v="493"/>
    <m/>
    <m/>
    <s v="Article-Article"/>
    <n v="1"/>
    <s v="Hyperlink"/>
    <m/>
    <m/>
    <s v="2"/>
    <s v="2"/>
    <m/>
    <m/>
    <m/>
    <m/>
    <m/>
    <m/>
    <m/>
    <m/>
    <m/>
  </r>
  <r>
    <s v="Little Ice Age"/>
    <s v="coral"/>
    <m/>
    <m/>
    <m/>
    <m/>
    <m/>
    <m/>
    <m/>
    <m/>
    <s v="No"/>
    <n v="494"/>
    <m/>
    <m/>
    <s v="Article-Article"/>
    <n v="1"/>
    <s v="Hyperlink"/>
    <m/>
    <m/>
    <s v="4"/>
    <s v="2"/>
    <m/>
    <m/>
    <m/>
    <m/>
    <m/>
    <m/>
    <m/>
    <m/>
    <m/>
  </r>
  <r>
    <s v="extreme weather"/>
    <s v="Year Without a Summer"/>
    <m/>
    <m/>
    <m/>
    <m/>
    <m/>
    <m/>
    <m/>
    <m/>
    <s v="No"/>
    <n v="495"/>
    <m/>
    <m/>
    <s v="Article-Article"/>
    <n v="1"/>
    <s v="Hyperlink"/>
    <m/>
    <m/>
    <s v="1"/>
    <s v="1"/>
    <m/>
    <m/>
    <m/>
    <m/>
    <m/>
    <m/>
    <m/>
    <m/>
    <m/>
  </r>
  <r>
    <s v="Paleoclimatology"/>
    <s v="Year Without a Summer"/>
    <m/>
    <m/>
    <m/>
    <m/>
    <m/>
    <m/>
    <m/>
    <m/>
    <s v="No"/>
    <n v="496"/>
    <m/>
    <m/>
    <s v="Article-Article"/>
    <n v="1"/>
    <s v="Hyperlink"/>
    <m/>
    <m/>
    <s v="2"/>
    <s v="1"/>
    <m/>
    <m/>
    <m/>
    <m/>
    <m/>
    <m/>
    <m/>
    <m/>
    <m/>
  </r>
  <r>
    <s v="Year Without a Summer"/>
    <s v="Greenland"/>
    <m/>
    <m/>
    <m/>
    <m/>
    <m/>
    <m/>
    <m/>
    <m/>
    <s v="No"/>
    <n v="497"/>
    <m/>
    <m/>
    <s v="Article-Article"/>
    <n v="1"/>
    <s v="Hyperlink"/>
    <m/>
    <m/>
    <s v="1"/>
    <s v="3"/>
    <m/>
    <m/>
    <m/>
    <m/>
    <m/>
    <m/>
    <m/>
    <m/>
    <m/>
  </r>
  <r>
    <s v="Year Without a Summer"/>
    <s v="tephra"/>
    <m/>
    <m/>
    <m/>
    <m/>
    <m/>
    <m/>
    <m/>
    <m/>
    <s v="No"/>
    <n v="498"/>
    <m/>
    <m/>
    <s v="Article-Article"/>
    <n v="1"/>
    <s v="Hyperlink"/>
    <m/>
    <m/>
    <s v="1"/>
    <s v="3"/>
    <m/>
    <m/>
    <m/>
    <m/>
    <m/>
    <m/>
    <m/>
    <m/>
    <m/>
  </r>
  <r>
    <s v="Year Without a Summer"/>
    <s v="Mount Pinatubo"/>
    <m/>
    <m/>
    <m/>
    <m/>
    <m/>
    <m/>
    <m/>
    <m/>
    <s v="No"/>
    <n v="499"/>
    <m/>
    <m/>
    <s v="Article-Article"/>
    <n v="1"/>
    <s v="Hyperlink"/>
    <m/>
    <m/>
    <s v="1"/>
    <s v="3"/>
    <m/>
    <m/>
    <m/>
    <m/>
    <m/>
    <m/>
    <m/>
    <m/>
    <m/>
  </r>
  <r>
    <s v="Year Without a Summer"/>
    <s v="stratosphere"/>
    <m/>
    <m/>
    <m/>
    <m/>
    <m/>
    <m/>
    <m/>
    <m/>
    <s v="No"/>
    <n v="500"/>
    <m/>
    <m/>
    <s v="Article-Article"/>
    <n v="1"/>
    <s v="Hyperlink"/>
    <m/>
    <m/>
    <s v="1"/>
    <s v="3"/>
    <m/>
    <m/>
    <m/>
    <m/>
    <m/>
    <m/>
    <m/>
    <m/>
    <m/>
  </r>
  <r>
    <s v="Year Without a Summer"/>
    <s v="The New York Times"/>
    <m/>
    <m/>
    <m/>
    <m/>
    <m/>
    <m/>
    <m/>
    <m/>
    <s v="No"/>
    <n v="501"/>
    <m/>
    <m/>
    <s v="Article-Article"/>
    <n v="1"/>
    <s v="Hyperlink"/>
    <m/>
    <m/>
    <s v="1"/>
    <s v="2"/>
    <m/>
    <m/>
    <m/>
    <m/>
    <m/>
    <m/>
    <m/>
    <m/>
    <m/>
  </r>
  <r>
    <s v="Year Without a Summer"/>
    <s v="Little Ice Age"/>
    <m/>
    <m/>
    <m/>
    <m/>
    <m/>
    <m/>
    <m/>
    <m/>
    <s v="Yes"/>
    <n v="502"/>
    <m/>
    <m/>
    <s v="Article-Article"/>
    <n v="1"/>
    <s v="Hyperlink"/>
    <m/>
    <m/>
    <s v="1"/>
    <s v="4"/>
    <m/>
    <m/>
    <m/>
    <m/>
    <m/>
    <m/>
    <m/>
    <m/>
    <m/>
  </r>
  <r>
    <s v="Climate_change"/>
    <s v="Year Without a Summer"/>
    <m/>
    <m/>
    <m/>
    <m/>
    <m/>
    <m/>
    <m/>
    <m/>
    <s v="No"/>
    <n v="503"/>
    <m/>
    <m/>
    <s v="Article-Article"/>
    <n v="1"/>
    <s v="Hyperlink"/>
    <m/>
    <m/>
    <s v="1"/>
    <s v="1"/>
    <m/>
    <m/>
    <m/>
    <m/>
    <m/>
    <m/>
    <m/>
    <m/>
    <m/>
  </r>
  <r>
    <s v="Little Ice Age"/>
    <s v="Year Without a Summer"/>
    <m/>
    <m/>
    <m/>
    <m/>
    <m/>
    <m/>
    <m/>
    <m/>
    <s v="Yes"/>
    <n v="504"/>
    <m/>
    <m/>
    <s v="Article-Article"/>
    <n v="1"/>
    <s v="Hyperlink"/>
    <m/>
    <m/>
    <s v="4"/>
    <s v="1"/>
    <m/>
    <m/>
    <m/>
    <m/>
    <m/>
    <m/>
    <m/>
    <m/>
    <m/>
  </r>
  <r>
    <s v="desertification"/>
    <s v="Sahara"/>
    <m/>
    <m/>
    <m/>
    <m/>
    <m/>
    <m/>
    <m/>
    <m/>
    <s v="Yes"/>
    <n v="505"/>
    <m/>
    <m/>
    <s v="Article-Article"/>
    <n v="1"/>
    <s v="Hyperlink"/>
    <m/>
    <m/>
    <s v="1"/>
    <s v="1"/>
    <m/>
    <m/>
    <m/>
    <m/>
    <m/>
    <m/>
    <m/>
    <m/>
    <m/>
  </r>
  <r>
    <s v="Last Glacial Maximum"/>
    <s v="Sahara"/>
    <m/>
    <m/>
    <m/>
    <m/>
    <m/>
    <m/>
    <m/>
    <m/>
    <s v="Yes"/>
    <n v="506"/>
    <m/>
    <m/>
    <s v="Article-Article"/>
    <n v="1"/>
    <s v="Hyperlink"/>
    <m/>
    <m/>
    <s v="1"/>
    <s v="1"/>
    <m/>
    <m/>
    <m/>
    <m/>
    <m/>
    <m/>
    <m/>
    <m/>
    <m/>
  </r>
  <r>
    <s v="Historical climatology"/>
    <s v="Sahara"/>
    <m/>
    <m/>
    <m/>
    <m/>
    <m/>
    <m/>
    <m/>
    <m/>
    <s v="No"/>
    <n v="507"/>
    <m/>
    <m/>
    <s v="Article-Article"/>
    <n v="1"/>
    <s v="Hyperlink"/>
    <m/>
    <m/>
    <s v="1"/>
    <s v="1"/>
    <m/>
    <m/>
    <m/>
    <m/>
    <m/>
    <m/>
    <m/>
    <m/>
    <m/>
  </r>
  <r>
    <s v="Sahara"/>
    <s v="desertification"/>
    <m/>
    <m/>
    <m/>
    <m/>
    <m/>
    <m/>
    <m/>
    <m/>
    <s v="Yes"/>
    <n v="508"/>
    <m/>
    <m/>
    <s v="Article-Article"/>
    <n v="1"/>
    <s v="Hyperlink"/>
    <m/>
    <m/>
    <s v="1"/>
    <s v="1"/>
    <m/>
    <m/>
    <m/>
    <m/>
    <m/>
    <m/>
    <m/>
    <m/>
    <m/>
  </r>
  <r>
    <s v="Sahara"/>
    <s v="Last Glacial Maximum"/>
    <m/>
    <m/>
    <m/>
    <m/>
    <m/>
    <m/>
    <m/>
    <m/>
    <s v="Yes"/>
    <n v="509"/>
    <m/>
    <m/>
    <s v="Article-Article"/>
    <n v="1"/>
    <s v="Hyperlink"/>
    <m/>
    <m/>
    <s v="1"/>
    <s v="1"/>
    <m/>
    <m/>
    <m/>
    <m/>
    <m/>
    <m/>
    <m/>
    <m/>
    <m/>
  </r>
  <r>
    <s v="Sahara"/>
    <s v="Arctic"/>
    <m/>
    <m/>
    <m/>
    <m/>
    <m/>
    <m/>
    <m/>
    <m/>
    <s v="No"/>
    <n v="510"/>
    <m/>
    <m/>
    <s v="Article-Article"/>
    <n v="1"/>
    <s v="Hyperlink"/>
    <m/>
    <m/>
    <s v="1"/>
    <s v="4"/>
    <m/>
    <m/>
    <m/>
    <m/>
    <m/>
    <m/>
    <m/>
    <m/>
    <m/>
  </r>
  <r>
    <s v="Sahara"/>
    <s v="Antarctica"/>
    <m/>
    <m/>
    <m/>
    <m/>
    <m/>
    <m/>
    <m/>
    <m/>
    <s v="No"/>
    <n v="511"/>
    <m/>
    <m/>
    <s v="Article-Article"/>
    <n v="1"/>
    <s v="Hyperlink"/>
    <m/>
    <m/>
    <s v="1"/>
    <s v="3"/>
    <m/>
    <m/>
    <m/>
    <m/>
    <m/>
    <m/>
    <m/>
    <m/>
    <m/>
  </r>
  <r>
    <s v="Sahara"/>
    <s v="Younger Dryas"/>
    <m/>
    <m/>
    <m/>
    <m/>
    <m/>
    <m/>
    <m/>
    <m/>
    <s v="No"/>
    <n v="512"/>
    <m/>
    <m/>
    <s v="Article-Article"/>
    <n v="1"/>
    <s v="Hyperlink"/>
    <m/>
    <m/>
    <s v="1"/>
    <s v="1"/>
    <m/>
    <m/>
    <m/>
    <m/>
    <m/>
    <m/>
    <m/>
    <m/>
    <m/>
  </r>
  <r>
    <s v="Sahara"/>
    <s v="Holocene"/>
    <m/>
    <m/>
    <m/>
    <m/>
    <m/>
    <m/>
    <m/>
    <m/>
    <s v="No"/>
    <n v="513"/>
    <m/>
    <m/>
    <s v="Article-Article"/>
    <n v="1"/>
    <s v="Hyperlink"/>
    <m/>
    <m/>
    <s v="1"/>
    <s v="4"/>
    <m/>
    <m/>
    <m/>
    <m/>
    <m/>
    <m/>
    <m/>
    <m/>
    <m/>
  </r>
  <r>
    <s v="Sahara"/>
    <s v="vegetation"/>
    <m/>
    <m/>
    <m/>
    <m/>
    <m/>
    <m/>
    <m/>
    <m/>
    <s v="No"/>
    <n v="514"/>
    <m/>
    <m/>
    <s v="Article-Article"/>
    <n v="1"/>
    <s v="Hyperlink"/>
    <m/>
    <m/>
    <s v="1"/>
    <s v="1"/>
    <m/>
    <m/>
    <m/>
    <m/>
    <m/>
    <m/>
    <m/>
    <m/>
    <m/>
  </r>
  <r>
    <s v="Sahara"/>
    <s v="ice sheet"/>
    <m/>
    <m/>
    <m/>
    <m/>
    <m/>
    <m/>
    <m/>
    <m/>
    <s v="No"/>
    <n v="515"/>
    <m/>
    <m/>
    <s v="Article-Article"/>
    <n v="1"/>
    <s v="Hyperlink"/>
    <m/>
    <m/>
    <s v="1"/>
    <s v="3"/>
    <m/>
    <m/>
    <m/>
    <m/>
    <m/>
    <m/>
    <m/>
    <m/>
    <m/>
  </r>
  <r>
    <s v="Sahara"/>
    <s v="precession"/>
    <m/>
    <m/>
    <m/>
    <m/>
    <m/>
    <m/>
    <m/>
    <m/>
    <s v="No"/>
    <n v="516"/>
    <m/>
    <m/>
    <s v="Article-Article"/>
    <n v="1"/>
    <s v="Hyperlink"/>
    <m/>
    <m/>
    <s v="1"/>
    <s v="2"/>
    <m/>
    <m/>
    <m/>
    <m/>
    <m/>
    <m/>
    <m/>
    <m/>
    <m/>
  </r>
  <r>
    <s v="Sahara"/>
    <s v="evapotranspiration"/>
    <m/>
    <m/>
    <m/>
    <m/>
    <m/>
    <m/>
    <m/>
    <m/>
    <s v="No"/>
    <n v="517"/>
    <m/>
    <m/>
    <s v="Article-Article"/>
    <n v="1"/>
    <s v="Hyperlink"/>
    <m/>
    <m/>
    <s v="1"/>
    <s v="1"/>
    <m/>
    <m/>
    <m/>
    <m/>
    <m/>
    <m/>
    <m/>
    <m/>
    <m/>
  </r>
  <r>
    <s v="Sahara"/>
    <s v="climate"/>
    <m/>
    <m/>
    <m/>
    <m/>
    <m/>
    <m/>
    <m/>
    <m/>
    <s v="No"/>
    <n v="518"/>
    <m/>
    <m/>
    <s v="Article-Article"/>
    <n v="1"/>
    <s v="Hyperlink"/>
    <m/>
    <m/>
    <s v="1"/>
    <s v="2"/>
    <m/>
    <m/>
    <m/>
    <m/>
    <m/>
    <m/>
    <m/>
    <m/>
    <m/>
  </r>
  <r>
    <s v="Climate_change"/>
    <s v="Sahara"/>
    <m/>
    <m/>
    <m/>
    <m/>
    <m/>
    <m/>
    <m/>
    <m/>
    <s v="No"/>
    <n v="519"/>
    <m/>
    <m/>
    <s v="Article-Article"/>
    <n v="1"/>
    <s v="Hyperlink"/>
    <m/>
    <m/>
    <s v="1"/>
    <s v="1"/>
    <m/>
    <m/>
    <m/>
    <m/>
    <m/>
    <m/>
    <m/>
    <m/>
    <m/>
  </r>
  <r>
    <s v="Little Ice Age"/>
    <s v="Sahara"/>
    <m/>
    <m/>
    <m/>
    <m/>
    <m/>
    <m/>
    <m/>
    <m/>
    <s v="No"/>
    <n v="520"/>
    <m/>
    <m/>
    <s v="Article-Article"/>
    <n v="1"/>
    <s v="Hyperlink"/>
    <m/>
    <m/>
    <s v="4"/>
    <s v="1"/>
    <m/>
    <m/>
    <m/>
    <m/>
    <m/>
    <m/>
    <m/>
    <m/>
    <m/>
  </r>
  <r>
    <s v="Medieval Warm Period"/>
    <s v="Pacific"/>
    <m/>
    <m/>
    <m/>
    <m/>
    <m/>
    <m/>
    <m/>
    <m/>
    <s v="No"/>
    <n v="521"/>
    <m/>
    <m/>
    <s v="Article-Article"/>
    <n v="1"/>
    <s v="Hyperlink"/>
    <m/>
    <m/>
    <s v="4"/>
    <s v="4"/>
    <m/>
    <m/>
    <m/>
    <m/>
    <m/>
    <m/>
    <m/>
    <m/>
    <m/>
  </r>
  <r>
    <s v="Southern Ocean"/>
    <s v="Pacific"/>
    <m/>
    <m/>
    <m/>
    <m/>
    <m/>
    <m/>
    <m/>
    <m/>
    <s v="No"/>
    <n v="522"/>
    <m/>
    <m/>
    <s v="Article-Article"/>
    <n v="1"/>
    <s v="Hyperlink"/>
    <m/>
    <m/>
    <s v="4"/>
    <s v="4"/>
    <m/>
    <m/>
    <m/>
    <m/>
    <m/>
    <m/>
    <m/>
    <m/>
    <m/>
  </r>
  <r>
    <s v="Pangaea"/>
    <s v="Pacific"/>
    <m/>
    <m/>
    <m/>
    <m/>
    <m/>
    <m/>
    <m/>
    <m/>
    <s v="No"/>
    <n v="523"/>
    <m/>
    <m/>
    <s v="Article-Article"/>
    <n v="1"/>
    <s v="Hyperlink"/>
    <m/>
    <m/>
    <s v="2"/>
    <s v="4"/>
    <m/>
    <m/>
    <m/>
    <m/>
    <m/>
    <m/>
    <m/>
    <m/>
    <m/>
  </r>
  <r>
    <s v="Climate_change"/>
    <s v="Pacific"/>
    <m/>
    <m/>
    <m/>
    <m/>
    <m/>
    <m/>
    <m/>
    <m/>
    <s v="No"/>
    <n v="524"/>
    <m/>
    <m/>
    <s v="Article-Article"/>
    <n v="1"/>
    <s v="Hyperlink"/>
    <m/>
    <m/>
    <s v="1"/>
    <s v="4"/>
    <m/>
    <m/>
    <m/>
    <m/>
    <m/>
    <m/>
    <m/>
    <m/>
    <m/>
  </r>
  <r>
    <s v="volcanic ash"/>
    <s v="Pacific"/>
    <m/>
    <m/>
    <m/>
    <m/>
    <m/>
    <m/>
    <m/>
    <m/>
    <s v="No"/>
    <n v="525"/>
    <m/>
    <m/>
    <s v="Article-Article"/>
    <n v="1"/>
    <s v="Hyperlink"/>
    <m/>
    <m/>
    <s v="3"/>
    <s v="4"/>
    <m/>
    <m/>
    <m/>
    <m/>
    <m/>
    <m/>
    <m/>
    <m/>
    <m/>
  </r>
  <r>
    <s v="climate engineering"/>
    <s v="Mount Pinatubo"/>
    <m/>
    <m/>
    <m/>
    <m/>
    <m/>
    <m/>
    <m/>
    <m/>
    <s v="No"/>
    <n v="526"/>
    <m/>
    <m/>
    <s v="Article-Article"/>
    <n v="1"/>
    <s v="Hyperlink"/>
    <m/>
    <m/>
    <s v="4"/>
    <s v="3"/>
    <m/>
    <m/>
    <m/>
    <m/>
    <m/>
    <m/>
    <m/>
    <m/>
    <m/>
  </r>
  <r>
    <s v="Younger Dryas"/>
    <s v="Mount Pinatubo"/>
    <m/>
    <m/>
    <m/>
    <m/>
    <m/>
    <m/>
    <m/>
    <m/>
    <s v="No"/>
    <n v="527"/>
    <m/>
    <m/>
    <s v="Article-Article"/>
    <n v="1"/>
    <s v="Hyperlink"/>
    <m/>
    <m/>
    <s v="1"/>
    <s v="3"/>
    <m/>
    <m/>
    <m/>
    <m/>
    <m/>
    <m/>
    <m/>
    <m/>
    <m/>
  </r>
  <r>
    <s v="Mount Pinatubo"/>
    <s v="Antarctica"/>
    <m/>
    <m/>
    <m/>
    <m/>
    <m/>
    <m/>
    <m/>
    <m/>
    <s v="No"/>
    <n v="528"/>
    <m/>
    <m/>
    <s v="Article-Article"/>
    <n v="1"/>
    <s v="Hyperlink"/>
    <m/>
    <m/>
    <s v="3"/>
    <s v="3"/>
    <m/>
    <m/>
    <m/>
    <m/>
    <m/>
    <m/>
    <m/>
    <m/>
    <m/>
  </r>
  <r>
    <s v="Mount Pinatubo"/>
    <s v="tephra"/>
    <m/>
    <m/>
    <m/>
    <m/>
    <m/>
    <m/>
    <m/>
    <m/>
    <s v="No"/>
    <n v="529"/>
    <m/>
    <m/>
    <s v="Article-Article"/>
    <n v="1"/>
    <s v="Hyperlink"/>
    <m/>
    <m/>
    <s v="3"/>
    <s v="3"/>
    <m/>
    <m/>
    <m/>
    <m/>
    <m/>
    <m/>
    <m/>
    <m/>
    <m/>
  </r>
  <r>
    <s v="Mount Pinatubo"/>
    <s v="Pliocene"/>
    <m/>
    <m/>
    <m/>
    <m/>
    <m/>
    <m/>
    <m/>
    <m/>
    <s v="No"/>
    <n v="530"/>
    <m/>
    <m/>
    <s v="Article-Article"/>
    <n v="1"/>
    <s v="Hyperlink"/>
    <m/>
    <m/>
    <s v="3"/>
    <s v="3"/>
    <m/>
    <m/>
    <m/>
    <m/>
    <m/>
    <m/>
    <m/>
    <m/>
    <m/>
  </r>
  <r>
    <s v="Mount Pinatubo"/>
    <s v="Earth"/>
    <m/>
    <m/>
    <m/>
    <m/>
    <m/>
    <m/>
    <m/>
    <m/>
    <s v="No"/>
    <n v="531"/>
    <m/>
    <m/>
    <s v="Article-Article"/>
    <n v="1"/>
    <s v="Hyperlink"/>
    <m/>
    <m/>
    <s v="3"/>
    <s v="2"/>
    <m/>
    <m/>
    <m/>
    <m/>
    <m/>
    <m/>
    <m/>
    <m/>
    <m/>
  </r>
  <r>
    <s v="Mount Pinatubo"/>
    <s v="sediment"/>
    <m/>
    <m/>
    <m/>
    <m/>
    <m/>
    <m/>
    <m/>
    <m/>
    <s v="No"/>
    <n v="532"/>
    <m/>
    <m/>
    <s v="Article-Article"/>
    <n v="1"/>
    <s v="Hyperlink"/>
    <m/>
    <m/>
    <s v="3"/>
    <s v="1"/>
    <m/>
    <m/>
    <m/>
    <m/>
    <m/>
    <m/>
    <m/>
    <m/>
    <m/>
  </r>
  <r>
    <s v="Mount Pinatubo"/>
    <s v="sulfuric acid"/>
    <m/>
    <m/>
    <m/>
    <m/>
    <m/>
    <m/>
    <m/>
    <m/>
    <s v="No"/>
    <n v="533"/>
    <m/>
    <m/>
    <s v="Article-Article"/>
    <n v="1"/>
    <s v="Hyperlink"/>
    <m/>
    <m/>
    <s v="3"/>
    <s v="3"/>
    <m/>
    <m/>
    <m/>
    <m/>
    <m/>
    <m/>
    <m/>
    <m/>
    <m/>
  </r>
  <r>
    <s v="Mount Pinatubo"/>
    <s v="stratosphere"/>
    <m/>
    <m/>
    <m/>
    <m/>
    <m/>
    <m/>
    <m/>
    <m/>
    <s v="No"/>
    <n v="534"/>
    <m/>
    <m/>
    <s v="Article-Article"/>
    <n v="1"/>
    <s v="Hyperlink"/>
    <m/>
    <m/>
    <s v="3"/>
    <s v="3"/>
    <m/>
    <m/>
    <m/>
    <m/>
    <m/>
    <m/>
    <m/>
    <m/>
    <m/>
  </r>
  <r>
    <s v="Mount Pinatubo"/>
    <s v="ecosystem"/>
    <m/>
    <m/>
    <m/>
    <m/>
    <m/>
    <m/>
    <m/>
    <m/>
    <s v="No"/>
    <n v="535"/>
    <m/>
    <m/>
    <s v="Article-Article"/>
    <n v="1"/>
    <s v="Hyperlink"/>
    <m/>
    <m/>
    <s v="3"/>
    <s v="2"/>
    <m/>
    <m/>
    <m/>
    <m/>
    <m/>
    <m/>
    <m/>
    <m/>
    <m/>
  </r>
  <r>
    <s v="Mount Pinatubo"/>
    <s v="weathering"/>
    <m/>
    <m/>
    <m/>
    <m/>
    <m/>
    <m/>
    <m/>
    <m/>
    <s v="No"/>
    <n v="536"/>
    <m/>
    <m/>
    <s v="Article-Article"/>
    <n v="1"/>
    <s v="Hyperlink"/>
    <m/>
    <m/>
    <s v="3"/>
    <s v="2"/>
    <m/>
    <m/>
    <m/>
    <m/>
    <m/>
    <m/>
    <m/>
    <m/>
    <m/>
  </r>
  <r>
    <s v="Mount Pinatubo"/>
    <s v="volcanic ash"/>
    <m/>
    <m/>
    <m/>
    <m/>
    <m/>
    <m/>
    <m/>
    <m/>
    <s v="Yes"/>
    <n v="537"/>
    <m/>
    <m/>
    <s v="Article-Article"/>
    <n v="1"/>
    <s v="Hyperlink"/>
    <m/>
    <m/>
    <s v="3"/>
    <s v="3"/>
    <m/>
    <m/>
    <m/>
    <m/>
    <m/>
    <m/>
    <m/>
    <m/>
    <m/>
  </r>
  <r>
    <s v="Mount Pinatubo"/>
    <s v="World Meteorological Organization"/>
    <m/>
    <m/>
    <m/>
    <m/>
    <m/>
    <m/>
    <m/>
    <m/>
    <s v="No"/>
    <n v="538"/>
    <m/>
    <m/>
    <s v="Article-Article"/>
    <n v="1"/>
    <s v="Hyperlink"/>
    <m/>
    <m/>
    <s v="3"/>
    <s v="4"/>
    <m/>
    <m/>
    <m/>
    <m/>
    <m/>
    <m/>
    <m/>
    <m/>
    <m/>
  </r>
  <r>
    <s v="Mount Pinatubo"/>
    <s v="sea level"/>
    <m/>
    <m/>
    <m/>
    <m/>
    <m/>
    <m/>
    <m/>
    <m/>
    <s v="No"/>
    <n v="539"/>
    <m/>
    <m/>
    <s v="Article-Article"/>
    <n v="1"/>
    <s v="Hyperlink"/>
    <m/>
    <m/>
    <s v="3"/>
    <s v="3"/>
    <m/>
    <m/>
    <m/>
    <m/>
    <m/>
    <m/>
    <m/>
    <m/>
    <m/>
  </r>
  <r>
    <s v="Climate_change"/>
    <s v="Mount Pinatubo"/>
    <m/>
    <m/>
    <m/>
    <m/>
    <m/>
    <m/>
    <m/>
    <m/>
    <s v="No"/>
    <n v="540"/>
    <m/>
    <m/>
    <s v="Article-Article"/>
    <n v="1"/>
    <s v="Hyperlink"/>
    <m/>
    <m/>
    <s v="1"/>
    <s v="3"/>
    <m/>
    <m/>
    <m/>
    <m/>
    <m/>
    <m/>
    <m/>
    <m/>
    <m/>
  </r>
  <r>
    <s v="Pinatubo"/>
    <s v="Mount Pinatubo"/>
    <m/>
    <m/>
    <m/>
    <m/>
    <m/>
    <m/>
    <m/>
    <m/>
    <s v="No"/>
    <n v="541"/>
    <m/>
    <m/>
    <s v="Article-Article"/>
    <n v="1"/>
    <s v="Hyperlink"/>
    <m/>
    <m/>
    <s v="3"/>
    <s v="3"/>
    <m/>
    <m/>
    <m/>
    <m/>
    <m/>
    <m/>
    <m/>
    <m/>
    <m/>
  </r>
  <r>
    <s v="El Chichón"/>
    <s v="Mount Pinatubo"/>
    <m/>
    <m/>
    <m/>
    <m/>
    <m/>
    <m/>
    <m/>
    <m/>
    <s v="No"/>
    <n v="542"/>
    <m/>
    <m/>
    <s v="Article-Article"/>
    <n v="1"/>
    <s v="Hyperlink"/>
    <m/>
    <m/>
    <s v="3"/>
    <s v="3"/>
    <m/>
    <m/>
    <m/>
    <m/>
    <m/>
    <m/>
    <m/>
    <m/>
    <m/>
  </r>
  <r>
    <s v="volcanic ash"/>
    <s v="Mount Pinatubo"/>
    <m/>
    <m/>
    <m/>
    <m/>
    <m/>
    <m/>
    <m/>
    <m/>
    <s v="Yes"/>
    <n v="543"/>
    <m/>
    <m/>
    <s v="Article-Article"/>
    <n v="1"/>
    <s v="Hyperlink"/>
    <m/>
    <m/>
    <s v="3"/>
    <s v="3"/>
    <m/>
    <m/>
    <m/>
    <m/>
    <m/>
    <m/>
    <m/>
    <m/>
    <m/>
  </r>
  <r>
    <s v="volcanic ash"/>
    <s v="fish"/>
    <m/>
    <m/>
    <m/>
    <m/>
    <m/>
    <m/>
    <m/>
    <m/>
    <s v="No"/>
    <n v="544"/>
    <m/>
    <m/>
    <s v="Article-Article"/>
    <n v="1"/>
    <s v="Hyperlink"/>
    <m/>
    <m/>
    <s v="3"/>
    <s v="4"/>
    <m/>
    <m/>
    <m/>
    <m/>
    <m/>
    <m/>
    <m/>
    <m/>
    <m/>
  </r>
  <r>
    <s v="volcanic ash"/>
    <s v="tephra"/>
    <m/>
    <m/>
    <m/>
    <m/>
    <m/>
    <m/>
    <m/>
    <m/>
    <s v="No"/>
    <n v="545"/>
    <m/>
    <m/>
    <s v="Article-Article"/>
    <n v="1"/>
    <s v="Hyperlink"/>
    <m/>
    <m/>
    <s v="3"/>
    <s v="3"/>
    <m/>
    <m/>
    <m/>
    <m/>
    <m/>
    <m/>
    <m/>
    <m/>
    <m/>
  </r>
  <r>
    <s v="volcanic ash"/>
    <s v="photosynthesis"/>
    <m/>
    <m/>
    <m/>
    <m/>
    <m/>
    <m/>
    <m/>
    <m/>
    <s v="No"/>
    <n v="546"/>
    <m/>
    <m/>
    <s v="Article-Article"/>
    <n v="1"/>
    <s v="Hyperlink"/>
    <m/>
    <m/>
    <s v="3"/>
    <s v="2"/>
    <m/>
    <m/>
    <m/>
    <m/>
    <m/>
    <m/>
    <m/>
    <m/>
    <m/>
  </r>
  <r>
    <s v="volcanic ash"/>
    <s v="atmosphere"/>
    <m/>
    <m/>
    <m/>
    <m/>
    <m/>
    <m/>
    <m/>
    <m/>
    <s v="No"/>
    <n v="547"/>
    <m/>
    <m/>
    <s v="Article-Article"/>
    <n v="1"/>
    <s v="Hyperlink"/>
    <m/>
    <m/>
    <s v="3"/>
    <s v="2"/>
    <m/>
    <m/>
    <m/>
    <m/>
    <m/>
    <m/>
    <m/>
    <m/>
    <m/>
  </r>
  <r>
    <s v="Climate_change"/>
    <s v="volcanic ash"/>
    <m/>
    <m/>
    <m/>
    <m/>
    <m/>
    <m/>
    <m/>
    <m/>
    <s v="No"/>
    <n v="548"/>
    <m/>
    <m/>
    <s v="Article-Article"/>
    <n v="1"/>
    <s v="Hyperlink"/>
    <m/>
    <m/>
    <s v="1"/>
    <s v="3"/>
    <m/>
    <m/>
    <m/>
    <m/>
    <m/>
    <m/>
    <m/>
    <m/>
    <m/>
  </r>
  <r>
    <s v="Younger Dryas"/>
    <s v="pollen"/>
    <m/>
    <m/>
    <m/>
    <m/>
    <m/>
    <m/>
    <m/>
    <m/>
    <s v="No"/>
    <n v="549"/>
    <m/>
    <m/>
    <s v="Article-Article"/>
    <n v="1"/>
    <s v="Hyperlink"/>
    <m/>
    <m/>
    <s v="1"/>
    <s v="1"/>
    <m/>
    <m/>
    <m/>
    <m/>
    <m/>
    <m/>
    <m/>
    <m/>
    <m/>
  </r>
  <r>
    <s v="Younger Dryas"/>
    <s v="Last Glacial Maximum"/>
    <m/>
    <m/>
    <m/>
    <m/>
    <m/>
    <m/>
    <m/>
    <m/>
    <s v="No"/>
    <n v="550"/>
    <m/>
    <m/>
    <s v="Article-Article"/>
    <n v="1"/>
    <s v="Hyperlink"/>
    <m/>
    <m/>
    <s v="1"/>
    <s v="1"/>
    <m/>
    <m/>
    <m/>
    <m/>
    <m/>
    <m/>
    <m/>
    <m/>
    <m/>
  </r>
  <r>
    <s v="Younger Dryas"/>
    <s v="Greenland"/>
    <m/>
    <m/>
    <m/>
    <m/>
    <m/>
    <m/>
    <m/>
    <m/>
    <s v="No"/>
    <n v="551"/>
    <m/>
    <m/>
    <s v="Article-Article"/>
    <n v="1"/>
    <s v="Hyperlink"/>
    <m/>
    <m/>
    <s v="1"/>
    <s v="3"/>
    <m/>
    <m/>
    <m/>
    <m/>
    <m/>
    <m/>
    <m/>
    <m/>
    <m/>
  </r>
  <r>
    <s v="Younger Dryas"/>
    <s v="Antarctica"/>
    <m/>
    <m/>
    <m/>
    <m/>
    <m/>
    <m/>
    <m/>
    <m/>
    <s v="No"/>
    <n v="552"/>
    <m/>
    <m/>
    <s v="Article-Article"/>
    <n v="1"/>
    <s v="Hyperlink"/>
    <m/>
    <m/>
    <s v="1"/>
    <s v="3"/>
    <m/>
    <m/>
    <m/>
    <m/>
    <m/>
    <m/>
    <m/>
    <m/>
    <m/>
  </r>
  <r>
    <s v="Younger Dryas"/>
    <s v="Holocene"/>
    <m/>
    <m/>
    <m/>
    <m/>
    <m/>
    <m/>
    <m/>
    <m/>
    <s v="Yes"/>
    <n v="553"/>
    <m/>
    <m/>
    <s v="Article-Article"/>
    <n v="1"/>
    <s v="Hyperlink"/>
    <m/>
    <m/>
    <s v="1"/>
    <s v="4"/>
    <m/>
    <m/>
    <m/>
    <m/>
    <m/>
    <m/>
    <m/>
    <m/>
    <m/>
  </r>
  <r>
    <s v="Younger Dryas"/>
    <s v="Atlantic"/>
    <m/>
    <m/>
    <m/>
    <m/>
    <m/>
    <m/>
    <m/>
    <m/>
    <s v="No"/>
    <n v="554"/>
    <m/>
    <m/>
    <s v="Article-Article"/>
    <n v="1"/>
    <s v="Hyperlink"/>
    <m/>
    <m/>
    <s v="1"/>
    <s v="4"/>
    <m/>
    <m/>
    <m/>
    <m/>
    <m/>
    <m/>
    <m/>
    <m/>
    <m/>
  </r>
  <r>
    <s v="Younger Dryas"/>
    <s v="Little Ice Age"/>
    <m/>
    <m/>
    <m/>
    <m/>
    <m/>
    <m/>
    <m/>
    <m/>
    <s v="No"/>
    <n v="555"/>
    <m/>
    <m/>
    <s v="Article-Article"/>
    <n v="1"/>
    <s v="Hyperlink"/>
    <m/>
    <m/>
    <s v="1"/>
    <s v="4"/>
    <m/>
    <m/>
    <m/>
    <m/>
    <m/>
    <m/>
    <m/>
    <m/>
    <m/>
  </r>
  <r>
    <s v="Younger Dryas"/>
    <s v="thermohaline circulation"/>
    <m/>
    <m/>
    <m/>
    <m/>
    <m/>
    <m/>
    <m/>
    <m/>
    <s v="Yes"/>
    <n v="556"/>
    <m/>
    <m/>
    <s v="Article-Article"/>
    <n v="1"/>
    <s v="Hyperlink"/>
    <m/>
    <m/>
    <s v="1"/>
    <s v="4"/>
    <m/>
    <m/>
    <m/>
    <m/>
    <m/>
    <m/>
    <m/>
    <m/>
    <m/>
  </r>
  <r>
    <s v="Younger Dryas"/>
    <s v="sea level"/>
    <m/>
    <m/>
    <m/>
    <m/>
    <m/>
    <m/>
    <m/>
    <m/>
    <s v="No"/>
    <n v="557"/>
    <m/>
    <m/>
    <s v="Article-Article"/>
    <n v="1"/>
    <s v="Hyperlink"/>
    <m/>
    <m/>
    <s v="1"/>
    <s v="3"/>
    <m/>
    <m/>
    <m/>
    <m/>
    <m/>
    <m/>
    <m/>
    <m/>
    <m/>
  </r>
  <r>
    <s v="Younger Dryas"/>
    <s v="ice core"/>
    <m/>
    <m/>
    <m/>
    <m/>
    <m/>
    <m/>
    <m/>
    <m/>
    <s v="No"/>
    <n v="558"/>
    <m/>
    <m/>
    <s v="Article-Article"/>
    <n v="1"/>
    <s v="Hyperlink"/>
    <m/>
    <m/>
    <s v="1"/>
    <s v="3"/>
    <m/>
    <m/>
    <m/>
    <m/>
    <m/>
    <m/>
    <m/>
    <m/>
    <m/>
  </r>
  <r>
    <s v="Climate_change"/>
    <s v="Younger Dryas"/>
    <m/>
    <m/>
    <m/>
    <m/>
    <m/>
    <m/>
    <m/>
    <m/>
    <s v="No"/>
    <n v="559"/>
    <m/>
    <m/>
    <s v="Article-Article"/>
    <n v="1"/>
    <s v="Hyperlink"/>
    <m/>
    <m/>
    <s v="1"/>
    <s v="1"/>
    <m/>
    <m/>
    <m/>
    <m/>
    <m/>
    <m/>
    <m/>
    <m/>
    <m/>
  </r>
  <r>
    <s v="Holocene"/>
    <s v="Younger Dryas"/>
    <m/>
    <m/>
    <m/>
    <m/>
    <m/>
    <m/>
    <m/>
    <m/>
    <s v="Yes"/>
    <n v="560"/>
    <m/>
    <m/>
    <s v="Article-Article"/>
    <n v="1"/>
    <s v="Hyperlink"/>
    <m/>
    <m/>
    <s v="4"/>
    <s v="1"/>
    <m/>
    <m/>
    <m/>
    <m/>
    <m/>
    <m/>
    <m/>
    <m/>
    <m/>
  </r>
  <r>
    <s v="Paleoclimatology"/>
    <s v="Younger Dryas"/>
    <m/>
    <m/>
    <m/>
    <m/>
    <m/>
    <m/>
    <m/>
    <m/>
    <s v="No"/>
    <n v="561"/>
    <m/>
    <m/>
    <s v="Article-Article"/>
    <n v="1"/>
    <s v="Hyperlink"/>
    <m/>
    <m/>
    <s v="2"/>
    <s v="1"/>
    <m/>
    <m/>
    <m/>
    <m/>
    <m/>
    <m/>
    <m/>
    <m/>
    <m/>
  </r>
  <r>
    <s v="global cooling"/>
    <s v="Younger Dryas"/>
    <m/>
    <m/>
    <m/>
    <m/>
    <m/>
    <m/>
    <m/>
    <m/>
    <s v="No"/>
    <n v="562"/>
    <m/>
    <m/>
    <s v="Article-Article"/>
    <n v="1"/>
    <s v="Hyperlink"/>
    <m/>
    <m/>
    <s v="2"/>
    <s v="1"/>
    <m/>
    <m/>
    <m/>
    <m/>
    <m/>
    <m/>
    <m/>
    <m/>
    <m/>
  </r>
  <r>
    <s v="thermohaline circulation"/>
    <s v="Younger Dryas"/>
    <m/>
    <m/>
    <m/>
    <m/>
    <m/>
    <m/>
    <m/>
    <m/>
    <s v="Yes"/>
    <n v="563"/>
    <m/>
    <m/>
    <s v="Article-Article"/>
    <n v="1"/>
    <s v="Hyperlink"/>
    <m/>
    <m/>
    <s v="4"/>
    <s v="1"/>
    <m/>
    <m/>
    <m/>
    <m/>
    <m/>
    <m/>
    <m/>
    <m/>
    <m/>
  </r>
  <r>
    <s v="Permo-Carboniferous"/>
    <s v="Pangaea"/>
    <m/>
    <m/>
    <m/>
    <m/>
    <m/>
    <m/>
    <m/>
    <m/>
    <s v="No"/>
    <n v="564"/>
    <m/>
    <m/>
    <s v="Article-Article"/>
    <n v="1"/>
    <s v="Hyperlink"/>
    <m/>
    <m/>
    <s v="2"/>
    <s v="2"/>
    <m/>
    <m/>
    <m/>
    <m/>
    <m/>
    <m/>
    <m/>
    <m/>
    <m/>
  </r>
  <r>
    <s v="Permo-Carboniferous"/>
    <s v="glaciation"/>
    <m/>
    <m/>
    <m/>
    <m/>
    <m/>
    <m/>
    <m/>
    <m/>
    <s v="No"/>
    <n v="565"/>
    <m/>
    <m/>
    <s v="Article-Article"/>
    <n v="1"/>
    <s v="Hyperlink"/>
    <m/>
    <m/>
    <s v="2"/>
    <s v="2"/>
    <m/>
    <m/>
    <m/>
    <m/>
    <m/>
    <m/>
    <m/>
    <m/>
    <m/>
  </r>
  <r>
    <s v="Permo-Carboniferous"/>
    <s v="continental drift"/>
    <m/>
    <m/>
    <m/>
    <m/>
    <m/>
    <m/>
    <m/>
    <m/>
    <s v="Yes"/>
    <n v="566"/>
    <m/>
    <m/>
    <s v="Article-Article"/>
    <n v="1"/>
    <s v="Hyperlink"/>
    <m/>
    <m/>
    <s v="2"/>
    <s v="2"/>
    <m/>
    <m/>
    <m/>
    <m/>
    <m/>
    <m/>
    <m/>
    <m/>
    <m/>
  </r>
  <r>
    <s v="Climate_change"/>
    <s v="Permo-Carboniferous"/>
    <m/>
    <m/>
    <m/>
    <m/>
    <m/>
    <m/>
    <m/>
    <m/>
    <s v="No"/>
    <n v="567"/>
    <m/>
    <m/>
    <s v="Article-Article"/>
    <n v="1"/>
    <s v="Hyperlink"/>
    <m/>
    <m/>
    <s v="1"/>
    <s v="2"/>
    <m/>
    <m/>
    <m/>
    <m/>
    <m/>
    <m/>
    <m/>
    <m/>
    <m/>
  </r>
  <r>
    <s v="continental drift"/>
    <s v="Permo-Carboniferous"/>
    <m/>
    <m/>
    <m/>
    <m/>
    <m/>
    <m/>
    <m/>
    <m/>
    <s v="Yes"/>
    <n v="568"/>
    <m/>
    <m/>
    <s v="Article-Article"/>
    <n v="1"/>
    <s v="Hyperlink"/>
    <m/>
    <m/>
    <s v="2"/>
    <s v="2"/>
    <m/>
    <m/>
    <m/>
    <m/>
    <m/>
    <m/>
    <m/>
    <m/>
    <m/>
  </r>
  <r>
    <s v="Earth"/>
    <s v="Pangaea"/>
    <m/>
    <m/>
    <m/>
    <m/>
    <m/>
    <m/>
    <m/>
    <m/>
    <s v="Yes"/>
    <n v="569"/>
    <m/>
    <m/>
    <s v="Article-Article"/>
    <n v="1"/>
    <s v="Hyperlink"/>
    <m/>
    <m/>
    <s v="2"/>
    <s v="2"/>
    <m/>
    <m/>
    <m/>
    <m/>
    <m/>
    <m/>
    <m/>
    <m/>
    <m/>
  </r>
  <r>
    <s v="Pangaea"/>
    <s v="Antarctica"/>
    <m/>
    <m/>
    <m/>
    <m/>
    <m/>
    <m/>
    <m/>
    <m/>
    <s v="No"/>
    <n v="570"/>
    <m/>
    <m/>
    <s v="Article-Article"/>
    <n v="1"/>
    <s v="Hyperlink"/>
    <m/>
    <m/>
    <s v="2"/>
    <s v="3"/>
    <m/>
    <m/>
    <m/>
    <m/>
    <m/>
    <m/>
    <m/>
    <m/>
    <m/>
  </r>
  <r>
    <s v="Pangaea"/>
    <s v="Earth"/>
    <m/>
    <m/>
    <m/>
    <m/>
    <m/>
    <m/>
    <m/>
    <m/>
    <s v="Yes"/>
    <n v="571"/>
    <m/>
    <m/>
    <s v="Article-Article"/>
    <n v="1"/>
    <s v="Hyperlink"/>
    <m/>
    <m/>
    <s v="2"/>
    <s v="2"/>
    <m/>
    <m/>
    <m/>
    <m/>
    <m/>
    <m/>
    <m/>
    <m/>
    <m/>
  </r>
  <r>
    <s v="Pangaea"/>
    <s v="supercontinent"/>
    <m/>
    <m/>
    <m/>
    <m/>
    <m/>
    <m/>
    <m/>
    <m/>
    <s v="Yes"/>
    <n v="572"/>
    <m/>
    <m/>
    <s v="Article-Article"/>
    <n v="1"/>
    <s v="Hyperlink"/>
    <m/>
    <m/>
    <s v="2"/>
    <s v="2"/>
    <m/>
    <m/>
    <m/>
    <m/>
    <m/>
    <m/>
    <m/>
    <m/>
    <m/>
  </r>
  <r>
    <s v="Pangaea"/>
    <s v="global cooling"/>
    <m/>
    <m/>
    <m/>
    <m/>
    <m/>
    <m/>
    <m/>
    <m/>
    <s v="No"/>
    <n v="573"/>
    <m/>
    <m/>
    <s v="Article-Article"/>
    <n v="1"/>
    <s v="Hyperlink"/>
    <m/>
    <m/>
    <s v="2"/>
    <s v="2"/>
    <m/>
    <m/>
    <m/>
    <m/>
    <m/>
    <m/>
    <m/>
    <m/>
    <m/>
  </r>
  <r>
    <s v="Pangaea"/>
    <s v="continental drift"/>
    <m/>
    <m/>
    <m/>
    <m/>
    <m/>
    <m/>
    <m/>
    <m/>
    <s v="Yes"/>
    <n v="574"/>
    <m/>
    <m/>
    <s v="Article-Article"/>
    <n v="1"/>
    <s v="Hyperlink"/>
    <m/>
    <m/>
    <s v="2"/>
    <s v="2"/>
    <m/>
    <m/>
    <m/>
    <m/>
    <m/>
    <m/>
    <m/>
    <m/>
    <m/>
  </r>
  <r>
    <s v="Climate_change"/>
    <s v="Pangaea"/>
    <m/>
    <m/>
    <m/>
    <m/>
    <m/>
    <m/>
    <m/>
    <m/>
    <s v="No"/>
    <n v="575"/>
    <m/>
    <m/>
    <s v="Article-Article"/>
    <n v="1"/>
    <s v="Hyperlink"/>
    <m/>
    <m/>
    <s v="1"/>
    <s v="2"/>
    <m/>
    <m/>
    <m/>
    <m/>
    <m/>
    <m/>
    <m/>
    <m/>
    <m/>
  </r>
  <r>
    <s v="supercontinent"/>
    <s v="Pangaea"/>
    <m/>
    <m/>
    <m/>
    <m/>
    <m/>
    <m/>
    <m/>
    <m/>
    <s v="Yes"/>
    <n v="576"/>
    <m/>
    <m/>
    <s v="Article-Article"/>
    <n v="1"/>
    <s v="Hyperlink"/>
    <m/>
    <m/>
    <s v="2"/>
    <s v="2"/>
    <m/>
    <m/>
    <m/>
    <m/>
    <m/>
    <m/>
    <m/>
    <m/>
    <m/>
  </r>
  <r>
    <s v="continental drift"/>
    <s v="Pangaea"/>
    <m/>
    <m/>
    <m/>
    <m/>
    <m/>
    <m/>
    <m/>
    <m/>
    <s v="Yes"/>
    <n v="577"/>
    <m/>
    <m/>
    <s v="Article-Article"/>
    <n v="1"/>
    <s v="Hyperlink"/>
    <m/>
    <m/>
    <s v="2"/>
    <s v="2"/>
    <m/>
    <m/>
    <m/>
    <m/>
    <m/>
    <m/>
    <m/>
    <m/>
    <m/>
  </r>
  <r>
    <s v="Snowball Earth"/>
    <s v="supercontinent"/>
    <m/>
    <m/>
    <m/>
    <m/>
    <m/>
    <m/>
    <m/>
    <m/>
    <s v="No"/>
    <n v="578"/>
    <m/>
    <m/>
    <s v="Article-Article"/>
    <n v="1"/>
    <s v="Hyperlink"/>
    <m/>
    <m/>
    <s v="2"/>
    <s v="2"/>
    <m/>
    <m/>
    <m/>
    <m/>
    <m/>
    <m/>
    <m/>
    <m/>
    <m/>
  </r>
  <r>
    <s v="Antarctica"/>
    <s v="supercontinent"/>
    <m/>
    <m/>
    <m/>
    <m/>
    <m/>
    <m/>
    <m/>
    <m/>
    <s v="No"/>
    <n v="579"/>
    <m/>
    <m/>
    <s v="Article-Article"/>
    <n v="1"/>
    <s v="Hyperlink"/>
    <m/>
    <m/>
    <s v="3"/>
    <s v="2"/>
    <m/>
    <m/>
    <m/>
    <m/>
    <m/>
    <m/>
    <m/>
    <m/>
    <m/>
  </r>
  <r>
    <s v="Earth"/>
    <s v="supercontinent"/>
    <m/>
    <m/>
    <m/>
    <m/>
    <m/>
    <m/>
    <m/>
    <m/>
    <s v="Yes"/>
    <n v="580"/>
    <m/>
    <m/>
    <s v="Article-Article"/>
    <n v="1"/>
    <s v="Hyperlink"/>
    <m/>
    <m/>
    <s v="2"/>
    <s v="2"/>
    <m/>
    <m/>
    <m/>
    <m/>
    <m/>
    <m/>
    <m/>
    <m/>
    <m/>
  </r>
  <r>
    <s v="Paleoclimatology"/>
    <s v="supercontinent"/>
    <m/>
    <m/>
    <m/>
    <m/>
    <m/>
    <m/>
    <m/>
    <m/>
    <s v="No"/>
    <n v="581"/>
    <m/>
    <m/>
    <s v="Article-Article"/>
    <n v="1"/>
    <s v="Hyperlink"/>
    <m/>
    <m/>
    <s v="2"/>
    <s v="2"/>
    <m/>
    <m/>
    <m/>
    <m/>
    <m/>
    <m/>
    <m/>
    <m/>
    <m/>
  </r>
  <r>
    <s v="supercontinent"/>
    <s v="sea level change"/>
    <m/>
    <m/>
    <m/>
    <m/>
    <m/>
    <m/>
    <m/>
    <m/>
    <s v="No"/>
    <n v="582"/>
    <m/>
    <m/>
    <s v="Article-Article"/>
    <n v="1"/>
    <s v="Hyperlink"/>
    <m/>
    <m/>
    <s v="2"/>
    <s v="3"/>
    <m/>
    <m/>
    <m/>
    <m/>
    <m/>
    <m/>
    <m/>
    <m/>
    <m/>
  </r>
  <r>
    <s v="supercontinent"/>
    <s v="Earth"/>
    <m/>
    <m/>
    <m/>
    <m/>
    <m/>
    <m/>
    <m/>
    <m/>
    <s v="Yes"/>
    <n v="583"/>
    <m/>
    <m/>
    <s v="Article-Article"/>
    <n v="1"/>
    <s v="Hyperlink"/>
    <m/>
    <m/>
    <s v="2"/>
    <s v="2"/>
    <m/>
    <m/>
    <m/>
    <m/>
    <m/>
    <m/>
    <m/>
    <m/>
    <m/>
  </r>
  <r>
    <s v="supercontinent"/>
    <s v="Milankovitch cycles"/>
    <m/>
    <m/>
    <m/>
    <m/>
    <m/>
    <m/>
    <m/>
    <m/>
    <s v="No"/>
    <n v="584"/>
    <m/>
    <m/>
    <s v="Article-Article"/>
    <n v="1"/>
    <s v="Hyperlink"/>
    <m/>
    <m/>
    <s v="2"/>
    <s v="2"/>
    <m/>
    <m/>
    <m/>
    <m/>
    <m/>
    <m/>
    <m/>
    <m/>
    <m/>
  </r>
  <r>
    <s v="supercontinent"/>
    <s v="weathering"/>
    <m/>
    <m/>
    <m/>
    <m/>
    <m/>
    <m/>
    <m/>
    <m/>
    <s v="No"/>
    <n v="585"/>
    <m/>
    <m/>
    <s v="Article-Article"/>
    <n v="1"/>
    <s v="Hyperlink"/>
    <m/>
    <m/>
    <s v="2"/>
    <s v="2"/>
    <m/>
    <m/>
    <m/>
    <m/>
    <m/>
    <m/>
    <m/>
    <m/>
    <m/>
  </r>
  <r>
    <s v="supercontinent"/>
    <s v="greenhouse gas"/>
    <m/>
    <m/>
    <m/>
    <m/>
    <m/>
    <m/>
    <m/>
    <m/>
    <s v="No"/>
    <n v="586"/>
    <m/>
    <m/>
    <s v="Article-Article"/>
    <n v="1"/>
    <s v="Hyperlink"/>
    <m/>
    <m/>
    <s v="2"/>
    <s v="2"/>
    <m/>
    <m/>
    <m/>
    <m/>
    <m/>
    <m/>
    <m/>
    <m/>
    <m/>
  </r>
  <r>
    <s v="Climate_change"/>
    <s v="supercontinent"/>
    <m/>
    <m/>
    <m/>
    <m/>
    <m/>
    <m/>
    <m/>
    <m/>
    <s v="No"/>
    <n v="587"/>
    <m/>
    <m/>
    <s v="Article-Article"/>
    <n v="1"/>
    <s v="Hyperlink"/>
    <m/>
    <m/>
    <s v="1"/>
    <s v="2"/>
    <m/>
    <m/>
    <m/>
    <m/>
    <m/>
    <m/>
    <m/>
    <m/>
    <m/>
  </r>
  <r>
    <s v="continental drift"/>
    <s v="supercontinent"/>
    <m/>
    <m/>
    <m/>
    <m/>
    <m/>
    <m/>
    <m/>
    <m/>
    <s v="No"/>
    <n v="588"/>
    <m/>
    <m/>
    <s v="Article-Article"/>
    <n v="1"/>
    <s v="Hyperlink"/>
    <m/>
    <m/>
    <s v="2"/>
    <s v="2"/>
    <m/>
    <m/>
    <m/>
    <m/>
    <m/>
    <m/>
    <m/>
    <m/>
    <m/>
  </r>
  <r>
    <s v="Climate_change"/>
    <s v="climate forcing"/>
    <m/>
    <m/>
    <m/>
    <m/>
    <m/>
    <m/>
    <m/>
    <m/>
    <s v="No"/>
    <n v="589"/>
    <m/>
    <m/>
    <s v="Article-Article"/>
    <n v="1"/>
    <s v="Hyperlink"/>
    <m/>
    <m/>
    <s v="1"/>
    <s v="1"/>
    <m/>
    <m/>
    <m/>
    <m/>
    <m/>
    <m/>
    <m/>
    <m/>
    <m/>
  </r>
  <r>
    <s v="Effects of global warming"/>
    <s v="tree ring"/>
    <m/>
    <m/>
    <m/>
    <m/>
    <m/>
    <m/>
    <m/>
    <m/>
    <s v="No"/>
    <n v="590"/>
    <m/>
    <m/>
    <s v="Article-Article"/>
    <n v="1"/>
    <s v="Hyperlink"/>
    <m/>
    <m/>
    <s v="3"/>
    <s v="5"/>
    <m/>
    <m/>
    <m/>
    <m/>
    <m/>
    <m/>
    <m/>
    <m/>
    <m/>
  </r>
  <r>
    <s v="dendroclimatology"/>
    <s v="tree ring"/>
    <m/>
    <m/>
    <m/>
    <m/>
    <m/>
    <m/>
    <m/>
    <m/>
    <s v="No"/>
    <n v="591"/>
    <m/>
    <m/>
    <s v="Article-Article"/>
    <n v="1"/>
    <s v="Hyperlink"/>
    <m/>
    <m/>
    <s v="5"/>
    <s v="5"/>
    <m/>
    <m/>
    <m/>
    <m/>
    <m/>
    <m/>
    <m/>
    <m/>
    <m/>
  </r>
  <r>
    <s v="Climate_change"/>
    <s v="tree ring"/>
    <m/>
    <m/>
    <m/>
    <m/>
    <m/>
    <m/>
    <m/>
    <m/>
    <s v="No"/>
    <n v="592"/>
    <m/>
    <m/>
    <s v="Article-Article"/>
    <n v="1"/>
    <s v="Hyperlink"/>
    <m/>
    <m/>
    <s v="1"/>
    <s v="5"/>
    <m/>
    <m/>
    <m/>
    <m/>
    <m/>
    <m/>
    <m/>
    <m/>
    <m/>
  </r>
  <r>
    <s v="Paleoclimatology"/>
    <s v="tree ring"/>
    <m/>
    <m/>
    <m/>
    <m/>
    <m/>
    <m/>
    <m/>
    <m/>
    <s v="No"/>
    <n v="593"/>
    <m/>
    <m/>
    <s v="Article-Article"/>
    <n v="1"/>
    <s v="Hyperlink"/>
    <m/>
    <m/>
    <s v="2"/>
    <s v="5"/>
    <m/>
    <m/>
    <m/>
    <m/>
    <m/>
    <m/>
    <m/>
    <m/>
    <m/>
  </r>
  <r>
    <s v="solar cycle"/>
    <s v="tree ring"/>
    <m/>
    <m/>
    <m/>
    <m/>
    <m/>
    <m/>
    <m/>
    <m/>
    <s v="No"/>
    <n v="594"/>
    <m/>
    <m/>
    <s v="Article-Article"/>
    <n v="1"/>
    <s v="Hyperlink"/>
    <m/>
    <m/>
    <s v="5"/>
    <s v="5"/>
    <m/>
    <m/>
    <m/>
    <m/>
    <m/>
    <m/>
    <m/>
    <m/>
    <m/>
  </r>
  <r>
    <s v="Sun"/>
    <s v="tree ring"/>
    <m/>
    <m/>
    <m/>
    <m/>
    <m/>
    <m/>
    <m/>
    <m/>
    <s v="No"/>
    <n v="595"/>
    <m/>
    <m/>
    <s v="Article-Article"/>
    <n v="1"/>
    <s v="Hyperlink"/>
    <m/>
    <m/>
    <s v="2"/>
    <s v="5"/>
    <m/>
    <m/>
    <m/>
    <m/>
    <m/>
    <m/>
    <m/>
    <m/>
    <m/>
  </r>
  <r>
    <s v="Earth"/>
    <s v="galactic plane"/>
    <m/>
    <m/>
    <m/>
    <m/>
    <m/>
    <m/>
    <m/>
    <m/>
    <s v="Yes"/>
    <n v="596"/>
    <m/>
    <m/>
    <s v="Article-Article"/>
    <n v="1"/>
    <s v="Hyperlink"/>
    <m/>
    <m/>
    <s v="2"/>
    <s v="2"/>
    <m/>
    <m/>
    <m/>
    <m/>
    <m/>
    <m/>
    <m/>
    <m/>
    <m/>
  </r>
  <r>
    <s v="galactic plane"/>
    <s v="Earth"/>
    <m/>
    <m/>
    <m/>
    <m/>
    <m/>
    <m/>
    <m/>
    <m/>
    <s v="Yes"/>
    <n v="597"/>
    <m/>
    <m/>
    <s v="Article-Article"/>
    <n v="1"/>
    <s v="Hyperlink"/>
    <m/>
    <m/>
    <s v="2"/>
    <s v="2"/>
    <m/>
    <m/>
    <m/>
    <m/>
    <m/>
    <m/>
    <m/>
    <m/>
    <m/>
  </r>
  <r>
    <s v="galactic plane"/>
    <s v="precession"/>
    <m/>
    <m/>
    <m/>
    <m/>
    <m/>
    <m/>
    <m/>
    <m/>
    <s v="No"/>
    <n v="598"/>
    <m/>
    <m/>
    <s v="Article-Article"/>
    <n v="1"/>
    <s v="Hyperlink"/>
    <m/>
    <m/>
    <s v="2"/>
    <s v="2"/>
    <m/>
    <m/>
    <m/>
    <m/>
    <m/>
    <m/>
    <m/>
    <m/>
    <m/>
  </r>
  <r>
    <s v="Climate_change"/>
    <s v="galactic plane"/>
    <m/>
    <m/>
    <m/>
    <m/>
    <m/>
    <m/>
    <m/>
    <m/>
    <s v="No"/>
    <n v="599"/>
    <m/>
    <m/>
    <s v="Article-Article"/>
    <n v="1"/>
    <s v="Hyperlink"/>
    <m/>
    <m/>
    <s v="1"/>
    <s v="2"/>
    <m/>
    <m/>
    <m/>
    <m/>
    <m/>
    <m/>
    <m/>
    <m/>
    <m/>
  </r>
  <r>
    <s v="Sun"/>
    <s v="galactic plane"/>
    <m/>
    <m/>
    <m/>
    <m/>
    <m/>
    <m/>
    <m/>
    <m/>
    <s v="No"/>
    <n v="600"/>
    <m/>
    <m/>
    <s v="Article-Article"/>
    <n v="1"/>
    <s v="Hyperlink"/>
    <m/>
    <m/>
    <s v="2"/>
    <s v="2"/>
    <m/>
    <m/>
    <m/>
    <m/>
    <m/>
    <m/>
    <m/>
    <m/>
    <m/>
  </r>
  <r>
    <s v="Climate_change"/>
    <s v="mass extinction"/>
    <m/>
    <m/>
    <m/>
    <m/>
    <m/>
    <m/>
    <m/>
    <m/>
    <s v="No"/>
    <n v="601"/>
    <m/>
    <m/>
    <s v="Article-Article"/>
    <n v="1"/>
    <s v="Hyperlink"/>
    <m/>
    <m/>
    <s v="1"/>
    <s v="6"/>
    <m/>
    <m/>
    <m/>
    <m/>
    <m/>
    <m/>
    <m/>
    <m/>
    <m/>
  </r>
  <r>
    <s v="Sun"/>
    <s v="mass extinction"/>
    <m/>
    <m/>
    <m/>
    <m/>
    <m/>
    <m/>
    <m/>
    <m/>
    <s v="No"/>
    <n v="602"/>
    <m/>
    <m/>
    <s v="Article-Article"/>
    <n v="1"/>
    <s v="Hyperlink"/>
    <m/>
    <m/>
    <s v="2"/>
    <s v="6"/>
    <m/>
    <m/>
    <m/>
    <m/>
    <m/>
    <m/>
    <m/>
    <m/>
    <m/>
  </r>
  <r>
    <s v="white dwarf"/>
    <s v="Earth"/>
    <m/>
    <m/>
    <m/>
    <m/>
    <m/>
    <m/>
    <m/>
    <m/>
    <s v="No"/>
    <n v="603"/>
    <m/>
    <m/>
    <s v="Article-Article"/>
    <n v="1"/>
    <s v="Hyperlink"/>
    <m/>
    <m/>
    <s v="2"/>
    <s v="2"/>
    <m/>
    <m/>
    <m/>
    <m/>
    <m/>
    <m/>
    <m/>
    <m/>
    <m/>
  </r>
  <r>
    <s v="white dwarf"/>
    <s v="Monthly Notices of the Royal Astronomical Society"/>
    <m/>
    <m/>
    <m/>
    <m/>
    <m/>
    <m/>
    <m/>
    <m/>
    <s v="No"/>
    <n v="604"/>
    <m/>
    <m/>
    <s v="Article-Article"/>
    <n v="1"/>
    <s v="Hyperlink"/>
    <m/>
    <m/>
    <s v="2"/>
    <s v="2"/>
    <m/>
    <m/>
    <m/>
    <m/>
    <m/>
    <m/>
    <m/>
    <m/>
    <m/>
  </r>
  <r>
    <s v="white dwarf"/>
    <s v="red giant"/>
    <m/>
    <m/>
    <m/>
    <m/>
    <m/>
    <m/>
    <m/>
    <m/>
    <s v="Yes"/>
    <n v="605"/>
    <m/>
    <m/>
    <s v="Article-Article"/>
    <n v="1"/>
    <s v="Hyperlink"/>
    <m/>
    <m/>
    <s v="2"/>
    <s v="2"/>
    <m/>
    <m/>
    <m/>
    <m/>
    <m/>
    <m/>
    <m/>
    <m/>
    <m/>
  </r>
  <r>
    <s v="white dwarf"/>
    <s v="Sun"/>
    <m/>
    <m/>
    <m/>
    <m/>
    <m/>
    <m/>
    <m/>
    <m/>
    <s v="Yes"/>
    <n v="606"/>
    <m/>
    <m/>
    <s v="Article-Article"/>
    <n v="1"/>
    <s v="Hyperlink"/>
    <m/>
    <m/>
    <s v="2"/>
    <s v="2"/>
    <m/>
    <m/>
    <m/>
    <m/>
    <m/>
    <m/>
    <m/>
    <m/>
    <m/>
  </r>
  <r>
    <s v="Climate_change"/>
    <s v="white dwarf"/>
    <m/>
    <m/>
    <m/>
    <m/>
    <m/>
    <m/>
    <m/>
    <m/>
    <s v="No"/>
    <n v="607"/>
    <m/>
    <m/>
    <s v="Article-Article"/>
    <n v="1"/>
    <s v="Hyperlink"/>
    <m/>
    <m/>
    <s v="1"/>
    <s v="2"/>
    <m/>
    <m/>
    <m/>
    <m/>
    <m/>
    <m/>
    <m/>
    <m/>
    <m/>
  </r>
  <r>
    <s v="red giant"/>
    <s v="white dwarf"/>
    <m/>
    <m/>
    <m/>
    <m/>
    <m/>
    <m/>
    <m/>
    <m/>
    <s v="Yes"/>
    <n v="608"/>
    <m/>
    <m/>
    <s v="Article-Article"/>
    <n v="1"/>
    <s v="Hyperlink"/>
    <m/>
    <m/>
    <s v="2"/>
    <s v="2"/>
    <m/>
    <m/>
    <m/>
    <m/>
    <m/>
    <m/>
    <m/>
    <m/>
    <m/>
  </r>
  <r>
    <s v="Sun"/>
    <s v="white dwarf"/>
    <m/>
    <m/>
    <m/>
    <m/>
    <m/>
    <m/>
    <m/>
    <m/>
    <s v="Yes"/>
    <n v="609"/>
    <m/>
    <m/>
    <s v="Article-Article"/>
    <n v="1"/>
    <s v="Hyperlink"/>
    <m/>
    <m/>
    <s v="2"/>
    <s v="2"/>
    <m/>
    <m/>
    <m/>
    <m/>
    <m/>
    <m/>
    <m/>
    <m/>
    <m/>
  </r>
  <r>
    <s v="Earth"/>
    <s v="red giant"/>
    <m/>
    <m/>
    <m/>
    <m/>
    <m/>
    <m/>
    <m/>
    <m/>
    <s v="No"/>
    <n v="610"/>
    <m/>
    <m/>
    <s v="Article-Article"/>
    <n v="1"/>
    <s v="Hyperlink"/>
    <m/>
    <m/>
    <s v="2"/>
    <s v="2"/>
    <m/>
    <m/>
    <m/>
    <m/>
    <m/>
    <m/>
    <m/>
    <m/>
    <m/>
  </r>
  <r>
    <s v="red giant"/>
    <s v="Sun"/>
    <m/>
    <m/>
    <m/>
    <m/>
    <m/>
    <m/>
    <m/>
    <m/>
    <s v="Yes"/>
    <n v="611"/>
    <m/>
    <m/>
    <s v="Article-Article"/>
    <n v="1"/>
    <s v="Hyperlink"/>
    <m/>
    <m/>
    <s v="2"/>
    <s v="2"/>
    <m/>
    <m/>
    <m/>
    <m/>
    <m/>
    <m/>
    <m/>
    <m/>
    <m/>
  </r>
  <r>
    <s v="Climate_change"/>
    <s v="red giant"/>
    <m/>
    <m/>
    <m/>
    <m/>
    <m/>
    <m/>
    <m/>
    <m/>
    <s v="No"/>
    <n v="612"/>
    <m/>
    <m/>
    <s v="Article-Article"/>
    <n v="1"/>
    <s v="Hyperlink"/>
    <m/>
    <m/>
    <s v="1"/>
    <s v="2"/>
    <m/>
    <m/>
    <m/>
    <m/>
    <m/>
    <m/>
    <m/>
    <m/>
    <m/>
  </r>
  <r>
    <s v="Sun"/>
    <s v="red giant"/>
    <m/>
    <m/>
    <m/>
    <m/>
    <m/>
    <m/>
    <m/>
    <m/>
    <s v="Yes"/>
    <n v="613"/>
    <m/>
    <m/>
    <s v="Article-Article"/>
    <n v="1"/>
    <s v="Hyperlink"/>
    <m/>
    <m/>
    <s v="2"/>
    <s v="2"/>
    <m/>
    <m/>
    <m/>
    <m/>
    <m/>
    <m/>
    <m/>
    <m/>
    <m/>
  </r>
  <r>
    <s v="solar cycle"/>
    <s v="Maunder minimum"/>
    <m/>
    <m/>
    <m/>
    <m/>
    <m/>
    <m/>
    <m/>
    <m/>
    <s v="No"/>
    <n v="614"/>
    <m/>
    <m/>
    <s v="Article-Article"/>
    <n v="1"/>
    <s v="Hyperlink"/>
    <m/>
    <m/>
    <s v="5"/>
    <s v="5"/>
    <m/>
    <m/>
    <m/>
    <m/>
    <m/>
    <m/>
    <m/>
    <m/>
    <m/>
  </r>
  <r>
    <s v="Climate_change"/>
    <s v="Maunder minimum"/>
    <m/>
    <m/>
    <m/>
    <m/>
    <m/>
    <m/>
    <m/>
    <m/>
    <s v="No"/>
    <n v="615"/>
    <m/>
    <m/>
    <s v="Article-Article"/>
    <n v="1"/>
    <s v="Hyperlink"/>
    <m/>
    <m/>
    <s v="1"/>
    <s v="5"/>
    <m/>
    <m/>
    <m/>
    <m/>
    <m/>
    <m/>
    <m/>
    <m/>
    <m/>
  </r>
  <r>
    <s v="Sun"/>
    <s v="Maunder minimum"/>
    <m/>
    <m/>
    <m/>
    <m/>
    <m/>
    <m/>
    <m/>
    <m/>
    <s v="No"/>
    <n v="616"/>
    <m/>
    <m/>
    <s v="Article-Article"/>
    <n v="1"/>
    <s v="Hyperlink"/>
    <m/>
    <m/>
    <s v="2"/>
    <s v="5"/>
    <m/>
    <m/>
    <m/>
    <m/>
    <m/>
    <m/>
    <m/>
    <m/>
    <m/>
  </r>
  <r>
    <s v="deforestation"/>
    <s v="UN Framework Convention on Climate Change"/>
    <m/>
    <m/>
    <m/>
    <m/>
    <m/>
    <m/>
    <m/>
    <m/>
    <s v="No"/>
    <n v="617"/>
    <m/>
    <m/>
    <s v="Article-Article"/>
    <n v="1"/>
    <s v="Hyperlink"/>
    <m/>
    <m/>
    <s v="1"/>
    <s v="1"/>
    <m/>
    <m/>
    <m/>
    <m/>
    <m/>
    <m/>
    <m/>
    <m/>
    <m/>
  </r>
  <r>
    <s v="Climate_change"/>
    <s v="UN Framework Convention on Climate Change"/>
    <m/>
    <m/>
    <m/>
    <m/>
    <m/>
    <m/>
    <m/>
    <m/>
    <s v="No"/>
    <n v="618"/>
    <m/>
    <m/>
    <s v="Article-Article"/>
    <n v="1"/>
    <s v="Hyperlink"/>
    <m/>
    <m/>
    <s v="1"/>
    <s v="1"/>
    <m/>
    <m/>
    <m/>
    <m/>
    <m/>
    <m/>
    <m/>
    <m/>
    <m/>
  </r>
  <r>
    <s v="Medieval Warm Period"/>
    <s v="Arctic"/>
    <m/>
    <m/>
    <m/>
    <m/>
    <m/>
    <m/>
    <m/>
    <m/>
    <s v="No"/>
    <n v="619"/>
    <m/>
    <m/>
    <s v="Article-Article"/>
    <n v="1"/>
    <s v="Hyperlink"/>
    <m/>
    <m/>
    <s v="4"/>
    <s v="4"/>
    <m/>
    <m/>
    <m/>
    <m/>
    <m/>
    <m/>
    <m/>
    <m/>
    <m/>
  </r>
  <r>
    <s v="Medieval Warm Period"/>
    <s v="Greenland"/>
    <m/>
    <m/>
    <m/>
    <m/>
    <m/>
    <m/>
    <m/>
    <m/>
    <s v="No"/>
    <n v="620"/>
    <m/>
    <m/>
    <s v="Article-Article"/>
    <n v="1"/>
    <s v="Hyperlink"/>
    <m/>
    <m/>
    <s v="4"/>
    <s v="3"/>
    <m/>
    <m/>
    <m/>
    <m/>
    <m/>
    <m/>
    <m/>
    <m/>
    <m/>
  </r>
  <r>
    <s v="Medieval Warm Period"/>
    <s v="Antarctica"/>
    <m/>
    <m/>
    <m/>
    <m/>
    <m/>
    <m/>
    <m/>
    <m/>
    <s v="No"/>
    <n v="621"/>
    <m/>
    <m/>
    <s v="Article-Article"/>
    <n v="1"/>
    <s v="Hyperlink"/>
    <m/>
    <m/>
    <s v="4"/>
    <s v="3"/>
    <m/>
    <m/>
    <m/>
    <m/>
    <m/>
    <m/>
    <m/>
    <m/>
    <m/>
  </r>
  <r>
    <s v="Medieval Warm Period"/>
    <s v="NOAA"/>
    <m/>
    <m/>
    <m/>
    <m/>
    <m/>
    <m/>
    <m/>
    <m/>
    <s v="No"/>
    <n v="622"/>
    <m/>
    <m/>
    <s v="Article-Article"/>
    <n v="1"/>
    <s v="Hyperlink"/>
    <m/>
    <m/>
    <s v="4"/>
    <s v="4"/>
    <m/>
    <m/>
    <m/>
    <m/>
    <m/>
    <m/>
    <m/>
    <m/>
    <m/>
  </r>
  <r>
    <s v="Medieval Warm Period"/>
    <s v="Historical climatology"/>
    <m/>
    <m/>
    <m/>
    <m/>
    <m/>
    <m/>
    <m/>
    <m/>
    <s v="Yes"/>
    <n v="623"/>
    <m/>
    <m/>
    <s v="Article-Article"/>
    <n v="1"/>
    <s v="Hyperlink"/>
    <m/>
    <m/>
    <s v="4"/>
    <s v="1"/>
    <m/>
    <m/>
    <m/>
    <m/>
    <m/>
    <m/>
    <m/>
    <m/>
    <m/>
  </r>
  <r>
    <s v="Medieval Warm Period"/>
    <s v="Paleoclimatology"/>
    <m/>
    <m/>
    <m/>
    <m/>
    <m/>
    <m/>
    <m/>
    <m/>
    <s v="Yes"/>
    <n v="624"/>
    <m/>
    <m/>
    <s v="Article-Article"/>
    <n v="1"/>
    <s v="Hyperlink"/>
    <m/>
    <m/>
    <s v="4"/>
    <s v="2"/>
    <m/>
    <m/>
    <m/>
    <m/>
    <m/>
    <m/>
    <m/>
    <m/>
    <m/>
  </r>
  <r>
    <s v="Medieval Warm Period"/>
    <s v="Atlantic"/>
    <m/>
    <m/>
    <m/>
    <m/>
    <m/>
    <m/>
    <m/>
    <m/>
    <s v="No"/>
    <n v="625"/>
    <m/>
    <m/>
    <s v="Article-Article"/>
    <n v="1"/>
    <s v="Hyperlink"/>
    <m/>
    <m/>
    <s v="4"/>
    <s v="4"/>
    <m/>
    <m/>
    <m/>
    <m/>
    <m/>
    <m/>
    <m/>
    <m/>
    <m/>
  </r>
  <r>
    <s v="Medieval Warm Period"/>
    <s v="American Geophysical Union"/>
    <m/>
    <m/>
    <m/>
    <m/>
    <m/>
    <m/>
    <m/>
    <m/>
    <s v="No"/>
    <n v="626"/>
    <m/>
    <m/>
    <s v="Article-Article"/>
    <n v="1"/>
    <s v="Hyperlink"/>
    <m/>
    <m/>
    <s v="4"/>
    <s v="2"/>
    <m/>
    <m/>
    <m/>
    <m/>
    <m/>
    <m/>
    <m/>
    <m/>
    <m/>
  </r>
  <r>
    <s v="Medieval Warm Period"/>
    <s v="Little Ice Age"/>
    <m/>
    <m/>
    <m/>
    <m/>
    <m/>
    <m/>
    <m/>
    <m/>
    <s v="Yes"/>
    <n v="627"/>
    <m/>
    <m/>
    <s v="Article-Article"/>
    <n v="1"/>
    <s v="Hyperlink"/>
    <m/>
    <m/>
    <s v="4"/>
    <s v="4"/>
    <m/>
    <m/>
    <m/>
    <m/>
    <m/>
    <m/>
    <m/>
    <m/>
    <m/>
  </r>
  <r>
    <s v="Medieval Warm Period"/>
    <s v="thermohaline circulation"/>
    <m/>
    <m/>
    <m/>
    <m/>
    <m/>
    <m/>
    <m/>
    <m/>
    <s v="No"/>
    <n v="628"/>
    <m/>
    <m/>
    <s v="Article-Article"/>
    <n v="1"/>
    <s v="Hyperlink"/>
    <m/>
    <m/>
    <s v="4"/>
    <s v="4"/>
    <m/>
    <m/>
    <m/>
    <m/>
    <m/>
    <m/>
    <m/>
    <m/>
    <m/>
  </r>
  <r>
    <s v="Medieval Warm Period"/>
    <s v="Intergovernmental Panel on Climate Change"/>
    <m/>
    <m/>
    <m/>
    <m/>
    <m/>
    <m/>
    <m/>
    <m/>
    <s v="Yes"/>
    <n v="629"/>
    <m/>
    <m/>
    <s v="Article-Article"/>
    <n v="1"/>
    <s v="Hyperlink"/>
    <m/>
    <m/>
    <s v="4"/>
    <s v="4"/>
    <m/>
    <m/>
    <m/>
    <m/>
    <m/>
    <m/>
    <m/>
    <m/>
    <m/>
  </r>
  <r>
    <s v="Medieval Warm Period"/>
    <s v="climate"/>
    <m/>
    <m/>
    <m/>
    <m/>
    <m/>
    <m/>
    <m/>
    <m/>
    <s v="No"/>
    <n v="630"/>
    <m/>
    <m/>
    <s v="Article-Article"/>
    <n v="1"/>
    <s v="Hyperlink"/>
    <m/>
    <m/>
    <s v="4"/>
    <s v="2"/>
    <m/>
    <m/>
    <m/>
    <m/>
    <m/>
    <m/>
    <m/>
    <m/>
    <m/>
  </r>
  <r>
    <s v="Climate_change"/>
    <s v="Medieval Warm Period"/>
    <m/>
    <m/>
    <m/>
    <m/>
    <m/>
    <m/>
    <m/>
    <m/>
    <s v="No"/>
    <n v="631"/>
    <m/>
    <m/>
    <s v="Article-Article"/>
    <n v="1"/>
    <s v="Hyperlink"/>
    <m/>
    <m/>
    <s v="1"/>
    <s v="4"/>
    <m/>
    <m/>
    <m/>
    <m/>
    <m/>
    <m/>
    <m/>
    <m/>
    <m/>
  </r>
  <r>
    <s v="Holocene"/>
    <s v="Medieval Warm Period"/>
    <m/>
    <m/>
    <m/>
    <m/>
    <m/>
    <m/>
    <m/>
    <m/>
    <s v="No"/>
    <n v="632"/>
    <m/>
    <m/>
    <s v="Article-Article"/>
    <n v="1"/>
    <s v="Hyperlink"/>
    <m/>
    <m/>
    <s v="4"/>
    <s v="4"/>
    <m/>
    <m/>
    <m/>
    <m/>
    <m/>
    <m/>
    <m/>
    <m/>
    <m/>
  </r>
  <r>
    <s v="Historical climatology"/>
    <s v="Medieval Warm Period"/>
    <m/>
    <m/>
    <m/>
    <m/>
    <m/>
    <m/>
    <m/>
    <m/>
    <s v="Yes"/>
    <n v="633"/>
    <m/>
    <m/>
    <s v="Article-Article"/>
    <n v="1"/>
    <s v="Hyperlink"/>
    <m/>
    <m/>
    <s v="1"/>
    <s v="4"/>
    <m/>
    <m/>
    <m/>
    <m/>
    <m/>
    <m/>
    <m/>
    <m/>
    <m/>
  </r>
  <r>
    <s v="Paleoclimatology"/>
    <s v="Medieval Warm Period"/>
    <m/>
    <m/>
    <m/>
    <m/>
    <m/>
    <m/>
    <m/>
    <m/>
    <s v="Yes"/>
    <n v="634"/>
    <m/>
    <m/>
    <s v="Article-Article"/>
    <n v="1"/>
    <s v="Hyperlink"/>
    <m/>
    <m/>
    <s v="2"/>
    <s v="4"/>
    <m/>
    <m/>
    <m/>
    <m/>
    <m/>
    <m/>
    <m/>
    <m/>
    <m/>
  </r>
  <r>
    <s v="Little Ice Age"/>
    <s v="Medieval Warm Period"/>
    <m/>
    <m/>
    <m/>
    <m/>
    <m/>
    <m/>
    <m/>
    <m/>
    <s v="Yes"/>
    <n v="635"/>
    <m/>
    <m/>
    <s v="Article-Article"/>
    <n v="1"/>
    <s v="Hyperlink"/>
    <m/>
    <m/>
    <s v="4"/>
    <s v="4"/>
    <m/>
    <m/>
    <m/>
    <m/>
    <m/>
    <m/>
    <m/>
    <m/>
    <m/>
  </r>
  <r>
    <s v="Intergovernmental Panel on Climate Change"/>
    <s v="Medieval Warm Period"/>
    <m/>
    <m/>
    <m/>
    <m/>
    <m/>
    <m/>
    <m/>
    <m/>
    <s v="Yes"/>
    <n v="636"/>
    <m/>
    <m/>
    <s v="Article-Article"/>
    <n v="1"/>
    <s v="Hyperlink"/>
    <m/>
    <m/>
    <s v="4"/>
    <s v="4"/>
    <m/>
    <m/>
    <m/>
    <m/>
    <m/>
    <m/>
    <m/>
    <m/>
    <m/>
  </r>
  <r>
    <s v="radiative forcing"/>
    <s v="United States National Research Council"/>
    <m/>
    <m/>
    <m/>
    <m/>
    <m/>
    <m/>
    <m/>
    <m/>
    <s v="No"/>
    <n v="637"/>
    <m/>
    <m/>
    <s v="Article-Article"/>
    <n v="1"/>
    <s v="Hyperlink"/>
    <m/>
    <m/>
    <s v="3"/>
    <s v="4"/>
    <m/>
    <m/>
    <m/>
    <m/>
    <m/>
    <m/>
    <m/>
    <m/>
    <m/>
  </r>
  <r>
    <s v="Climate_change"/>
    <s v="United States National Research Council"/>
    <m/>
    <m/>
    <m/>
    <m/>
    <m/>
    <m/>
    <m/>
    <m/>
    <s v="No"/>
    <n v="638"/>
    <m/>
    <m/>
    <s v="Article-Article"/>
    <n v="1"/>
    <s v="Hyperlink"/>
    <m/>
    <m/>
    <s v="1"/>
    <s v="4"/>
    <m/>
    <m/>
    <m/>
    <m/>
    <m/>
    <m/>
    <m/>
    <m/>
    <m/>
  </r>
  <r>
    <s v="Intergovernmental Panel on Climate Change"/>
    <s v="United States National Research Council"/>
    <m/>
    <m/>
    <m/>
    <m/>
    <m/>
    <m/>
    <m/>
    <m/>
    <s v="No"/>
    <n v="639"/>
    <m/>
    <m/>
    <s v="Article-Article"/>
    <n v="1"/>
    <s v="Hyperlink"/>
    <m/>
    <m/>
    <s v="4"/>
    <s v="4"/>
    <m/>
    <m/>
    <m/>
    <m/>
    <m/>
    <m/>
    <m/>
    <m/>
    <m/>
  </r>
  <r>
    <s v="Snowball Earth"/>
    <s v="evaporation"/>
    <m/>
    <m/>
    <m/>
    <m/>
    <m/>
    <m/>
    <m/>
    <m/>
    <s v="No"/>
    <n v="640"/>
    <m/>
    <m/>
    <s v="Article-Article"/>
    <n v="1"/>
    <s v="Hyperlink"/>
    <m/>
    <m/>
    <s v="2"/>
    <s v="1"/>
    <m/>
    <m/>
    <m/>
    <m/>
    <m/>
    <m/>
    <m/>
    <m/>
    <m/>
  </r>
  <r>
    <s v="Snowball Earth"/>
    <s v="limestone"/>
    <m/>
    <m/>
    <m/>
    <m/>
    <m/>
    <m/>
    <m/>
    <m/>
    <s v="No"/>
    <n v="641"/>
    <m/>
    <m/>
    <s v="Article-Article"/>
    <n v="1"/>
    <s v="Hyperlink"/>
    <m/>
    <m/>
    <s v="2"/>
    <s v="2"/>
    <m/>
    <m/>
    <m/>
    <m/>
    <m/>
    <m/>
    <m/>
    <m/>
    <m/>
  </r>
  <r>
    <s v="Snowball Earth"/>
    <s v="Greenland"/>
    <m/>
    <m/>
    <m/>
    <m/>
    <m/>
    <m/>
    <m/>
    <m/>
    <s v="No"/>
    <n v="642"/>
    <m/>
    <m/>
    <s v="Article-Article"/>
    <n v="1"/>
    <s v="Hyperlink"/>
    <m/>
    <m/>
    <s v="2"/>
    <s v="3"/>
    <m/>
    <m/>
    <m/>
    <m/>
    <m/>
    <m/>
    <m/>
    <m/>
    <m/>
  </r>
  <r>
    <s v="Snowball Earth"/>
    <s v="Antarctica"/>
    <m/>
    <m/>
    <m/>
    <m/>
    <m/>
    <m/>
    <m/>
    <m/>
    <s v="No"/>
    <n v="643"/>
    <m/>
    <m/>
    <s v="Article-Article"/>
    <n v="1"/>
    <s v="Hyperlink"/>
    <m/>
    <m/>
    <s v="2"/>
    <s v="3"/>
    <m/>
    <m/>
    <m/>
    <m/>
    <m/>
    <m/>
    <m/>
    <m/>
    <m/>
  </r>
  <r>
    <s v="Snowball Earth"/>
    <s v="carbon cycle"/>
    <m/>
    <m/>
    <m/>
    <m/>
    <m/>
    <m/>
    <m/>
    <m/>
    <s v="No"/>
    <n v="644"/>
    <m/>
    <m/>
    <s v="Article-Article"/>
    <n v="1"/>
    <s v="Hyperlink"/>
    <m/>
    <m/>
    <s v="2"/>
    <s v="2"/>
    <m/>
    <m/>
    <m/>
    <m/>
    <m/>
    <m/>
    <m/>
    <m/>
    <m/>
  </r>
  <r>
    <s v="Snowball Earth"/>
    <s v="ice age"/>
    <m/>
    <m/>
    <m/>
    <m/>
    <m/>
    <m/>
    <m/>
    <m/>
    <s v="Yes"/>
    <n v="645"/>
    <m/>
    <m/>
    <s v="Article-Article"/>
    <n v="1"/>
    <s v="Hyperlink"/>
    <m/>
    <m/>
    <s v="2"/>
    <s v="2"/>
    <m/>
    <m/>
    <m/>
    <m/>
    <m/>
    <m/>
    <m/>
    <m/>
    <m/>
  </r>
  <r>
    <s v="Snowball Earth"/>
    <s v="Milankovitch cycles"/>
    <m/>
    <m/>
    <m/>
    <m/>
    <m/>
    <m/>
    <m/>
    <m/>
    <s v="No"/>
    <n v="646"/>
    <m/>
    <m/>
    <s v="Article-Article"/>
    <n v="1"/>
    <s v="Hyperlink"/>
    <m/>
    <m/>
    <s v="2"/>
    <s v="2"/>
    <m/>
    <m/>
    <m/>
    <m/>
    <m/>
    <m/>
    <m/>
    <m/>
    <m/>
  </r>
  <r>
    <s v="Snowball Earth"/>
    <s v="methane"/>
    <m/>
    <m/>
    <m/>
    <m/>
    <m/>
    <m/>
    <m/>
    <m/>
    <s v="No"/>
    <n v="647"/>
    <m/>
    <m/>
    <s v="Article-Article"/>
    <n v="1"/>
    <s v="Hyperlink"/>
    <m/>
    <m/>
    <s v="2"/>
    <s v="3"/>
    <m/>
    <m/>
    <m/>
    <m/>
    <m/>
    <m/>
    <m/>
    <m/>
    <m/>
  </r>
  <r>
    <s v="Snowball Earth"/>
    <s v="ecosystem"/>
    <m/>
    <m/>
    <m/>
    <m/>
    <m/>
    <m/>
    <m/>
    <m/>
    <s v="No"/>
    <n v="648"/>
    <m/>
    <m/>
    <s v="Article-Article"/>
    <n v="1"/>
    <s v="Hyperlink"/>
    <m/>
    <m/>
    <s v="2"/>
    <s v="2"/>
    <m/>
    <m/>
    <m/>
    <m/>
    <m/>
    <m/>
    <m/>
    <m/>
    <m/>
  </r>
  <r>
    <s v="Snowball Earth"/>
    <s v="photosynthesis"/>
    <m/>
    <m/>
    <m/>
    <m/>
    <m/>
    <m/>
    <m/>
    <m/>
    <s v="No"/>
    <n v="649"/>
    <m/>
    <m/>
    <s v="Article-Article"/>
    <n v="1"/>
    <s v="Hyperlink"/>
    <m/>
    <m/>
    <s v="2"/>
    <s v="2"/>
    <m/>
    <m/>
    <m/>
    <m/>
    <m/>
    <m/>
    <m/>
    <m/>
    <m/>
  </r>
  <r>
    <s v="Snowball Earth"/>
    <s v="continental drift"/>
    <m/>
    <m/>
    <m/>
    <m/>
    <m/>
    <m/>
    <m/>
    <m/>
    <s v="No"/>
    <n v="650"/>
    <m/>
    <m/>
    <s v="Article-Article"/>
    <n v="1"/>
    <s v="Hyperlink"/>
    <m/>
    <m/>
    <s v="2"/>
    <s v="2"/>
    <m/>
    <m/>
    <m/>
    <m/>
    <m/>
    <m/>
    <m/>
    <m/>
    <m/>
  </r>
  <r>
    <s v="Snowball Earth"/>
    <s v="albedo"/>
    <m/>
    <m/>
    <m/>
    <m/>
    <m/>
    <m/>
    <m/>
    <m/>
    <s v="No"/>
    <n v="651"/>
    <m/>
    <m/>
    <s v="Article-Article"/>
    <n v="1"/>
    <s v="Hyperlink"/>
    <m/>
    <m/>
    <s v="2"/>
    <s v="2"/>
    <m/>
    <m/>
    <m/>
    <m/>
    <m/>
    <m/>
    <m/>
    <m/>
    <m/>
  </r>
  <r>
    <s v="Snowball Earth"/>
    <s v="solar radiation"/>
    <m/>
    <m/>
    <m/>
    <m/>
    <m/>
    <m/>
    <m/>
    <m/>
    <s v="No"/>
    <n v="652"/>
    <m/>
    <m/>
    <s v="Article-Article"/>
    <n v="1"/>
    <s v="Hyperlink"/>
    <m/>
    <m/>
    <s v="2"/>
    <s v="2"/>
    <m/>
    <m/>
    <m/>
    <m/>
    <m/>
    <m/>
    <m/>
    <m/>
    <m/>
  </r>
  <r>
    <s v="Snowball Earth"/>
    <s v="Sun"/>
    <m/>
    <m/>
    <m/>
    <m/>
    <m/>
    <m/>
    <m/>
    <m/>
    <s v="No"/>
    <n v="653"/>
    <m/>
    <m/>
    <s v="Article-Article"/>
    <n v="1"/>
    <s v="Hyperlink"/>
    <m/>
    <m/>
    <s v="2"/>
    <s v="2"/>
    <m/>
    <m/>
    <m/>
    <m/>
    <m/>
    <m/>
    <m/>
    <m/>
    <m/>
  </r>
  <r>
    <s v="Snowball Earth"/>
    <s v="greenhouse gas"/>
    <m/>
    <m/>
    <m/>
    <m/>
    <m/>
    <m/>
    <m/>
    <m/>
    <s v="Yes"/>
    <n v="654"/>
    <m/>
    <m/>
    <s v="Article-Article"/>
    <n v="1"/>
    <s v="Hyperlink"/>
    <m/>
    <m/>
    <s v="2"/>
    <s v="2"/>
    <m/>
    <m/>
    <m/>
    <m/>
    <m/>
    <m/>
    <m/>
    <m/>
    <m/>
  </r>
  <r>
    <s v="Snowball Earth"/>
    <s v="climate"/>
    <m/>
    <m/>
    <m/>
    <m/>
    <m/>
    <m/>
    <m/>
    <m/>
    <s v="No"/>
    <n v="655"/>
    <m/>
    <m/>
    <s v="Article-Article"/>
    <n v="1"/>
    <s v="Hyperlink"/>
    <m/>
    <m/>
    <s v="2"/>
    <s v="2"/>
    <m/>
    <m/>
    <m/>
    <m/>
    <m/>
    <m/>
    <m/>
    <m/>
    <m/>
  </r>
  <r>
    <s v="Snowball Earth"/>
    <s v="permafrost"/>
    <m/>
    <m/>
    <m/>
    <m/>
    <m/>
    <m/>
    <m/>
    <m/>
    <s v="No"/>
    <n v="656"/>
    <m/>
    <m/>
    <s v="Article-Article"/>
    <n v="1"/>
    <s v="Hyperlink"/>
    <m/>
    <m/>
    <s v="2"/>
    <s v="4"/>
    <m/>
    <m/>
    <m/>
    <m/>
    <m/>
    <m/>
    <m/>
    <m/>
    <m/>
  </r>
  <r>
    <s v="Snowball Earth"/>
    <s v="atmosphere"/>
    <m/>
    <m/>
    <m/>
    <m/>
    <m/>
    <m/>
    <m/>
    <m/>
    <s v="No"/>
    <n v="657"/>
    <m/>
    <m/>
    <s v="Article-Article"/>
    <n v="1"/>
    <s v="Hyperlink"/>
    <m/>
    <m/>
    <s v="2"/>
    <s v="2"/>
    <m/>
    <m/>
    <m/>
    <m/>
    <m/>
    <m/>
    <m/>
    <m/>
    <m/>
  </r>
  <r>
    <s v="Climate_change"/>
    <s v="Snowball Earth"/>
    <m/>
    <m/>
    <m/>
    <m/>
    <m/>
    <m/>
    <m/>
    <m/>
    <s v="No"/>
    <n v="658"/>
    <m/>
    <m/>
    <s v="Article-Article"/>
    <n v="1"/>
    <s v="Hyperlink"/>
    <m/>
    <m/>
    <s v="1"/>
    <s v="2"/>
    <m/>
    <m/>
    <m/>
    <m/>
    <m/>
    <m/>
    <m/>
    <m/>
    <m/>
  </r>
  <r>
    <s v="interglacial"/>
    <s v="Snowball Earth"/>
    <m/>
    <m/>
    <m/>
    <m/>
    <m/>
    <m/>
    <m/>
    <m/>
    <s v="No"/>
    <n v="659"/>
    <m/>
    <m/>
    <s v="Article-Article"/>
    <n v="1"/>
    <s v="Hyperlink"/>
    <m/>
    <m/>
    <s v="3"/>
    <s v="2"/>
    <m/>
    <m/>
    <m/>
    <m/>
    <m/>
    <m/>
    <m/>
    <m/>
    <m/>
  </r>
  <r>
    <s v="Earth"/>
    <s v="Snowball Earth"/>
    <m/>
    <m/>
    <m/>
    <m/>
    <m/>
    <m/>
    <m/>
    <m/>
    <s v="No"/>
    <n v="660"/>
    <m/>
    <m/>
    <s v="Article-Article"/>
    <n v="1"/>
    <s v="Hyperlink"/>
    <m/>
    <m/>
    <s v="2"/>
    <s v="2"/>
    <m/>
    <m/>
    <m/>
    <m/>
    <m/>
    <m/>
    <m/>
    <m/>
    <m/>
  </r>
  <r>
    <s v="Paleoclimatology"/>
    <s v="Snowball Earth"/>
    <m/>
    <m/>
    <m/>
    <m/>
    <m/>
    <m/>
    <m/>
    <m/>
    <s v="No"/>
    <n v="661"/>
    <m/>
    <m/>
    <s v="Article-Article"/>
    <n v="1"/>
    <s v="Hyperlink"/>
    <m/>
    <m/>
    <s v="2"/>
    <s v="2"/>
    <m/>
    <m/>
    <m/>
    <m/>
    <m/>
    <m/>
    <m/>
    <m/>
    <m/>
  </r>
  <r>
    <s v="ice age"/>
    <s v="Snowball Earth"/>
    <m/>
    <m/>
    <m/>
    <m/>
    <m/>
    <m/>
    <m/>
    <m/>
    <s v="Yes"/>
    <n v="662"/>
    <m/>
    <m/>
    <s v="Article-Article"/>
    <n v="1"/>
    <s v="Hyperlink"/>
    <m/>
    <m/>
    <s v="2"/>
    <s v="2"/>
    <m/>
    <m/>
    <m/>
    <m/>
    <m/>
    <m/>
    <m/>
    <m/>
    <m/>
  </r>
  <r>
    <s v="greenhouse gas"/>
    <s v="Snowball Earth"/>
    <m/>
    <m/>
    <m/>
    <m/>
    <m/>
    <m/>
    <m/>
    <m/>
    <s v="Yes"/>
    <n v="663"/>
    <m/>
    <m/>
    <s v="Article-Article"/>
    <n v="1"/>
    <s v="Hyperlink"/>
    <m/>
    <m/>
    <s v="2"/>
    <s v="2"/>
    <m/>
    <m/>
    <m/>
    <m/>
    <m/>
    <m/>
    <m/>
    <m/>
    <m/>
  </r>
  <r>
    <s v="limestone"/>
    <s v="limestone"/>
    <m/>
    <m/>
    <m/>
    <m/>
    <m/>
    <m/>
    <m/>
    <m/>
    <s v="No"/>
    <n v="664"/>
    <m/>
    <m/>
    <s v="Article-Article"/>
    <n v="1"/>
    <s v="Hyperlink"/>
    <m/>
    <m/>
    <s v="2"/>
    <s v="2"/>
    <m/>
    <m/>
    <m/>
    <m/>
    <m/>
    <m/>
    <m/>
    <m/>
    <m/>
  </r>
  <r>
    <s v="limestone"/>
    <s v="ion"/>
    <m/>
    <m/>
    <m/>
    <m/>
    <m/>
    <m/>
    <m/>
    <m/>
    <s v="No"/>
    <n v="665"/>
    <m/>
    <m/>
    <s v="Article-Article"/>
    <n v="1"/>
    <s v="Hyperlink"/>
    <m/>
    <m/>
    <s v="2"/>
    <s v="5"/>
    <m/>
    <m/>
    <m/>
    <m/>
    <m/>
    <m/>
    <m/>
    <m/>
    <m/>
  </r>
  <r>
    <s v="Climate_change"/>
    <s v="limestone"/>
    <m/>
    <m/>
    <m/>
    <m/>
    <m/>
    <m/>
    <m/>
    <m/>
    <s v="No"/>
    <n v="666"/>
    <m/>
    <m/>
    <s v="Article-Article"/>
    <n v="1"/>
    <s v="Hyperlink"/>
    <m/>
    <m/>
    <s v="1"/>
    <s v="2"/>
    <m/>
    <m/>
    <m/>
    <m/>
    <m/>
    <m/>
    <m/>
    <m/>
    <m/>
  </r>
  <r>
    <s v="Antarctica"/>
    <s v="limestone"/>
    <m/>
    <m/>
    <m/>
    <m/>
    <m/>
    <m/>
    <m/>
    <m/>
    <s v="No"/>
    <n v="667"/>
    <m/>
    <m/>
    <s v="Article-Article"/>
    <n v="1"/>
    <s v="Hyperlink"/>
    <m/>
    <m/>
    <s v="3"/>
    <s v="2"/>
    <m/>
    <m/>
    <m/>
    <m/>
    <m/>
    <m/>
    <m/>
    <m/>
    <m/>
  </r>
  <r>
    <s v="Earth"/>
    <s v="limestone"/>
    <m/>
    <m/>
    <m/>
    <m/>
    <m/>
    <m/>
    <m/>
    <m/>
    <s v="No"/>
    <n v="668"/>
    <m/>
    <m/>
    <s v="Article-Article"/>
    <n v="1"/>
    <s v="Hyperlink"/>
    <m/>
    <m/>
    <s v="2"/>
    <s v="2"/>
    <m/>
    <m/>
    <m/>
    <m/>
    <m/>
    <m/>
    <m/>
    <m/>
    <m/>
  </r>
  <r>
    <s v="carbon cycle"/>
    <s v="limestone"/>
    <m/>
    <m/>
    <m/>
    <m/>
    <m/>
    <m/>
    <m/>
    <m/>
    <s v="No"/>
    <n v="669"/>
    <m/>
    <m/>
    <s v="Article-Article"/>
    <n v="1"/>
    <s v="Hyperlink"/>
    <m/>
    <m/>
    <s v="2"/>
    <s v="2"/>
    <m/>
    <m/>
    <m/>
    <m/>
    <m/>
    <m/>
    <m/>
    <m/>
    <m/>
  </r>
  <r>
    <s v="fossil fuel"/>
    <s v="limestone"/>
    <m/>
    <m/>
    <m/>
    <m/>
    <m/>
    <m/>
    <m/>
    <m/>
    <s v="No"/>
    <n v="670"/>
    <m/>
    <m/>
    <s v="Article-Article"/>
    <n v="1"/>
    <s v="Hyperlink"/>
    <m/>
    <m/>
    <s v="2"/>
    <s v="2"/>
    <m/>
    <m/>
    <m/>
    <m/>
    <m/>
    <m/>
    <m/>
    <m/>
    <m/>
  </r>
  <r>
    <s v="carbon sink"/>
    <s v="limestone"/>
    <m/>
    <m/>
    <m/>
    <m/>
    <m/>
    <m/>
    <m/>
    <m/>
    <s v="No"/>
    <n v="671"/>
    <m/>
    <m/>
    <s v="Article-Article"/>
    <n v="1"/>
    <s v="Hyperlink"/>
    <m/>
    <m/>
    <s v="2"/>
    <s v="2"/>
    <m/>
    <m/>
    <m/>
    <m/>
    <m/>
    <m/>
    <m/>
    <m/>
    <m/>
  </r>
  <r>
    <s v="weathering"/>
    <s v="limestone"/>
    <m/>
    <m/>
    <m/>
    <m/>
    <m/>
    <m/>
    <m/>
    <m/>
    <s v="No"/>
    <n v="672"/>
    <m/>
    <m/>
    <s v="Article-Article"/>
    <n v="1"/>
    <s v="Hyperlink"/>
    <m/>
    <m/>
    <s v="2"/>
    <s v="2"/>
    <m/>
    <m/>
    <m/>
    <m/>
    <m/>
    <m/>
    <m/>
    <m/>
    <m/>
  </r>
  <r>
    <s v="greenhouse gas"/>
    <s v="limestone"/>
    <m/>
    <m/>
    <m/>
    <m/>
    <m/>
    <m/>
    <m/>
    <m/>
    <s v="No"/>
    <n v="673"/>
    <m/>
    <m/>
    <s v="Article-Article"/>
    <n v="1"/>
    <s v="Hyperlink"/>
    <m/>
    <m/>
    <s v="2"/>
    <s v="2"/>
    <m/>
    <m/>
    <m/>
    <m/>
    <m/>
    <m/>
    <m/>
    <m/>
    <m/>
  </r>
  <r>
    <s v="ozone depletion"/>
    <s v="Arctic"/>
    <m/>
    <m/>
    <m/>
    <m/>
    <m/>
    <m/>
    <m/>
    <m/>
    <s v="No"/>
    <n v="674"/>
    <m/>
    <m/>
    <s v="Article-Article"/>
    <n v="1"/>
    <s v="Hyperlink"/>
    <m/>
    <m/>
    <s v="4"/>
    <s v="4"/>
    <m/>
    <m/>
    <m/>
    <m/>
    <m/>
    <m/>
    <m/>
    <m/>
    <m/>
  </r>
  <r>
    <s v="ozone depletion"/>
    <s v="Antarctica"/>
    <m/>
    <m/>
    <m/>
    <m/>
    <m/>
    <m/>
    <m/>
    <m/>
    <s v="No"/>
    <n v="675"/>
    <m/>
    <m/>
    <s v="Article-Article"/>
    <n v="1"/>
    <s v="Hyperlink"/>
    <m/>
    <m/>
    <s v="4"/>
    <s v="3"/>
    <m/>
    <m/>
    <m/>
    <m/>
    <m/>
    <m/>
    <m/>
    <m/>
    <m/>
  </r>
  <r>
    <s v="ozone depletion"/>
    <s v="NOAA"/>
    <m/>
    <m/>
    <m/>
    <m/>
    <m/>
    <m/>
    <m/>
    <m/>
    <s v="No"/>
    <n v="676"/>
    <m/>
    <m/>
    <s v="Article-Article"/>
    <n v="1"/>
    <s v="Hyperlink"/>
    <m/>
    <m/>
    <s v="4"/>
    <s v="4"/>
    <m/>
    <m/>
    <m/>
    <m/>
    <m/>
    <m/>
    <m/>
    <m/>
    <m/>
  </r>
  <r>
    <s v="ozone depletion"/>
    <s v="stratosphere"/>
    <m/>
    <m/>
    <m/>
    <m/>
    <m/>
    <m/>
    <m/>
    <m/>
    <s v="No"/>
    <n v="677"/>
    <m/>
    <m/>
    <s v="Article-Article"/>
    <n v="1"/>
    <s v="Hyperlink"/>
    <m/>
    <m/>
    <s v="4"/>
    <s v="3"/>
    <m/>
    <m/>
    <m/>
    <m/>
    <m/>
    <m/>
    <m/>
    <m/>
    <m/>
  </r>
  <r>
    <s v="ozone depletion"/>
    <s v="NASA"/>
    <m/>
    <m/>
    <m/>
    <m/>
    <m/>
    <m/>
    <m/>
    <m/>
    <s v="No"/>
    <n v="678"/>
    <m/>
    <m/>
    <s v="Article-Article"/>
    <n v="1"/>
    <s v="Hyperlink"/>
    <m/>
    <m/>
    <s v="4"/>
    <s v="3"/>
    <m/>
    <m/>
    <m/>
    <m/>
    <m/>
    <m/>
    <m/>
    <m/>
    <m/>
  </r>
  <r>
    <s v="ozone depletion"/>
    <s v="National Oceanic and Atmospheric Administration"/>
    <m/>
    <m/>
    <m/>
    <m/>
    <m/>
    <m/>
    <m/>
    <m/>
    <s v="Yes"/>
    <n v="679"/>
    <m/>
    <m/>
    <s v="Article-Article"/>
    <n v="1"/>
    <s v="Hyperlink"/>
    <m/>
    <m/>
    <s v="4"/>
    <s v="4"/>
    <m/>
    <m/>
    <m/>
    <m/>
    <m/>
    <m/>
    <m/>
    <m/>
    <m/>
  </r>
  <r>
    <s v="ozone depletion"/>
    <s v="Intergovernmental Panel on Climate Change"/>
    <m/>
    <m/>
    <m/>
    <m/>
    <m/>
    <m/>
    <m/>
    <m/>
    <s v="No"/>
    <n v="680"/>
    <m/>
    <m/>
    <s v="Article-Article"/>
    <n v="1"/>
    <s v="Hyperlink"/>
    <m/>
    <m/>
    <s v="4"/>
    <s v="4"/>
    <m/>
    <m/>
    <m/>
    <m/>
    <m/>
    <m/>
    <m/>
    <m/>
    <m/>
  </r>
  <r>
    <s v="ozone depletion"/>
    <s v="greenhouse gas"/>
    <m/>
    <m/>
    <m/>
    <m/>
    <m/>
    <m/>
    <m/>
    <m/>
    <s v="Yes"/>
    <n v="681"/>
    <m/>
    <m/>
    <s v="Article-Article"/>
    <n v="1"/>
    <s v="Hyperlink"/>
    <m/>
    <m/>
    <s v="4"/>
    <s v="2"/>
    <m/>
    <m/>
    <m/>
    <m/>
    <m/>
    <m/>
    <m/>
    <m/>
    <m/>
  </r>
  <r>
    <s v="ozone depletion"/>
    <s v="global warming"/>
    <m/>
    <m/>
    <m/>
    <m/>
    <m/>
    <m/>
    <m/>
    <m/>
    <s v="No"/>
    <n v="682"/>
    <m/>
    <m/>
    <s v="Article-Article"/>
    <n v="1"/>
    <s v="Hyperlink"/>
    <m/>
    <m/>
    <s v="4"/>
    <s v="4"/>
    <m/>
    <m/>
    <m/>
    <m/>
    <m/>
    <m/>
    <m/>
    <m/>
    <m/>
  </r>
  <r>
    <s v="Climate_change"/>
    <s v="ozone depletion"/>
    <m/>
    <m/>
    <m/>
    <m/>
    <m/>
    <m/>
    <m/>
    <m/>
    <s v="No"/>
    <n v="683"/>
    <m/>
    <m/>
    <s v="Article-Article"/>
    <n v="1"/>
    <s v="Hyperlink"/>
    <m/>
    <m/>
    <s v="1"/>
    <s v="4"/>
    <m/>
    <m/>
    <m/>
    <m/>
    <m/>
    <m/>
    <m/>
    <m/>
    <m/>
  </r>
  <r>
    <s v="National Oceanic and Atmospheric Administration"/>
    <s v="ozone depletion"/>
    <m/>
    <m/>
    <m/>
    <m/>
    <m/>
    <m/>
    <m/>
    <m/>
    <s v="Yes"/>
    <n v="684"/>
    <m/>
    <m/>
    <s v="Article-Article"/>
    <n v="1"/>
    <s v="Hyperlink"/>
    <m/>
    <m/>
    <s v="4"/>
    <s v="4"/>
    <m/>
    <m/>
    <m/>
    <m/>
    <m/>
    <m/>
    <m/>
    <m/>
    <m/>
  </r>
  <r>
    <s v="greenhouse gas"/>
    <s v="ozone depletion"/>
    <m/>
    <m/>
    <m/>
    <m/>
    <m/>
    <m/>
    <m/>
    <m/>
    <s v="Yes"/>
    <n v="685"/>
    <m/>
    <m/>
    <s v="Article-Article"/>
    <n v="1"/>
    <s v="Hyperlink"/>
    <m/>
    <m/>
    <s v="2"/>
    <s v="4"/>
    <m/>
    <m/>
    <m/>
    <m/>
    <m/>
    <m/>
    <m/>
    <m/>
    <m/>
  </r>
  <r>
    <s v="carbon cycle"/>
    <s v="carbon sink"/>
    <m/>
    <m/>
    <m/>
    <m/>
    <m/>
    <m/>
    <m/>
    <m/>
    <s v="No"/>
    <n v="686"/>
    <m/>
    <m/>
    <s v="Article-Article"/>
    <n v="1"/>
    <s v="Hyperlink"/>
    <m/>
    <m/>
    <s v="2"/>
    <s v="2"/>
    <m/>
    <m/>
    <m/>
    <m/>
    <m/>
    <m/>
    <m/>
    <m/>
    <m/>
  </r>
  <r>
    <s v="carbon sink"/>
    <s v="Scientific American"/>
    <m/>
    <m/>
    <m/>
    <m/>
    <m/>
    <m/>
    <m/>
    <m/>
    <s v="No"/>
    <n v="687"/>
    <m/>
    <m/>
    <s v="Article-Article"/>
    <n v="1"/>
    <s v="Hyperlink"/>
    <m/>
    <m/>
    <s v="2"/>
    <s v="2"/>
    <m/>
    <m/>
    <m/>
    <m/>
    <m/>
    <m/>
    <m/>
    <m/>
    <m/>
  </r>
  <r>
    <s v="carbon sink"/>
    <s v="Southern Ocean"/>
    <m/>
    <m/>
    <m/>
    <m/>
    <m/>
    <m/>
    <m/>
    <m/>
    <s v="No"/>
    <n v="688"/>
    <m/>
    <m/>
    <s v="Article-Article"/>
    <n v="1"/>
    <s v="Hyperlink"/>
    <m/>
    <m/>
    <s v="2"/>
    <s v="4"/>
    <m/>
    <m/>
    <m/>
    <m/>
    <m/>
    <m/>
    <m/>
    <m/>
    <m/>
  </r>
  <r>
    <s v="carbon sink"/>
    <s v="Antarctica"/>
    <m/>
    <m/>
    <m/>
    <m/>
    <m/>
    <m/>
    <m/>
    <m/>
    <s v="No"/>
    <n v="689"/>
    <m/>
    <m/>
    <s v="Article-Article"/>
    <n v="1"/>
    <s v="Hyperlink"/>
    <m/>
    <m/>
    <s v="2"/>
    <s v="3"/>
    <m/>
    <m/>
    <m/>
    <m/>
    <m/>
    <m/>
    <m/>
    <m/>
    <m/>
  </r>
  <r>
    <s v="carbon sink"/>
    <s v="ton"/>
    <m/>
    <m/>
    <m/>
    <m/>
    <m/>
    <m/>
    <m/>
    <m/>
    <s v="No"/>
    <n v="690"/>
    <m/>
    <m/>
    <s v="Article-Article"/>
    <n v="1"/>
    <s v="Hyperlink"/>
    <m/>
    <m/>
    <s v="2"/>
    <s v="2"/>
    <m/>
    <m/>
    <m/>
    <m/>
    <m/>
    <m/>
    <m/>
    <m/>
    <m/>
  </r>
  <r>
    <s v="carbon sink"/>
    <s v="ice age"/>
    <m/>
    <m/>
    <m/>
    <m/>
    <m/>
    <m/>
    <m/>
    <m/>
    <s v="No"/>
    <n v="691"/>
    <m/>
    <m/>
    <s v="Article-Article"/>
    <n v="1"/>
    <s v="Hyperlink"/>
    <m/>
    <m/>
    <s v="2"/>
    <s v="2"/>
    <m/>
    <m/>
    <m/>
    <m/>
    <m/>
    <m/>
    <m/>
    <m/>
    <m/>
  </r>
  <r>
    <s v="carbon sink"/>
    <s v="deforestation"/>
    <m/>
    <m/>
    <m/>
    <m/>
    <m/>
    <m/>
    <m/>
    <m/>
    <s v="No"/>
    <n v="692"/>
    <m/>
    <m/>
    <s v="Article-Article"/>
    <n v="1"/>
    <s v="Hyperlink"/>
    <m/>
    <m/>
    <s v="2"/>
    <s v="1"/>
    <m/>
    <m/>
    <m/>
    <m/>
    <m/>
    <m/>
    <m/>
    <m/>
    <m/>
  </r>
  <r>
    <s v="carbon sink"/>
    <s v="methane"/>
    <m/>
    <m/>
    <m/>
    <m/>
    <m/>
    <m/>
    <m/>
    <m/>
    <s v="No"/>
    <n v="693"/>
    <m/>
    <m/>
    <s v="Article-Article"/>
    <n v="1"/>
    <s v="Hyperlink"/>
    <m/>
    <m/>
    <s v="2"/>
    <s v="3"/>
    <m/>
    <m/>
    <m/>
    <m/>
    <m/>
    <m/>
    <m/>
    <m/>
    <m/>
  </r>
  <r>
    <s v="carbon sink"/>
    <s v="fossil fuel"/>
    <m/>
    <m/>
    <m/>
    <m/>
    <m/>
    <m/>
    <m/>
    <m/>
    <s v="No"/>
    <n v="694"/>
    <m/>
    <m/>
    <s v="Article-Article"/>
    <n v="1"/>
    <s v="Hyperlink"/>
    <m/>
    <m/>
    <s v="2"/>
    <s v="2"/>
    <m/>
    <m/>
    <m/>
    <m/>
    <m/>
    <m/>
    <m/>
    <m/>
    <m/>
  </r>
  <r>
    <s v="carbon sink"/>
    <s v="photosynthesis"/>
    <m/>
    <m/>
    <m/>
    <m/>
    <m/>
    <m/>
    <m/>
    <m/>
    <s v="No"/>
    <n v="695"/>
    <m/>
    <m/>
    <s v="Article-Article"/>
    <n v="1"/>
    <s v="Hyperlink"/>
    <m/>
    <m/>
    <s v="2"/>
    <s v="2"/>
    <m/>
    <m/>
    <m/>
    <m/>
    <m/>
    <m/>
    <m/>
    <m/>
    <m/>
  </r>
  <r>
    <s v="carbon sink"/>
    <s v="National Oceanic and Atmospheric Administration"/>
    <m/>
    <m/>
    <m/>
    <m/>
    <m/>
    <m/>
    <m/>
    <m/>
    <s v="No"/>
    <n v="696"/>
    <m/>
    <m/>
    <s v="Article-Article"/>
    <n v="1"/>
    <s v="Hyperlink"/>
    <m/>
    <m/>
    <s v="2"/>
    <s v="4"/>
    <m/>
    <m/>
    <m/>
    <m/>
    <m/>
    <m/>
    <m/>
    <m/>
    <m/>
  </r>
  <r>
    <s v="carbon sink"/>
    <s v="thermohaline circulation"/>
    <m/>
    <m/>
    <m/>
    <m/>
    <m/>
    <m/>
    <m/>
    <m/>
    <s v="No"/>
    <n v="697"/>
    <m/>
    <m/>
    <s v="Article-Article"/>
    <n v="1"/>
    <s v="Hyperlink"/>
    <m/>
    <m/>
    <s v="2"/>
    <s v="4"/>
    <m/>
    <m/>
    <m/>
    <m/>
    <m/>
    <m/>
    <m/>
    <m/>
    <m/>
  </r>
  <r>
    <s v="carbon sink"/>
    <s v="albedo"/>
    <m/>
    <m/>
    <m/>
    <m/>
    <m/>
    <m/>
    <m/>
    <m/>
    <s v="No"/>
    <n v="698"/>
    <m/>
    <m/>
    <s v="Article-Article"/>
    <n v="1"/>
    <s v="Hyperlink"/>
    <m/>
    <m/>
    <s v="2"/>
    <s v="2"/>
    <m/>
    <m/>
    <m/>
    <m/>
    <m/>
    <m/>
    <m/>
    <m/>
    <m/>
  </r>
  <r>
    <s v="carbon sink"/>
    <s v="Intergovernmental Panel on Climate Change"/>
    <m/>
    <m/>
    <m/>
    <m/>
    <m/>
    <m/>
    <m/>
    <m/>
    <s v="No"/>
    <n v="699"/>
    <m/>
    <m/>
    <s v="Article-Article"/>
    <n v="1"/>
    <s v="Hyperlink"/>
    <m/>
    <m/>
    <s v="2"/>
    <s v="4"/>
    <m/>
    <m/>
    <m/>
    <m/>
    <m/>
    <m/>
    <m/>
    <m/>
    <m/>
  </r>
  <r>
    <s v="carbon sink"/>
    <s v="climate"/>
    <m/>
    <m/>
    <m/>
    <m/>
    <m/>
    <m/>
    <m/>
    <m/>
    <s v="No"/>
    <n v="700"/>
    <m/>
    <m/>
    <s v="Article-Article"/>
    <n v="1"/>
    <s v="Hyperlink"/>
    <m/>
    <m/>
    <s v="2"/>
    <s v="2"/>
    <m/>
    <m/>
    <m/>
    <m/>
    <m/>
    <m/>
    <m/>
    <m/>
    <m/>
  </r>
  <r>
    <s v="carbon sink"/>
    <s v="atmosphere"/>
    <m/>
    <m/>
    <m/>
    <m/>
    <m/>
    <m/>
    <m/>
    <m/>
    <s v="No"/>
    <n v="701"/>
    <m/>
    <m/>
    <s v="Article-Article"/>
    <n v="1"/>
    <s v="Hyperlink"/>
    <m/>
    <m/>
    <s v="2"/>
    <s v="2"/>
    <m/>
    <m/>
    <m/>
    <m/>
    <m/>
    <m/>
    <m/>
    <m/>
    <m/>
  </r>
  <r>
    <s v="Climate_change"/>
    <s v="carbon sink"/>
    <m/>
    <m/>
    <m/>
    <m/>
    <m/>
    <m/>
    <m/>
    <m/>
    <s v="No"/>
    <n v="702"/>
    <m/>
    <m/>
    <s v="Article-Article"/>
    <n v="1"/>
    <s v="Hyperlink"/>
    <m/>
    <m/>
    <s v="1"/>
    <s v="2"/>
    <m/>
    <m/>
    <m/>
    <m/>
    <m/>
    <m/>
    <m/>
    <m/>
    <m/>
  </r>
  <r>
    <s v="greenhouse gas"/>
    <s v="carbon sink"/>
    <m/>
    <m/>
    <m/>
    <m/>
    <m/>
    <m/>
    <m/>
    <m/>
    <s v="No"/>
    <n v="703"/>
    <m/>
    <m/>
    <s v="Article-Article"/>
    <n v="1"/>
    <s v="Hyperlink"/>
    <m/>
    <m/>
    <s v="2"/>
    <s v="2"/>
    <m/>
    <m/>
    <m/>
    <m/>
    <m/>
    <m/>
    <m/>
    <m/>
    <m/>
  </r>
  <r>
    <s v="Climate_change"/>
    <s v="fish"/>
    <m/>
    <m/>
    <m/>
    <m/>
    <m/>
    <m/>
    <m/>
    <m/>
    <s v="No"/>
    <n v="704"/>
    <m/>
    <m/>
    <s v="Article-Article"/>
    <n v="1"/>
    <s v="Hyperlink"/>
    <m/>
    <m/>
    <s v="1"/>
    <s v="4"/>
    <m/>
    <m/>
    <m/>
    <m/>
    <m/>
    <m/>
    <m/>
    <m/>
    <m/>
  </r>
  <r>
    <s v="Greenland"/>
    <s v="fish"/>
    <m/>
    <m/>
    <m/>
    <m/>
    <m/>
    <m/>
    <m/>
    <m/>
    <s v="No"/>
    <n v="705"/>
    <m/>
    <m/>
    <s v="Article-Article"/>
    <n v="1"/>
    <s v="Hyperlink"/>
    <m/>
    <m/>
    <s v="3"/>
    <s v="4"/>
    <m/>
    <m/>
    <m/>
    <m/>
    <m/>
    <m/>
    <m/>
    <m/>
    <m/>
  </r>
  <r>
    <s v="El Niño"/>
    <s v="fish"/>
    <m/>
    <m/>
    <m/>
    <m/>
    <m/>
    <m/>
    <m/>
    <m/>
    <s v="No"/>
    <n v="706"/>
    <m/>
    <m/>
    <s v="Article-Article"/>
    <n v="1"/>
    <s v="Hyperlink"/>
    <m/>
    <m/>
    <s v="4"/>
    <s v="4"/>
    <m/>
    <m/>
    <m/>
    <m/>
    <m/>
    <m/>
    <m/>
    <m/>
    <m/>
  </r>
  <r>
    <s v="Climate_change"/>
    <s v="Woods Hole Oceanographic Institution"/>
    <m/>
    <m/>
    <m/>
    <m/>
    <m/>
    <m/>
    <m/>
    <m/>
    <s v="No"/>
    <n v="707"/>
    <m/>
    <m/>
    <s v="Article-Article"/>
    <n v="1"/>
    <s v="Hyperlink"/>
    <m/>
    <m/>
    <s v="1"/>
    <s v="4"/>
    <m/>
    <m/>
    <m/>
    <m/>
    <m/>
    <m/>
    <m/>
    <m/>
    <m/>
  </r>
  <r>
    <s v="Little Ice Age"/>
    <s v="Woods Hole Oceanographic Institution"/>
    <m/>
    <m/>
    <m/>
    <m/>
    <m/>
    <m/>
    <m/>
    <m/>
    <s v="No"/>
    <n v="708"/>
    <m/>
    <m/>
    <s v="Article-Article"/>
    <n v="1"/>
    <s v="Hyperlink"/>
    <m/>
    <m/>
    <s v="4"/>
    <s v="4"/>
    <m/>
    <m/>
    <m/>
    <m/>
    <m/>
    <m/>
    <m/>
    <m/>
    <m/>
  </r>
  <r>
    <s v="climate system"/>
    <s v="Woods Hole Oceanographic Institution"/>
    <m/>
    <m/>
    <m/>
    <m/>
    <m/>
    <m/>
    <m/>
    <m/>
    <s v="No"/>
    <n v="709"/>
    <m/>
    <m/>
    <s v="Article-Article"/>
    <n v="1"/>
    <s v="Hyperlink"/>
    <m/>
    <m/>
    <s v="3"/>
    <s v="4"/>
    <m/>
    <m/>
    <m/>
    <m/>
    <m/>
    <m/>
    <m/>
    <m/>
    <m/>
  </r>
  <r>
    <s v="Climate_change"/>
    <s v="carbon dioxide sink"/>
    <m/>
    <m/>
    <m/>
    <m/>
    <m/>
    <m/>
    <m/>
    <m/>
    <s v="No"/>
    <n v="710"/>
    <m/>
    <m/>
    <s v="Article-Article"/>
    <n v="1"/>
    <s v="Hyperlink"/>
    <m/>
    <m/>
    <s v="1"/>
    <s v="1"/>
    <m/>
    <m/>
    <m/>
    <m/>
    <m/>
    <m/>
    <m/>
    <m/>
    <m/>
  </r>
  <r>
    <s v="deforestation"/>
    <s v="carbon dioxide sink"/>
    <m/>
    <m/>
    <m/>
    <m/>
    <m/>
    <m/>
    <m/>
    <m/>
    <s v="No"/>
    <n v="711"/>
    <m/>
    <m/>
    <s v="Article-Article"/>
    <n v="1"/>
    <s v="Hyperlink"/>
    <m/>
    <m/>
    <s v="1"/>
    <s v="1"/>
    <m/>
    <m/>
    <m/>
    <m/>
    <m/>
    <m/>
    <m/>
    <m/>
    <m/>
  </r>
  <r>
    <s v="climate system"/>
    <s v="carbon dioxide sink"/>
    <m/>
    <m/>
    <m/>
    <m/>
    <m/>
    <m/>
    <m/>
    <m/>
    <s v="No"/>
    <n v="712"/>
    <m/>
    <m/>
    <s v="Article-Article"/>
    <n v="1"/>
    <s v="Hyperlink"/>
    <m/>
    <m/>
    <s v="3"/>
    <s v="1"/>
    <m/>
    <m/>
    <m/>
    <m/>
    <m/>
    <m/>
    <m/>
    <m/>
    <m/>
  </r>
  <r>
    <s v="sulfuric acid"/>
    <s v="stratosphere"/>
    <m/>
    <m/>
    <m/>
    <m/>
    <m/>
    <m/>
    <m/>
    <m/>
    <s v="No"/>
    <n v="713"/>
    <m/>
    <m/>
    <s v="Article-Article"/>
    <n v="1"/>
    <s v="Hyperlink"/>
    <m/>
    <m/>
    <s v="3"/>
    <s v="3"/>
    <m/>
    <m/>
    <m/>
    <m/>
    <m/>
    <m/>
    <m/>
    <m/>
    <m/>
  </r>
  <r>
    <s v="sulfuric acid"/>
    <s v="NASA"/>
    <m/>
    <m/>
    <m/>
    <m/>
    <m/>
    <m/>
    <m/>
    <m/>
    <s v="No"/>
    <n v="714"/>
    <m/>
    <m/>
    <s v="Article-Article"/>
    <n v="1"/>
    <s v="Hyperlink"/>
    <m/>
    <m/>
    <s v="3"/>
    <s v="3"/>
    <m/>
    <m/>
    <m/>
    <m/>
    <m/>
    <m/>
    <m/>
    <m/>
    <m/>
  </r>
  <r>
    <s v="sulfuric acid"/>
    <s v="Sun"/>
    <m/>
    <m/>
    <m/>
    <m/>
    <m/>
    <m/>
    <m/>
    <m/>
    <s v="No"/>
    <n v="715"/>
    <m/>
    <m/>
    <s v="Article-Article"/>
    <n v="1"/>
    <s v="Hyperlink"/>
    <m/>
    <m/>
    <s v="3"/>
    <s v="2"/>
    <m/>
    <m/>
    <m/>
    <m/>
    <m/>
    <m/>
    <m/>
    <m/>
    <m/>
  </r>
  <r>
    <s v="Climate_change"/>
    <s v="sulfuric acid"/>
    <m/>
    <m/>
    <m/>
    <m/>
    <m/>
    <m/>
    <m/>
    <m/>
    <s v="No"/>
    <n v="716"/>
    <m/>
    <m/>
    <s v="Article-Article"/>
    <n v="1"/>
    <s v="Hyperlink"/>
    <m/>
    <m/>
    <s v="1"/>
    <s v="3"/>
    <m/>
    <m/>
    <m/>
    <m/>
    <m/>
    <m/>
    <m/>
    <m/>
    <m/>
  </r>
  <r>
    <s v="beryllium"/>
    <s v="sulfuric acid"/>
    <m/>
    <m/>
    <m/>
    <m/>
    <m/>
    <m/>
    <m/>
    <m/>
    <s v="No"/>
    <n v="717"/>
    <m/>
    <m/>
    <s v="Article-Article"/>
    <n v="1"/>
    <s v="Hyperlink"/>
    <m/>
    <m/>
    <s v="3"/>
    <s v="3"/>
    <m/>
    <m/>
    <m/>
    <m/>
    <m/>
    <m/>
    <m/>
    <m/>
    <m/>
  </r>
  <r>
    <s v="weathering"/>
    <s v="sulfuric acid"/>
    <m/>
    <m/>
    <m/>
    <m/>
    <m/>
    <m/>
    <m/>
    <m/>
    <s v="No"/>
    <n v="718"/>
    <m/>
    <m/>
    <s v="Article-Article"/>
    <n v="1"/>
    <s v="Hyperlink"/>
    <m/>
    <m/>
    <s v="2"/>
    <s v="3"/>
    <m/>
    <m/>
    <m/>
    <m/>
    <m/>
    <m/>
    <m/>
    <m/>
    <m/>
  </r>
  <r>
    <s v="Little Ice Age"/>
    <s v="sulfuric acid"/>
    <m/>
    <m/>
    <m/>
    <m/>
    <m/>
    <m/>
    <m/>
    <m/>
    <s v="No"/>
    <n v="719"/>
    <m/>
    <m/>
    <s v="Article-Article"/>
    <n v="1"/>
    <s v="Hyperlink"/>
    <m/>
    <m/>
    <s v="4"/>
    <s v="3"/>
    <m/>
    <m/>
    <m/>
    <m/>
    <m/>
    <m/>
    <m/>
    <m/>
    <m/>
  </r>
  <r>
    <s v="climate system"/>
    <s v="sulfuric acid"/>
    <m/>
    <m/>
    <m/>
    <m/>
    <m/>
    <m/>
    <m/>
    <m/>
    <s v="No"/>
    <n v="720"/>
    <m/>
    <m/>
    <s v="Article-Article"/>
    <n v="1"/>
    <s v="Hyperlink"/>
    <m/>
    <m/>
    <s v="3"/>
    <s v="3"/>
    <m/>
    <m/>
    <m/>
    <m/>
    <m/>
    <m/>
    <m/>
    <m/>
    <m/>
  </r>
  <r>
    <s v="ton"/>
    <s v="energy"/>
    <m/>
    <m/>
    <m/>
    <m/>
    <m/>
    <m/>
    <m/>
    <m/>
    <s v="No"/>
    <n v="721"/>
    <m/>
    <m/>
    <s v="Article-Article"/>
    <n v="1"/>
    <s v="Hyperlink"/>
    <m/>
    <m/>
    <s v="2"/>
    <s v="2"/>
    <m/>
    <m/>
    <m/>
    <m/>
    <m/>
    <m/>
    <m/>
    <m/>
    <m/>
  </r>
  <r>
    <s v="Climate_change"/>
    <s v="ton"/>
    <m/>
    <m/>
    <m/>
    <m/>
    <m/>
    <m/>
    <m/>
    <m/>
    <s v="No"/>
    <n v="722"/>
    <m/>
    <m/>
    <s v="Article-Article"/>
    <n v="1"/>
    <s v="Hyperlink"/>
    <m/>
    <m/>
    <s v="1"/>
    <s v="2"/>
    <m/>
    <m/>
    <m/>
    <m/>
    <m/>
    <m/>
    <m/>
    <m/>
    <m/>
  </r>
  <r>
    <s v="climate system"/>
    <s v="ton"/>
    <m/>
    <m/>
    <m/>
    <m/>
    <m/>
    <m/>
    <m/>
    <m/>
    <s v="No"/>
    <n v="723"/>
    <m/>
    <m/>
    <s v="Article-Article"/>
    <n v="1"/>
    <s v="Hyperlink"/>
    <m/>
    <m/>
    <s v="3"/>
    <s v="2"/>
    <m/>
    <m/>
    <m/>
    <m/>
    <m/>
    <m/>
    <m/>
    <m/>
    <m/>
  </r>
  <r>
    <s v="Climate_change"/>
    <s v="Pinatubo"/>
    <m/>
    <m/>
    <m/>
    <m/>
    <m/>
    <m/>
    <m/>
    <m/>
    <s v="No"/>
    <n v="724"/>
    <m/>
    <m/>
    <s v="Article-Article"/>
    <n v="1"/>
    <s v="Hyperlink"/>
    <m/>
    <m/>
    <s v="1"/>
    <s v="3"/>
    <m/>
    <m/>
    <m/>
    <m/>
    <m/>
    <m/>
    <m/>
    <m/>
    <m/>
  </r>
  <r>
    <s v="El Chichón"/>
    <s v="Pinatubo"/>
    <m/>
    <m/>
    <m/>
    <m/>
    <m/>
    <m/>
    <m/>
    <m/>
    <s v="No"/>
    <n v="725"/>
    <m/>
    <m/>
    <s v="Article-Article"/>
    <n v="1"/>
    <s v="Hyperlink"/>
    <m/>
    <m/>
    <s v="3"/>
    <s v="3"/>
    <m/>
    <m/>
    <m/>
    <m/>
    <m/>
    <m/>
    <m/>
    <m/>
    <m/>
  </r>
  <r>
    <s v="climate system"/>
    <s v="Pinatubo"/>
    <m/>
    <m/>
    <m/>
    <m/>
    <m/>
    <m/>
    <m/>
    <m/>
    <s v="No"/>
    <n v="726"/>
    <m/>
    <m/>
    <s v="Article-Article"/>
    <n v="1"/>
    <s v="Hyperlink"/>
    <m/>
    <m/>
    <s v="3"/>
    <s v="3"/>
    <m/>
    <m/>
    <m/>
    <m/>
    <m/>
    <m/>
    <m/>
    <m/>
    <m/>
  </r>
  <r>
    <s v="El Chichón"/>
    <s v="stratosphere"/>
    <m/>
    <m/>
    <m/>
    <m/>
    <m/>
    <m/>
    <m/>
    <m/>
    <s v="No"/>
    <n v="727"/>
    <m/>
    <m/>
    <s v="Article-Article"/>
    <n v="1"/>
    <s v="Hyperlink"/>
    <m/>
    <m/>
    <s v="3"/>
    <s v="3"/>
    <m/>
    <m/>
    <m/>
    <m/>
    <m/>
    <m/>
    <m/>
    <m/>
    <m/>
  </r>
  <r>
    <s v="Climate_change"/>
    <s v="El Chichón"/>
    <m/>
    <m/>
    <m/>
    <m/>
    <m/>
    <m/>
    <m/>
    <m/>
    <s v="No"/>
    <n v="728"/>
    <m/>
    <m/>
    <s v="Article-Article"/>
    <n v="1"/>
    <s v="Hyperlink"/>
    <m/>
    <m/>
    <s v="1"/>
    <s v="3"/>
    <m/>
    <m/>
    <m/>
    <m/>
    <m/>
    <m/>
    <m/>
    <m/>
    <m/>
  </r>
  <r>
    <s v="climate system"/>
    <s v="El Chichón"/>
    <m/>
    <m/>
    <m/>
    <m/>
    <m/>
    <m/>
    <m/>
    <m/>
    <s v="No"/>
    <n v="729"/>
    <m/>
    <m/>
    <s v="Article-Article"/>
    <n v="1"/>
    <s v="Hyperlink"/>
    <m/>
    <m/>
    <s v="3"/>
    <s v="3"/>
    <m/>
    <m/>
    <m/>
    <m/>
    <m/>
    <m/>
    <m/>
    <m/>
    <m/>
  </r>
  <r>
    <s v="Climate_change"/>
    <s v="modulation"/>
    <m/>
    <m/>
    <m/>
    <m/>
    <m/>
    <m/>
    <m/>
    <m/>
    <s v="No"/>
    <n v="730"/>
    <m/>
    <m/>
    <s v="Article-Article"/>
    <n v="1"/>
    <s v="Hyperlink"/>
    <m/>
    <m/>
    <s v="1"/>
    <s v="3"/>
    <m/>
    <m/>
    <m/>
    <m/>
    <m/>
    <m/>
    <m/>
    <m/>
    <m/>
  </r>
  <r>
    <s v="climate system"/>
    <s v="modulation"/>
    <m/>
    <m/>
    <m/>
    <m/>
    <m/>
    <m/>
    <m/>
    <m/>
    <s v="No"/>
    <n v="731"/>
    <m/>
    <m/>
    <s v="Article-Article"/>
    <n v="1"/>
    <s v="Hyperlink"/>
    <m/>
    <m/>
    <s v="3"/>
    <s v="3"/>
    <m/>
    <m/>
    <m/>
    <m/>
    <m/>
    <m/>
    <m/>
    <m/>
    <m/>
  </r>
  <r>
    <s v="beryllium"/>
    <s v="satellite"/>
    <m/>
    <m/>
    <m/>
    <m/>
    <m/>
    <m/>
    <m/>
    <m/>
    <s v="No"/>
    <n v="732"/>
    <m/>
    <m/>
    <s v="Article-Article"/>
    <n v="1"/>
    <s v="Hyperlink"/>
    <m/>
    <m/>
    <s v="3"/>
    <s v="3"/>
    <m/>
    <m/>
    <m/>
    <m/>
    <m/>
    <m/>
    <m/>
    <m/>
    <m/>
  </r>
  <r>
    <s v="beryllium"/>
    <s v="cosmic rays"/>
    <m/>
    <m/>
    <m/>
    <m/>
    <m/>
    <m/>
    <m/>
    <m/>
    <s v="No"/>
    <n v="733"/>
    <m/>
    <m/>
    <s v="Article-Article"/>
    <n v="1"/>
    <s v="Hyperlink"/>
    <m/>
    <m/>
    <s v="3"/>
    <s v="5"/>
    <m/>
    <m/>
    <m/>
    <m/>
    <m/>
    <m/>
    <m/>
    <m/>
    <m/>
  </r>
  <r>
    <s v="beryllium"/>
    <s v="methane"/>
    <m/>
    <m/>
    <m/>
    <m/>
    <m/>
    <m/>
    <m/>
    <m/>
    <s v="No"/>
    <n v="734"/>
    <m/>
    <m/>
    <s v="Article-Article"/>
    <n v="1"/>
    <s v="Hyperlink"/>
    <m/>
    <m/>
    <s v="3"/>
    <s v="3"/>
    <m/>
    <m/>
    <m/>
    <m/>
    <m/>
    <m/>
    <m/>
    <m/>
    <m/>
  </r>
  <r>
    <s v="beryllium"/>
    <s v="thermal expansion"/>
    <m/>
    <m/>
    <m/>
    <m/>
    <m/>
    <m/>
    <m/>
    <m/>
    <s v="No"/>
    <n v="735"/>
    <m/>
    <m/>
    <s v="Article-Article"/>
    <n v="1"/>
    <s v="Hyperlink"/>
    <m/>
    <m/>
    <s v="3"/>
    <s v="3"/>
    <m/>
    <m/>
    <m/>
    <m/>
    <m/>
    <m/>
    <m/>
    <m/>
    <m/>
  </r>
  <r>
    <s v="beryllium"/>
    <s v="ice core"/>
    <m/>
    <m/>
    <m/>
    <m/>
    <m/>
    <m/>
    <m/>
    <m/>
    <s v="No"/>
    <n v="736"/>
    <m/>
    <m/>
    <s v="Article-Article"/>
    <n v="1"/>
    <s v="Hyperlink"/>
    <m/>
    <m/>
    <s v="3"/>
    <s v="3"/>
    <m/>
    <m/>
    <m/>
    <m/>
    <m/>
    <m/>
    <m/>
    <m/>
    <m/>
  </r>
  <r>
    <s v="Climate_change"/>
    <s v="beryllium"/>
    <m/>
    <m/>
    <m/>
    <m/>
    <m/>
    <m/>
    <m/>
    <m/>
    <s v="No"/>
    <n v="737"/>
    <m/>
    <m/>
    <s v="Article-Article"/>
    <n v="1"/>
    <s v="Hyperlink"/>
    <m/>
    <m/>
    <s v="1"/>
    <s v="3"/>
    <m/>
    <m/>
    <m/>
    <m/>
    <m/>
    <m/>
    <m/>
    <m/>
    <m/>
  </r>
  <r>
    <s v="climate system"/>
    <s v="beryllium"/>
    <m/>
    <m/>
    <m/>
    <m/>
    <m/>
    <m/>
    <m/>
    <m/>
    <s v="No"/>
    <n v="738"/>
    <m/>
    <m/>
    <s v="Article-Article"/>
    <n v="1"/>
    <s v="Hyperlink"/>
    <m/>
    <m/>
    <s v="3"/>
    <s v="3"/>
    <m/>
    <m/>
    <m/>
    <m/>
    <m/>
    <m/>
    <m/>
    <m/>
    <m/>
  </r>
  <r>
    <s v="Milankovitch cycles"/>
    <s v="precession"/>
    <m/>
    <m/>
    <m/>
    <m/>
    <m/>
    <m/>
    <m/>
    <m/>
    <s v="Yes"/>
    <n v="739"/>
    <m/>
    <m/>
    <s v="Article-Article"/>
    <n v="1"/>
    <s v="Hyperlink"/>
    <m/>
    <m/>
    <s v="2"/>
    <s v="2"/>
    <m/>
    <m/>
    <m/>
    <m/>
    <m/>
    <m/>
    <m/>
    <m/>
    <m/>
  </r>
  <r>
    <s v="precession"/>
    <s v="Earth"/>
    <m/>
    <m/>
    <m/>
    <m/>
    <m/>
    <m/>
    <m/>
    <m/>
    <s v="No"/>
    <n v="740"/>
    <m/>
    <m/>
    <s v="Article-Article"/>
    <n v="1"/>
    <s v="Hyperlink"/>
    <m/>
    <m/>
    <s v="2"/>
    <s v="2"/>
    <m/>
    <m/>
    <m/>
    <m/>
    <m/>
    <m/>
    <m/>
    <m/>
    <m/>
  </r>
  <r>
    <s v="precession"/>
    <s v="ice age"/>
    <m/>
    <m/>
    <m/>
    <m/>
    <m/>
    <m/>
    <m/>
    <m/>
    <s v="No"/>
    <n v="741"/>
    <m/>
    <m/>
    <s v="Article-Article"/>
    <n v="1"/>
    <s v="Hyperlink"/>
    <m/>
    <m/>
    <s v="2"/>
    <s v="2"/>
    <m/>
    <m/>
    <m/>
    <m/>
    <m/>
    <m/>
    <m/>
    <m/>
    <m/>
  </r>
  <r>
    <s v="precession"/>
    <s v="Milankovitch cycles"/>
    <m/>
    <m/>
    <m/>
    <m/>
    <m/>
    <m/>
    <m/>
    <m/>
    <s v="Yes"/>
    <n v="742"/>
    <m/>
    <m/>
    <s v="Article-Article"/>
    <n v="1"/>
    <s v="Hyperlink"/>
    <m/>
    <m/>
    <s v="2"/>
    <s v="2"/>
    <m/>
    <m/>
    <m/>
    <m/>
    <m/>
    <m/>
    <m/>
    <m/>
    <m/>
  </r>
  <r>
    <s v="precession"/>
    <s v="Sun"/>
    <m/>
    <m/>
    <m/>
    <m/>
    <m/>
    <m/>
    <m/>
    <m/>
    <s v="No"/>
    <n v="743"/>
    <m/>
    <m/>
    <s v="Article-Article"/>
    <n v="1"/>
    <s v="Hyperlink"/>
    <m/>
    <m/>
    <s v="2"/>
    <s v="2"/>
    <m/>
    <m/>
    <m/>
    <m/>
    <m/>
    <m/>
    <m/>
    <m/>
    <m/>
  </r>
  <r>
    <s v="Climate_change"/>
    <s v="precession"/>
    <m/>
    <m/>
    <m/>
    <m/>
    <m/>
    <m/>
    <m/>
    <m/>
    <s v="No"/>
    <n v="744"/>
    <m/>
    <m/>
    <s v="Article-Article"/>
    <n v="1"/>
    <s v="Hyperlink"/>
    <m/>
    <m/>
    <s v="1"/>
    <s v="2"/>
    <m/>
    <m/>
    <m/>
    <m/>
    <m/>
    <m/>
    <m/>
    <m/>
    <m/>
  </r>
  <r>
    <s v="continental drift"/>
    <s v="precession"/>
    <m/>
    <m/>
    <m/>
    <m/>
    <m/>
    <m/>
    <m/>
    <m/>
    <s v="No"/>
    <n v="745"/>
    <m/>
    <m/>
    <s v="Article-Article"/>
    <n v="1"/>
    <s v="Hyperlink"/>
    <m/>
    <m/>
    <s v="2"/>
    <s v="2"/>
    <m/>
    <m/>
    <m/>
    <m/>
    <m/>
    <m/>
    <m/>
    <m/>
    <m/>
  </r>
  <r>
    <s v="climate system"/>
    <s v="precession"/>
    <m/>
    <m/>
    <m/>
    <m/>
    <m/>
    <m/>
    <m/>
    <m/>
    <s v="No"/>
    <n v="746"/>
    <m/>
    <m/>
    <s v="Article-Article"/>
    <n v="1"/>
    <s v="Hyperlink"/>
    <m/>
    <m/>
    <s v="3"/>
    <s v="2"/>
    <m/>
    <m/>
    <m/>
    <m/>
    <m/>
    <m/>
    <m/>
    <m/>
    <m/>
  </r>
  <r>
    <s v="extreme weather events"/>
    <s v="extreme weather"/>
    <m/>
    <m/>
    <m/>
    <m/>
    <m/>
    <m/>
    <m/>
    <m/>
    <s v="No"/>
    <n v="747"/>
    <m/>
    <m/>
    <s v="Article-Article"/>
    <n v="1"/>
    <s v="Hyperlink"/>
    <m/>
    <m/>
    <s v="1"/>
    <s v="1"/>
    <m/>
    <m/>
    <m/>
    <m/>
    <m/>
    <m/>
    <m/>
    <m/>
    <m/>
  </r>
  <r>
    <s v="Climate_change"/>
    <s v="extreme weather events"/>
    <m/>
    <m/>
    <m/>
    <m/>
    <m/>
    <m/>
    <m/>
    <m/>
    <s v="No"/>
    <n v="748"/>
    <m/>
    <m/>
    <s v="Article-Article"/>
    <n v="1"/>
    <s v="Hyperlink"/>
    <m/>
    <m/>
    <s v="1"/>
    <s v="1"/>
    <m/>
    <m/>
    <m/>
    <m/>
    <m/>
    <m/>
    <m/>
    <m/>
    <m/>
  </r>
  <r>
    <s v="Climate_change"/>
    <s v="temperature records"/>
    <m/>
    <m/>
    <m/>
    <m/>
    <m/>
    <m/>
    <m/>
    <m/>
    <s v="No"/>
    <n v="749"/>
    <m/>
    <m/>
    <s v="Article-Article"/>
    <n v="1"/>
    <s v="Hyperlink"/>
    <m/>
    <m/>
    <s v="1"/>
    <s v="1"/>
    <m/>
    <m/>
    <m/>
    <m/>
    <m/>
    <m/>
    <m/>
    <m/>
    <m/>
  </r>
  <r>
    <s v="altimeter"/>
    <s v="satellite"/>
    <m/>
    <m/>
    <m/>
    <m/>
    <m/>
    <m/>
    <m/>
    <m/>
    <s v="No"/>
    <n v="750"/>
    <m/>
    <m/>
    <s v="Article-Article"/>
    <n v="1"/>
    <s v="Hyperlink"/>
    <m/>
    <m/>
    <s v="3"/>
    <s v="3"/>
    <m/>
    <m/>
    <m/>
    <m/>
    <m/>
    <m/>
    <m/>
    <m/>
    <m/>
  </r>
  <r>
    <s v="altimeter"/>
    <s v="sea level"/>
    <m/>
    <m/>
    <m/>
    <m/>
    <m/>
    <m/>
    <m/>
    <m/>
    <s v="Yes"/>
    <n v="751"/>
    <m/>
    <m/>
    <s v="Article-Article"/>
    <n v="1"/>
    <s v="Hyperlink"/>
    <m/>
    <m/>
    <s v="3"/>
    <s v="3"/>
    <m/>
    <m/>
    <m/>
    <m/>
    <m/>
    <m/>
    <m/>
    <m/>
    <m/>
  </r>
  <r>
    <s v="Climate_change"/>
    <s v="altimeter"/>
    <m/>
    <m/>
    <m/>
    <m/>
    <m/>
    <m/>
    <m/>
    <m/>
    <s v="No"/>
    <n v="752"/>
    <m/>
    <m/>
    <s v="Article-Article"/>
    <n v="1"/>
    <s v="Hyperlink"/>
    <m/>
    <m/>
    <s v="1"/>
    <s v="3"/>
    <m/>
    <m/>
    <m/>
    <m/>
    <m/>
    <m/>
    <m/>
    <m/>
    <m/>
  </r>
  <r>
    <s v="sea level"/>
    <s v="altimeter"/>
    <m/>
    <m/>
    <m/>
    <m/>
    <m/>
    <m/>
    <m/>
    <m/>
    <s v="Yes"/>
    <n v="753"/>
    <m/>
    <m/>
    <s v="Article-Article"/>
    <n v="1"/>
    <s v="Hyperlink"/>
    <m/>
    <m/>
    <s v="3"/>
    <s v="3"/>
    <m/>
    <m/>
    <m/>
    <m/>
    <m/>
    <m/>
    <m/>
    <m/>
    <m/>
  </r>
  <r>
    <s v="Climate_change"/>
    <s v="sea level change"/>
    <m/>
    <m/>
    <m/>
    <m/>
    <m/>
    <m/>
    <m/>
    <m/>
    <s v="No"/>
    <n v="754"/>
    <m/>
    <m/>
    <s v="Article-Article"/>
    <n v="1"/>
    <s v="Hyperlink"/>
    <m/>
    <m/>
    <s v="1"/>
    <s v="3"/>
    <m/>
    <m/>
    <m/>
    <m/>
    <m/>
    <m/>
    <m/>
    <m/>
    <m/>
  </r>
  <r>
    <s v="sea level"/>
    <s v="sea level change"/>
    <m/>
    <m/>
    <m/>
    <m/>
    <m/>
    <m/>
    <m/>
    <m/>
    <s v="No"/>
    <n v="755"/>
    <m/>
    <m/>
    <s v="Article-Article"/>
    <n v="1"/>
    <s v="Hyperlink"/>
    <m/>
    <m/>
    <s v="3"/>
    <s v="3"/>
    <m/>
    <m/>
    <m/>
    <m/>
    <m/>
    <m/>
    <m/>
    <m/>
    <m/>
  </r>
  <r>
    <s v="Effects of global warming"/>
    <s v="thermal expansion"/>
    <m/>
    <m/>
    <m/>
    <m/>
    <m/>
    <m/>
    <m/>
    <m/>
    <s v="No"/>
    <n v="756"/>
    <m/>
    <m/>
    <s v="Article-Article"/>
    <n v="1"/>
    <s v="Hyperlink"/>
    <m/>
    <m/>
    <s v="3"/>
    <s v="3"/>
    <m/>
    <m/>
    <m/>
    <m/>
    <m/>
    <m/>
    <m/>
    <m/>
    <m/>
  </r>
  <r>
    <s v="sea level rise"/>
    <s v="thermal expansion"/>
    <m/>
    <m/>
    <m/>
    <m/>
    <m/>
    <m/>
    <m/>
    <m/>
    <s v="No"/>
    <n v="757"/>
    <m/>
    <m/>
    <s v="Article-Article"/>
    <n v="1"/>
    <s v="Hyperlink"/>
    <m/>
    <m/>
    <s v="3"/>
    <s v="3"/>
    <m/>
    <m/>
    <m/>
    <m/>
    <m/>
    <m/>
    <m/>
    <m/>
    <m/>
  </r>
  <r>
    <s v="weathering"/>
    <s v="thermal expansion"/>
    <m/>
    <m/>
    <m/>
    <m/>
    <m/>
    <m/>
    <m/>
    <m/>
    <s v="No"/>
    <n v="758"/>
    <m/>
    <m/>
    <s v="Article-Article"/>
    <n v="1"/>
    <s v="Hyperlink"/>
    <m/>
    <m/>
    <s v="2"/>
    <s v="3"/>
    <m/>
    <m/>
    <m/>
    <m/>
    <m/>
    <m/>
    <m/>
    <m/>
    <m/>
  </r>
  <r>
    <s v="Climate_change"/>
    <s v="thermal expansion"/>
    <m/>
    <m/>
    <m/>
    <m/>
    <m/>
    <m/>
    <m/>
    <m/>
    <s v="No"/>
    <n v="759"/>
    <m/>
    <m/>
    <s v="Article-Article"/>
    <n v="1"/>
    <s v="Hyperlink"/>
    <m/>
    <m/>
    <s v="1"/>
    <s v="3"/>
    <m/>
    <m/>
    <m/>
    <m/>
    <m/>
    <m/>
    <m/>
    <m/>
    <m/>
  </r>
  <r>
    <s v="continental drift"/>
    <s v="thermal expansion"/>
    <m/>
    <m/>
    <m/>
    <m/>
    <m/>
    <m/>
    <m/>
    <m/>
    <s v="No"/>
    <n v="760"/>
    <m/>
    <m/>
    <s v="Article-Article"/>
    <n v="1"/>
    <s v="Hyperlink"/>
    <m/>
    <m/>
    <s v="2"/>
    <s v="3"/>
    <m/>
    <m/>
    <m/>
    <m/>
    <m/>
    <m/>
    <m/>
    <m/>
    <m/>
  </r>
  <r>
    <s v="sea level"/>
    <s v="thermal expansion"/>
    <m/>
    <m/>
    <m/>
    <m/>
    <m/>
    <m/>
    <m/>
    <m/>
    <s v="No"/>
    <n v="761"/>
    <m/>
    <m/>
    <s v="Article-Article"/>
    <n v="1"/>
    <s v="Hyperlink"/>
    <m/>
    <m/>
    <s v="3"/>
    <s v="3"/>
    <m/>
    <m/>
    <m/>
    <m/>
    <m/>
    <m/>
    <m/>
    <m/>
    <m/>
  </r>
  <r>
    <s v="sea level rise"/>
    <s v="sea level"/>
    <m/>
    <m/>
    <m/>
    <m/>
    <m/>
    <m/>
    <m/>
    <m/>
    <s v="Yes"/>
    <n v="762"/>
    <m/>
    <m/>
    <s v="Article-Article"/>
    <n v="1"/>
    <s v="Hyperlink"/>
    <m/>
    <m/>
    <s v="3"/>
    <s v="3"/>
    <m/>
    <m/>
    <m/>
    <m/>
    <m/>
    <m/>
    <m/>
    <m/>
    <m/>
  </r>
  <r>
    <s v="Last Glacial Maximum"/>
    <s v="sea level"/>
    <m/>
    <m/>
    <m/>
    <m/>
    <m/>
    <m/>
    <m/>
    <m/>
    <s v="No"/>
    <n v="763"/>
    <m/>
    <m/>
    <s v="Article-Article"/>
    <n v="1"/>
    <s v="Hyperlink"/>
    <m/>
    <m/>
    <s v="1"/>
    <s v="3"/>
    <m/>
    <m/>
    <m/>
    <m/>
    <m/>
    <m/>
    <m/>
    <m/>
    <m/>
  </r>
  <r>
    <s v="Greenland"/>
    <s v="sea level"/>
    <m/>
    <m/>
    <m/>
    <m/>
    <m/>
    <m/>
    <m/>
    <m/>
    <s v="No"/>
    <n v="764"/>
    <m/>
    <m/>
    <s v="Article-Article"/>
    <n v="1"/>
    <s v="Hyperlink"/>
    <m/>
    <m/>
    <s v="3"/>
    <s v="3"/>
    <m/>
    <m/>
    <m/>
    <m/>
    <m/>
    <m/>
    <m/>
    <m/>
    <m/>
  </r>
  <r>
    <s v="Historical climatology"/>
    <s v="sea level"/>
    <m/>
    <m/>
    <m/>
    <m/>
    <m/>
    <m/>
    <m/>
    <m/>
    <s v="No"/>
    <n v="765"/>
    <m/>
    <m/>
    <s v="Article-Article"/>
    <n v="1"/>
    <s v="Hyperlink"/>
    <m/>
    <m/>
    <s v="1"/>
    <s v="3"/>
    <m/>
    <m/>
    <m/>
    <m/>
    <m/>
    <m/>
    <m/>
    <m/>
    <m/>
  </r>
  <r>
    <s v="Earth"/>
    <s v="sea level"/>
    <m/>
    <m/>
    <m/>
    <m/>
    <m/>
    <m/>
    <m/>
    <m/>
    <s v="Yes"/>
    <n v="766"/>
    <m/>
    <m/>
    <s v="Article-Article"/>
    <n v="1"/>
    <s v="Hyperlink"/>
    <m/>
    <m/>
    <s v="2"/>
    <s v="3"/>
    <m/>
    <m/>
    <m/>
    <m/>
    <m/>
    <m/>
    <m/>
    <m/>
    <m/>
  </r>
  <r>
    <s v="ice sheet"/>
    <s v="sea level"/>
    <m/>
    <m/>
    <m/>
    <m/>
    <m/>
    <m/>
    <m/>
    <m/>
    <s v="Yes"/>
    <n v="767"/>
    <m/>
    <m/>
    <s v="Article-Article"/>
    <n v="1"/>
    <s v="Hyperlink"/>
    <m/>
    <m/>
    <s v="3"/>
    <s v="3"/>
    <m/>
    <m/>
    <m/>
    <m/>
    <m/>
    <m/>
    <m/>
    <m/>
    <m/>
  </r>
  <r>
    <s v="Paleoclimatology"/>
    <s v="sea level"/>
    <m/>
    <m/>
    <m/>
    <m/>
    <m/>
    <m/>
    <m/>
    <m/>
    <s v="No"/>
    <n v="768"/>
    <m/>
    <m/>
    <s v="Article-Article"/>
    <n v="1"/>
    <s v="Hyperlink"/>
    <m/>
    <m/>
    <s v="2"/>
    <s v="3"/>
    <m/>
    <m/>
    <m/>
    <m/>
    <m/>
    <m/>
    <m/>
    <m/>
    <m/>
  </r>
  <r>
    <s v="sea level"/>
    <s v="sea level rise"/>
    <m/>
    <m/>
    <m/>
    <m/>
    <m/>
    <m/>
    <m/>
    <m/>
    <s v="Yes"/>
    <n v="769"/>
    <m/>
    <m/>
    <s v="Article-Article"/>
    <n v="1"/>
    <s v="Hyperlink"/>
    <m/>
    <m/>
    <s v="3"/>
    <s v="3"/>
    <m/>
    <m/>
    <m/>
    <m/>
    <m/>
    <m/>
    <m/>
    <m/>
    <m/>
  </r>
  <r>
    <s v="sea level"/>
    <s v="Earth"/>
    <m/>
    <m/>
    <m/>
    <m/>
    <m/>
    <m/>
    <m/>
    <m/>
    <s v="Yes"/>
    <n v="770"/>
    <m/>
    <m/>
    <s v="Article-Article"/>
    <n v="1"/>
    <s v="Hyperlink"/>
    <m/>
    <m/>
    <s v="3"/>
    <s v="2"/>
    <m/>
    <m/>
    <m/>
    <m/>
    <m/>
    <m/>
    <m/>
    <m/>
    <m/>
  </r>
  <r>
    <s v="sea level"/>
    <s v="ice sheet"/>
    <m/>
    <m/>
    <m/>
    <m/>
    <m/>
    <m/>
    <m/>
    <m/>
    <s v="Yes"/>
    <n v="771"/>
    <m/>
    <m/>
    <s v="Article-Article"/>
    <n v="1"/>
    <s v="Hyperlink"/>
    <m/>
    <m/>
    <s v="3"/>
    <s v="3"/>
    <m/>
    <m/>
    <m/>
    <m/>
    <m/>
    <m/>
    <m/>
    <m/>
    <m/>
  </r>
  <r>
    <s v="sea level"/>
    <s v="NASA"/>
    <m/>
    <m/>
    <m/>
    <m/>
    <m/>
    <m/>
    <m/>
    <m/>
    <s v="No"/>
    <n v="772"/>
    <m/>
    <m/>
    <s v="Article-Article"/>
    <n v="1"/>
    <s v="Hyperlink"/>
    <m/>
    <m/>
    <s v="3"/>
    <s v="3"/>
    <m/>
    <m/>
    <m/>
    <m/>
    <m/>
    <m/>
    <m/>
    <m/>
    <m/>
  </r>
  <r>
    <s v="sea level"/>
    <s v="ice age"/>
    <m/>
    <m/>
    <m/>
    <m/>
    <m/>
    <m/>
    <m/>
    <m/>
    <s v="No"/>
    <n v="773"/>
    <m/>
    <m/>
    <s v="Article-Article"/>
    <n v="1"/>
    <s v="Hyperlink"/>
    <m/>
    <m/>
    <s v="3"/>
    <s v="2"/>
    <m/>
    <m/>
    <m/>
    <m/>
    <m/>
    <m/>
    <m/>
    <m/>
    <m/>
  </r>
  <r>
    <s v="sea level"/>
    <s v="El Niño"/>
    <m/>
    <m/>
    <m/>
    <m/>
    <m/>
    <m/>
    <m/>
    <m/>
    <s v="No"/>
    <n v="774"/>
    <m/>
    <m/>
    <s v="Article-Article"/>
    <n v="1"/>
    <s v="Hyperlink"/>
    <m/>
    <m/>
    <s v="3"/>
    <s v="4"/>
    <m/>
    <m/>
    <m/>
    <m/>
    <m/>
    <m/>
    <m/>
    <m/>
    <m/>
  </r>
  <r>
    <s v="sea level"/>
    <s v="global warming"/>
    <m/>
    <m/>
    <m/>
    <m/>
    <m/>
    <m/>
    <m/>
    <m/>
    <s v="No"/>
    <n v="775"/>
    <m/>
    <m/>
    <s v="Article-Article"/>
    <n v="1"/>
    <s v="Hyperlink"/>
    <m/>
    <m/>
    <s v="3"/>
    <s v="4"/>
    <m/>
    <m/>
    <m/>
    <m/>
    <m/>
    <m/>
    <m/>
    <m/>
    <m/>
  </r>
  <r>
    <s v="Climate_change"/>
    <s v="sea level"/>
    <m/>
    <m/>
    <m/>
    <m/>
    <m/>
    <m/>
    <m/>
    <m/>
    <s v="No"/>
    <n v="776"/>
    <m/>
    <m/>
    <s v="Article-Article"/>
    <n v="1"/>
    <s v="Hyperlink"/>
    <m/>
    <m/>
    <s v="1"/>
    <s v="3"/>
    <m/>
    <m/>
    <m/>
    <m/>
    <m/>
    <m/>
    <m/>
    <m/>
    <m/>
  </r>
  <r>
    <s v="Climate_change"/>
    <s v="pollen"/>
    <m/>
    <m/>
    <m/>
    <m/>
    <m/>
    <m/>
    <m/>
    <m/>
    <s v="No"/>
    <n v="777"/>
    <m/>
    <m/>
    <s v="Article-Article"/>
    <n v="1"/>
    <s v="Hyperlink"/>
    <m/>
    <m/>
    <s v="1"/>
    <s v="1"/>
    <m/>
    <m/>
    <m/>
    <m/>
    <m/>
    <m/>
    <m/>
    <m/>
    <m/>
  </r>
  <r>
    <s v="deforestation"/>
    <s v="pollen"/>
    <m/>
    <m/>
    <m/>
    <m/>
    <m/>
    <m/>
    <m/>
    <m/>
    <s v="No"/>
    <n v="778"/>
    <m/>
    <m/>
    <s v="Article-Article"/>
    <n v="1"/>
    <s v="Hyperlink"/>
    <m/>
    <m/>
    <s v="1"/>
    <s v="1"/>
    <m/>
    <m/>
    <m/>
    <m/>
    <m/>
    <m/>
    <m/>
    <m/>
    <m/>
  </r>
  <r>
    <s v="ice core"/>
    <s v="pollen"/>
    <m/>
    <m/>
    <m/>
    <m/>
    <m/>
    <m/>
    <m/>
    <m/>
    <s v="No"/>
    <n v="779"/>
    <m/>
    <m/>
    <s v="Article-Article"/>
    <n v="1"/>
    <s v="Hyperlink"/>
    <m/>
    <m/>
    <s v="3"/>
    <s v="1"/>
    <m/>
    <m/>
    <m/>
    <m/>
    <m/>
    <m/>
    <m/>
    <m/>
    <m/>
  </r>
  <r>
    <s v="tephra"/>
    <s v="stratosphere"/>
    <m/>
    <m/>
    <m/>
    <m/>
    <m/>
    <m/>
    <m/>
    <m/>
    <s v="No"/>
    <n v="780"/>
    <m/>
    <m/>
    <s v="Article-Article"/>
    <n v="1"/>
    <s v="Hyperlink"/>
    <m/>
    <m/>
    <s v="3"/>
    <s v="3"/>
    <m/>
    <m/>
    <m/>
    <m/>
    <m/>
    <m/>
    <m/>
    <m/>
    <m/>
  </r>
  <r>
    <s v="Climate_change"/>
    <s v="tephra"/>
    <m/>
    <m/>
    <m/>
    <m/>
    <m/>
    <m/>
    <m/>
    <m/>
    <s v="No"/>
    <n v="781"/>
    <m/>
    <m/>
    <s v="Article-Article"/>
    <n v="1"/>
    <s v="Hyperlink"/>
    <m/>
    <m/>
    <s v="1"/>
    <s v="3"/>
    <m/>
    <m/>
    <m/>
    <m/>
    <m/>
    <m/>
    <m/>
    <m/>
    <m/>
  </r>
  <r>
    <s v="ice core"/>
    <s v="tephra"/>
    <m/>
    <m/>
    <m/>
    <m/>
    <m/>
    <m/>
    <m/>
    <m/>
    <s v="No"/>
    <n v="782"/>
    <m/>
    <m/>
    <s v="Article-Article"/>
    <n v="1"/>
    <s v="Hyperlink"/>
    <m/>
    <m/>
    <s v="3"/>
    <s v="3"/>
    <m/>
    <m/>
    <m/>
    <m/>
    <m/>
    <m/>
    <m/>
    <m/>
    <m/>
  </r>
  <r>
    <s v="dendroclimatology"/>
    <s v="NOAA"/>
    <m/>
    <m/>
    <m/>
    <m/>
    <m/>
    <m/>
    <m/>
    <m/>
    <s v="No"/>
    <n v="783"/>
    <m/>
    <m/>
    <s v="Article-Article"/>
    <n v="1"/>
    <s v="Hyperlink"/>
    <m/>
    <m/>
    <s v="5"/>
    <s v="4"/>
    <m/>
    <m/>
    <m/>
    <m/>
    <m/>
    <m/>
    <m/>
    <m/>
    <m/>
  </r>
  <r>
    <s v="dendroclimatology"/>
    <s v="Paleoclimatology"/>
    <m/>
    <m/>
    <m/>
    <m/>
    <m/>
    <m/>
    <m/>
    <m/>
    <s v="No"/>
    <n v="784"/>
    <m/>
    <m/>
    <s v="Article-Article"/>
    <n v="1"/>
    <s v="Hyperlink"/>
    <m/>
    <m/>
    <s v="5"/>
    <s v="2"/>
    <m/>
    <m/>
    <m/>
    <m/>
    <m/>
    <m/>
    <m/>
    <m/>
    <m/>
  </r>
  <r>
    <s v="dendroclimatology"/>
    <s v="climate"/>
    <m/>
    <m/>
    <m/>
    <m/>
    <m/>
    <m/>
    <m/>
    <m/>
    <s v="No"/>
    <n v="785"/>
    <m/>
    <m/>
    <s v="Article-Article"/>
    <n v="1"/>
    <s v="Hyperlink"/>
    <m/>
    <m/>
    <s v="5"/>
    <s v="2"/>
    <m/>
    <m/>
    <m/>
    <m/>
    <m/>
    <m/>
    <m/>
    <m/>
    <m/>
  </r>
  <r>
    <s v="Climate_change"/>
    <s v="dendroclimatology"/>
    <m/>
    <m/>
    <m/>
    <m/>
    <m/>
    <m/>
    <m/>
    <m/>
    <s v="No"/>
    <n v="786"/>
    <m/>
    <m/>
    <s v="Article-Article"/>
    <n v="1"/>
    <s v="Hyperlink"/>
    <m/>
    <m/>
    <s v="1"/>
    <s v="5"/>
    <m/>
    <m/>
    <m/>
    <m/>
    <m/>
    <m/>
    <m/>
    <m/>
    <m/>
  </r>
  <r>
    <s v="solar cycle"/>
    <s v="dendroclimatology"/>
    <m/>
    <m/>
    <m/>
    <m/>
    <m/>
    <m/>
    <m/>
    <m/>
    <s v="No"/>
    <n v="787"/>
    <m/>
    <m/>
    <s v="Article-Article"/>
    <n v="1"/>
    <s v="Hyperlink"/>
    <m/>
    <m/>
    <s v="5"/>
    <s v="5"/>
    <m/>
    <m/>
    <m/>
    <m/>
    <m/>
    <m/>
    <m/>
    <m/>
    <m/>
  </r>
  <r>
    <s v="climatology"/>
    <s v="dendroclimatology"/>
    <m/>
    <m/>
    <m/>
    <m/>
    <m/>
    <m/>
    <m/>
    <m/>
    <s v="No"/>
    <n v="788"/>
    <m/>
    <m/>
    <s v="Article-Article"/>
    <n v="1"/>
    <s v="Hyperlink"/>
    <m/>
    <m/>
    <s v="5"/>
    <s v="5"/>
    <m/>
    <m/>
    <m/>
    <m/>
    <m/>
    <m/>
    <m/>
    <m/>
    <m/>
  </r>
  <r>
    <s v="Historical climatology"/>
    <s v="desertification"/>
    <m/>
    <m/>
    <m/>
    <m/>
    <m/>
    <m/>
    <m/>
    <m/>
    <s v="No"/>
    <n v="789"/>
    <m/>
    <m/>
    <s v="Article-Article"/>
    <n v="1"/>
    <s v="Hyperlink"/>
    <m/>
    <m/>
    <s v="1"/>
    <s v="1"/>
    <m/>
    <m/>
    <m/>
    <m/>
    <m/>
    <m/>
    <m/>
    <m/>
    <m/>
  </r>
  <r>
    <s v="Historical climatology"/>
    <s v="Greenland"/>
    <m/>
    <m/>
    <m/>
    <m/>
    <m/>
    <m/>
    <m/>
    <m/>
    <s v="No"/>
    <n v="790"/>
    <m/>
    <m/>
    <s v="Article-Article"/>
    <n v="1"/>
    <s v="Hyperlink"/>
    <m/>
    <m/>
    <s v="1"/>
    <s v="3"/>
    <m/>
    <m/>
    <m/>
    <m/>
    <m/>
    <m/>
    <m/>
    <m/>
    <m/>
  </r>
  <r>
    <s v="Historical climatology"/>
    <s v="Holocene"/>
    <m/>
    <m/>
    <m/>
    <m/>
    <m/>
    <m/>
    <m/>
    <m/>
    <s v="No"/>
    <n v="791"/>
    <m/>
    <m/>
    <s v="Article-Article"/>
    <n v="1"/>
    <s v="Hyperlink"/>
    <m/>
    <m/>
    <s v="1"/>
    <s v="4"/>
    <m/>
    <m/>
    <m/>
    <m/>
    <m/>
    <m/>
    <m/>
    <m/>
    <m/>
  </r>
  <r>
    <s v="Historical climatology"/>
    <s v="interglacial"/>
    <m/>
    <m/>
    <m/>
    <m/>
    <m/>
    <m/>
    <m/>
    <m/>
    <s v="No"/>
    <n v="792"/>
    <m/>
    <m/>
    <s v="Article-Article"/>
    <n v="1"/>
    <s v="Hyperlink"/>
    <m/>
    <m/>
    <s v="1"/>
    <s v="3"/>
    <m/>
    <m/>
    <m/>
    <m/>
    <m/>
    <m/>
    <m/>
    <m/>
    <m/>
  </r>
  <r>
    <s v="Historical climatology"/>
    <s v="ice sheet"/>
    <m/>
    <m/>
    <m/>
    <m/>
    <m/>
    <m/>
    <m/>
    <m/>
    <s v="No"/>
    <n v="793"/>
    <m/>
    <m/>
    <s v="Article-Article"/>
    <n v="1"/>
    <s v="Hyperlink"/>
    <m/>
    <m/>
    <s v="1"/>
    <s v="3"/>
    <m/>
    <m/>
    <m/>
    <m/>
    <m/>
    <m/>
    <m/>
    <m/>
    <m/>
  </r>
  <r>
    <s v="Historical climatology"/>
    <s v="sediment"/>
    <m/>
    <m/>
    <m/>
    <m/>
    <m/>
    <m/>
    <m/>
    <m/>
    <s v="No"/>
    <n v="794"/>
    <m/>
    <m/>
    <s v="Article-Article"/>
    <n v="1"/>
    <s v="Hyperlink"/>
    <m/>
    <m/>
    <s v="1"/>
    <s v="1"/>
    <m/>
    <m/>
    <m/>
    <m/>
    <m/>
    <m/>
    <m/>
    <m/>
    <m/>
  </r>
  <r>
    <s v="Historical climatology"/>
    <s v="Little Ice Age"/>
    <m/>
    <m/>
    <m/>
    <m/>
    <m/>
    <m/>
    <m/>
    <m/>
    <s v="No"/>
    <n v="795"/>
    <m/>
    <m/>
    <s v="Article-Article"/>
    <n v="1"/>
    <s v="Hyperlink"/>
    <m/>
    <m/>
    <s v="1"/>
    <s v="4"/>
    <m/>
    <m/>
    <m/>
    <m/>
    <m/>
    <m/>
    <m/>
    <m/>
    <m/>
  </r>
  <r>
    <s v="Historical climatology"/>
    <s v="climate"/>
    <m/>
    <m/>
    <m/>
    <m/>
    <m/>
    <m/>
    <m/>
    <m/>
    <s v="No"/>
    <n v="796"/>
    <m/>
    <m/>
    <s v="Article-Article"/>
    <n v="1"/>
    <s v="Hyperlink"/>
    <m/>
    <m/>
    <s v="1"/>
    <s v="2"/>
    <m/>
    <m/>
    <m/>
    <m/>
    <m/>
    <m/>
    <m/>
    <m/>
    <m/>
  </r>
  <r>
    <s v="Climate_change"/>
    <s v="Historical climatology"/>
    <m/>
    <m/>
    <m/>
    <m/>
    <m/>
    <m/>
    <m/>
    <m/>
    <s v="No"/>
    <n v="797"/>
    <m/>
    <m/>
    <s v="Article-Article"/>
    <n v="1"/>
    <s v="Hyperlink"/>
    <m/>
    <m/>
    <s v="1"/>
    <s v="1"/>
    <m/>
    <m/>
    <m/>
    <m/>
    <m/>
    <m/>
    <m/>
    <m/>
    <m/>
  </r>
  <r>
    <s v="climatology"/>
    <s v="Historical climatology"/>
    <m/>
    <m/>
    <m/>
    <m/>
    <m/>
    <m/>
    <m/>
    <m/>
    <s v="No"/>
    <n v="798"/>
    <m/>
    <m/>
    <s v="Article-Article"/>
    <n v="1"/>
    <s v="Hyperlink"/>
    <m/>
    <m/>
    <s v="5"/>
    <s v="1"/>
    <m/>
    <m/>
    <m/>
    <m/>
    <m/>
    <m/>
    <m/>
    <m/>
    <m/>
  </r>
  <r>
    <s v="Antarctica"/>
    <s v="climatology"/>
    <m/>
    <m/>
    <m/>
    <m/>
    <m/>
    <m/>
    <m/>
    <m/>
    <s v="No"/>
    <n v="799"/>
    <m/>
    <m/>
    <s v="Article-Article"/>
    <n v="1"/>
    <s v="Hyperlink"/>
    <m/>
    <m/>
    <s v="3"/>
    <s v="5"/>
    <m/>
    <m/>
    <m/>
    <m/>
    <m/>
    <m/>
    <m/>
    <m/>
    <m/>
  </r>
  <r>
    <s v="climate model"/>
    <s v="climatology"/>
    <m/>
    <m/>
    <m/>
    <m/>
    <m/>
    <m/>
    <m/>
    <m/>
    <s v="No"/>
    <n v="800"/>
    <m/>
    <m/>
    <s v="Article-Article"/>
    <n v="1"/>
    <s v="Hyperlink"/>
    <m/>
    <m/>
    <s v="2"/>
    <s v="5"/>
    <m/>
    <m/>
    <m/>
    <m/>
    <m/>
    <m/>
    <m/>
    <m/>
    <m/>
  </r>
  <r>
    <s v="albedo"/>
    <s v="climatology"/>
    <m/>
    <m/>
    <m/>
    <m/>
    <m/>
    <m/>
    <m/>
    <m/>
    <s v="No"/>
    <n v="801"/>
    <m/>
    <m/>
    <s v="Article-Article"/>
    <n v="1"/>
    <s v="Hyperlink"/>
    <m/>
    <m/>
    <s v="2"/>
    <s v="5"/>
    <m/>
    <m/>
    <m/>
    <m/>
    <m/>
    <m/>
    <m/>
    <m/>
    <m/>
  </r>
  <r>
    <s v="climatology"/>
    <s v="Paleoclimatology"/>
    <m/>
    <m/>
    <m/>
    <m/>
    <m/>
    <m/>
    <m/>
    <m/>
    <s v="No"/>
    <n v="802"/>
    <m/>
    <m/>
    <s v="Article-Article"/>
    <n v="1"/>
    <s v="Hyperlink"/>
    <m/>
    <m/>
    <s v="5"/>
    <s v="2"/>
    <m/>
    <m/>
    <m/>
    <m/>
    <m/>
    <m/>
    <m/>
    <m/>
    <m/>
  </r>
  <r>
    <s v="climatology"/>
    <s v="Gulf Stream"/>
    <m/>
    <m/>
    <m/>
    <m/>
    <m/>
    <m/>
    <m/>
    <m/>
    <s v="No"/>
    <n v="803"/>
    <m/>
    <m/>
    <s v="Article-Article"/>
    <n v="1"/>
    <s v="Hyperlink"/>
    <m/>
    <m/>
    <s v="5"/>
    <s v="4"/>
    <m/>
    <m/>
    <m/>
    <m/>
    <m/>
    <m/>
    <m/>
    <m/>
    <m/>
  </r>
  <r>
    <s v="climatology"/>
    <s v="greenhouse gas"/>
    <m/>
    <m/>
    <m/>
    <m/>
    <m/>
    <m/>
    <m/>
    <m/>
    <s v="No"/>
    <n v="804"/>
    <m/>
    <m/>
    <s v="Article-Article"/>
    <n v="1"/>
    <s v="Hyperlink"/>
    <m/>
    <m/>
    <s v="5"/>
    <s v="2"/>
    <m/>
    <m/>
    <m/>
    <m/>
    <m/>
    <m/>
    <m/>
    <m/>
    <m/>
  </r>
  <r>
    <s v="climatology"/>
    <s v="Pacific decadal oscillation"/>
    <m/>
    <m/>
    <m/>
    <m/>
    <m/>
    <m/>
    <m/>
    <m/>
    <s v="No"/>
    <n v="805"/>
    <m/>
    <m/>
    <s v="Article-Article"/>
    <n v="1"/>
    <s v="Hyperlink"/>
    <m/>
    <m/>
    <s v="5"/>
    <s v="5"/>
    <m/>
    <m/>
    <m/>
    <m/>
    <m/>
    <m/>
    <m/>
    <m/>
    <m/>
  </r>
  <r>
    <s v="climatology"/>
    <s v="El Niño–Southern Oscillation"/>
    <m/>
    <m/>
    <m/>
    <m/>
    <m/>
    <m/>
    <m/>
    <m/>
    <s v="No"/>
    <n v="806"/>
    <m/>
    <m/>
    <s v="Article-Article"/>
    <n v="1"/>
    <s v="Hyperlink"/>
    <m/>
    <m/>
    <s v="5"/>
    <s v="4"/>
    <m/>
    <m/>
    <m/>
    <m/>
    <m/>
    <m/>
    <m/>
    <m/>
    <m/>
  </r>
  <r>
    <s v="climatology"/>
    <s v="climate"/>
    <m/>
    <m/>
    <m/>
    <m/>
    <m/>
    <m/>
    <m/>
    <m/>
    <s v="No"/>
    <n v="807"/>
    <m/>
    <m/>
    <s v="Article-Article"/>
    <n v="1"/>
    <s v="Hyperlink"/>
    <m/>
    <m/>
    <s v="5"/>
    <s v="2"/>
    <m/>
    <m/>
    <m/>
    <m/>
    <m/>
    <m/>
    <m/>
    <m/>
    <m/>
  </r>
  <r>
    <s v="climatology"/>
    <s v="weather"/>
    <m/>
    <m/>
    <m/>
    <m/>
    <m/>
    <m/>
    <m/>
    <m/>
    <s v="No"/>
    <n v="808"/>
    <m/>
    <m/>
    <s v="Article-Article"/>
    <n v="1"/>
    <s v="Hyperlink"/>
    <m/>
    <m/>
    <s v="5"/>
    <s v="1"/>
    <m/>
    <m/>
    <m/>
    <m/>
    <m/>
    <m/>
    <m/>
    <m/>
    <m/>
  </r>
  <r>
    <s v="Climate_change"/>
    <s v="climatology"/>
    <m/>
    <m/>
    <m/>
    <m/>
    <m/>
    <m/>
    <m/>
    <m/>
    <s v="No"/>
    <n v="809"/>
    <m/>
    <m/>
    <s v="Article-Article"/>
    <n v="1"/>
    <s v="Hyperlink"/>
    <m/>
    <m/>
    <s v="1"/>
    <s v="5"/>
    <m/>
    <m/>
    <m/>
    <m/>
    <m/>
    <m/>
    <m/>
    <m/>
    <m/>
  </r>
  <r>
    <s v="Royal Society"/>
    <s v="Antarctica"/>
    <m/>
    <m/>
    <m/>
    <m/>
    <m/>
    <m/>
    <m/>
    <m/>
    <s v="No"/>
    <n v="810"/>
    <m/>
    <m/>
    <s v="Article-Article"/>
    <n v="1"/>
    <s v="Hyperlink"/>
    <m/>
    <m/>
    <s v="4"/>
    <s v="3"/>
    <m/>
    <m/>
    <m/>
    <m/>
    <m/>
    <m/>
    <m/>
    <m/>
    <m/>
  </r>
  <r>
    <s v="Climate_change"/>
    <s v="Royal Society"/>
    <m/>
    <m/>
    <m/>
    <m/>
    <m/>
    <m/>
    <m/>
    <m/>
    <s v="No"/>
    <n v="811"/>
    <m/>
    <m/>
    <s v="Article-Article"/>
    <n v="1"/>
    <s v="Hyperlink"/>
    <m/>
    <m/>
    <s v="1"/>
    <s v="4"/>
    <m/>
    <m/>
    <m/>
    <m/>
    <m/>
    <m/>
    <m/>
    <m/>
    <m/>
  </r>
  <r>
    <s v="Effects of global warming"/>
    <s v="Royal Society"/>
    <m/>
    <m/>
    <m/>
    <m/>
    <m/>
    <m/>
    <m/>
    <m/>
    <s v="No"/>
    <n v="812"/>
    <m/>
    <m/>
    <s v="Article-Article"/>
    <n v="1"/>
    <s v="Hyperlink"/>
    <m/>
    <m/>
    <s v="3"/>
    <s v="4"/>
    <m/>
    <m/>
    <m/>
    <m/>
    <m/>
    <m/>
    <m/>
    <m/>
    <m/>
  </r>
  <r>
    <s v="climate engineering"/>
    <s v="Royal Society"/>
    <m/>
    <m/>
    <m/>
    <m/>
    <m/>
    <m/>
    <m/>
    <m/>
    <s v="No"/>
    <n v="813"/>
    <m/>
    <m/>
    <s v="Article-Article"/>
    <n v="1"/>
    <s v="Hyperlink"/>
    <m/>
    <m/>
    <s v="4"/>
    <s v="4"/>
    <m/>
    <m/>
    <m/>
    <m/>
    <m/>
    <m/>
    <m/>
    <m/>
    <m/>
  </r>
  <r>
    <s v="Southern Ocean"/>
    <s v="Royal Society"/>
    <m/>
    <m/>
    <m/>
    <m/>
    <m/>
    <m/>
    <m/>
    <m/>
    <s v="No"/>
    <n v="814"/>
    <m/>
    <m/>
    <s v="Article-Article"/>
    <n v="1"/>
    <s v="Hyperlink"/>
    <m/>
    <m/>
    <s v="4"/>
    <s v="4"/>
    <m/>
    <m/>
    <m/>
    <m/>
    <m/>
    <m/>
    <m/>
    <m/>
    <m/>
  </r>
  <r>
    <s v="Intergovernmental Panel on Climate Change"/>
    <s v="Royal Society"/>
    <m/>
    <m/>
    <m/>
    <m/>
    <m/>
    <m/>
    <m/>
    <m/>
    <s v="No"/>
    <n v="815"/>
    <m/>
    <m/>
    <s v="Article-Article"/>
    <n v="1"/>
    <s v="Hyperlink"/>
    <m/>
    <m/>
    <s v="4"/>
    <s v="4"/>
    <m/>
    <m/>
    <m/>
    <m/>
    <m/>
    <m/>
    <m/>
    <m/>
    <m/>
  </r>
  <r>
    <s v="global warming"/>
    <s v="Royal Society"/>
    <m/>
    <m/>
    <m/>
    <m/>
    <m/>
    <m/>
    <m/>
    <m/>
    <s v="No"/>
    <n v="816"/>
    <m/>
    <m/>
    <s v="Article-Article"/>
    <n v="1"/>
    <s v="Hyperlink"/>
    <m/>
    <m/>
    <s v="4"/>
    <s v="4"/>
    <m/>
    <m/>
    <m/>
    <m/>
    <m/>
    <m/>
    <m/>
    <m/>
    <m/>
  </r>
  <r>
    <s v="Effects of global warming"/>
    <s v="Anthropocene"/>
    <m/>
    <m/>
    <m/>
    <m/>
    <m/>
    <m/>
    <m/>
    <m/>
    <s v="No"/>
    <n v="817"/>
    <m/>
    <m/>
    <s v="Article-Article"/>
    <n v="1"/>
    <s v="Hyperlink"/>
    <m/>
    <m/>
    <s v="3"/>
    <s v="4"/>
    <m/>
    <m/>
    <m/>
    <m/>
    <m/>
    <m/>
    <m/>
    <m/>
    <m/>
  </r>
  <r>
    <s v="Effects of global warming"/>
    <s v="sea level rise"/>
    <m/>
    <m/>
    <m/>
    <m/>
    <m/>
    <m/>
    <m/>
    <m/>
    <s v="No"/>
    <n v="818"/>
    <m/>
    <m/>
    <s v="Article-Article"/>
    <n v="1"/>
    <s v="Hyperlink"/>
    <m/>
    <m/>
    <s v="3"/>
    <s v="3"/>
    <m/>
    <m/>
    <m/>
    <m/>
    <m/>
    <m/>
    <m/>
    <m/>
    <m/>
  </r>
  <r>
    <s v="Effects of global warming"/>
    <s v="extreme weather"/>
    <m/>
    <m/>
    <m/>
    <m/>
    <m/>
    <m/>
    <m/>
    <m/>
    <s v="No"/>
    <n v="819"/>
    <m/>
    <m/>
    <s v="Article-Article"/>
    <n v="1"/>
    <s v="Hyperlink"/>
    <m/>
    <m/>
    <s v="3"/>
    <s v="1"/>
    <m/>
    <m/>
    <m/>
    <m/>
    <m/>
    <m/>
    <m/>
    <m/>
    <m/>
  </r>
  <r>
    <s v="Effects of global warming"/>
    <s v="evaporation"/>
    <m/>
    <m/>
    <m/>
    <m/>
    <m/>
    <m/>
    <m/>
    <m/>
    <s v="No"/>
    <n v="820"/>
    <m/>
    <m/>
    <s v="Article-Article"/>
    <n v="1"/>
    <s v="Hyperlink"/>
    <m/>
    <m/>
    <s v="3"/>
    <s v="1"/>
    <m/>
    <m/>
    <m/>
    <m/>
    <m/>
    <m/>
    <m/>
    <m/>
    <m/>
  </r>
  <r>
    <s v="Effects of global warming"/>
    <s v="satellite"/>
    <m/>
    <m/>
    <m/>
    <m/>
    <m/>
    <m/>
    <m/>
    <m/>
    <s v="No"/>
    <n v="821"/>
    <m/>
    <m/>
    <s v="Article-Article"/>
    <n v="1"/>
    <s v="Hyperlink"/>
    <m/>
    <m/>
    <s v="3"/>
    <s v="3"/>
    <m/>
    <m/>
    <m/>
    <m/>
    <m/>
    <m/>
    <m/>
    <m/>
    <m/>
  </r>
  <r>
    <s v="Effects of global warming"/>
    <s v="Southern Ocean"/>
    <m/>
    <m/>
    <m/>
    <m/>
    <m/>
    <m/>
    <m/>
    <m/>
    <s v="No"/>
    <n v="822"/>
    <m/>
    <m/>
    <s v="Article-Article"/>
    <n v="1"/>
    <s v="Hyperlink"/>
    <m/>
    <m/>
    <s v="3"/>
    <s v="4"/>
    <m/>
    <m/>
    <m/>
    <m/>
    <m/>
    <m/>
    <m/>
    <m/>
    <m/>
  </r>
  <r>
    <s v="Effects of global warming"/>
    <s v="Arctic"/>
    <m/>
    <m/>
    <m/>
    <m/>
    <m/>
    <m/>
    <m/>
    <m/>
    <s v="No"/>
    <n v="823"/>
    <m/>
    <m/>
    <s v="Article-Article"/>
    <n v="1"/>
    <s v="Hyperlink"/>
    <m/>
    <m/>
    <s v="3"/>
    <s v="4"/>
    <m/>
    <m/>
    <m/>
    <m/>
    <m/>
    <m/>
    <m/>
    <m/>
    <m/>
  </r>
  <r>
    <s v="Effects of global warming"/>
    <s v="Greenland"/>
    <m/>
    <m/>
    <m/>
    <m/>
    <m/>
    <m/>
    <m/>
    <m/>
    <s v="No"/>
    <n v="824"/>
    <m/>
    <m/>
    <s v="Article-Article"/>
    <n v="1"/>
    <s v="Hyperlink"/>
    <m/>
    <m/>
    <s v="3"/>
    <s v="3"/>
    <m/>
    <m/>
    <m/>
    <m/>
    <m/>
    <m/>
    <m/>
    <m/>
    <m/>
  </r>
  <r>
    <s v="Effects of global warming"/>
    <s v="Pliocene"/>
    <m/>
    <m/>
    <m/>
    <m/>
    <m/>
    <m/>
    <m/>
    <m/>
    <s v="No"/>
    <n v="825"/>
    <m/>
    <m/>
    <s v="Article-Article"/>
    <n v="1"/>
    <s v="Hyperlink"/>
    <m/>
    <m/>
    <s v="3"/>
    <s v="3"/>
    <m/>
    <m/>
    <m/>
    <m/>
    <m/>
    <m/>
    <m/>
    <m/>
    <m/>
  </r>
  <r>
    <s v="Effects of global warming"/>
    <s v="instrumental temperature record"/>
    <m/>
    <m/>
    <m/>
    <m/>
    <m/>
    <m/>
    <m/>
    <m/>
    <s v="No"/>
    <n v="826"/>
    <m/>
    <m/>
    <s v="Article-Article"/>
    <n v="1"/>
    <s v="Hyperlink"/>
    <m/>
    <m/>
    <s v="3"/>
    <s v="4"/>
    <m/>
    <m/>
    <m/>
    <m/>
    <m/>
    <m/>
    <m/>
    <m/>
    <m/>
  </r>
  <r>
    <s v="Effects of global warming"/>
    <s v="NOAA"/>
    <m/>
    <m/>
    <m/>
    <m/>
    <m/>
    <m/>
    <m/>
    <m/>
    <s v="No"/>
    <n v="827"/>
    <m/>
    <m/>
    <s v="Article-Article"/>
    <n v="1"/>
    <s v="Hyperlink"/>
    <m/>
    <m/>
    <s v="3"/>
    <s v="4"/>
    <m/>
    <m/>
    <m/>
    <m/>
    <m/>
    <m/>
    <m/>
    <m/>
    <m/>
  </r>
  <r>
    <s v="Effects of global warming"/>
    <s v="ice sheet"/>
    <m/>
    <m/>
    <m/>
    <m/>
    <m/>
    <m/>
    <m/>
    <m/>
    <s v="No"/>
    <n v="828"/>
    <m/>
    <m/>
    <s v="Article-Article"/>
    <n v="1"/>
    <s v="Hyperlink"/>
    <m/>
    <m/>
    <s v="3"/>
    <s v="3"/>
    <m/>
    <m/>
    <m/>
    <m/>
    <m/>
    <m/>
    <m/>
    <m/>
    <m/>
  </r>
  <r>
    <s v="Effects of global warming"/>
    <s v="sediment"/>
    <m/>
    <m/>
    <m/>
    <m/>
    <m/>
    <m/>
    <m/>
    <m/>
    <s v="No"/>
    <n v="829"/>
    <m/>
    <m/>
    <s v="Article-Article"/>
    <n v="1"/>
    <s v="Hyperlink"/>
    <m/>
    <m/>
    <s v="3"/>
    <s v="1"/>
    <m/>
    <m/>
    <m/>
    <m/>
    <m/>
    <m/>
    <m/>
    <m/>
    <m/>
  </r>
  <r>
    <s v="Effects of global warming"/>
    <s v="carbon cycle"/>
    <m/>
    <m/>
    <m/>
    <m/>
    <m/>
    <m/>
    <m/>
    <m/>
    <s v="No"/>
    <n v="830"/>
    <m/>
    <m/>
    <s v="Article-Article"/>
    <n v="1"/>
    <s v="Hyperlink"/>
    <m/>
    <m/>
    <s v="3"/>
    <s v="2"/>
    <m/>
    <m/>
    <m/>
    <m/>
    <m/>
    <m/>
    <m/>
    <m/>
    <m/>
  </r>
  <r>
    <s v="Effects of global warming"/>
    <s v="radiative forcing"/>
    <m/>
    <m/>
    <m/>
    <m/>
    <m/>
    <m/>
    <m/>
    <m/>
    <s v="No"/>
    <n v="831"/>
    <m/>
    <m/>
    <s v="Article-Article"/>
    <n v="1"/>
    <s v="Hyperlink"/>
    <m/>
    <m/>
    <s v="3"/>
    <s v="3"/>
    <m/>
    <m/>
    <m/>
    <m/>
    <m/>
    <m/>
    <m/>
    <m/>
    <m/>
  </r>
  <r>
    <s v="Effects of global warming"/>
    <s v="NASA"/>
    <m/>
    <m/>
    <m/>
    <m/>
    <m/>
    <m/>
    <m/>
    <m/>
    <s v="No"/>
    <n v="832"/>
    <m/>
    <m/>
    <s v="Article-Article"/>
    <n v="1"/>
    <s v="Hyperlink"/>
    <m/>
    <m/>
    <s v="3"/>
    <s v="3"/>
    <m/>
    <m/>
    <m/>
    <m/>
    <m/>
    <m/>
    <m/>
    <m/>
    <m/>
  </r>
  <r>
    <s v="Effects of global warming"/>
    <s v="energy"/>
    <m/>
    <m/>
    <m/>
    <m/>
    <m/>
    <m/>
    <m/>
    <m/>
    <s v="No"/>
    <n v="833"/>
    <m/>
    <m/>
    <s v="Article-Article"/>
    <n v="1"/>
    <s v="Hyperlink"/>
    <m/>
    <m/>
    <s v="3"/>
    <s v="2"/>
    <m/>
    <m/>
    <m/>
    <m/>
    <m/>
    <m/>
    <m/>
    <m/>
    <m/>
  </r>
  <r>
    <s v="Effects of global warming"/>
    <s v="fossil fuel"/>
    <m/>
    <m/>
    <m/>
    <m/>
    <m/>
    <m/>
    <m/>
    <m/>
    <s v="No"/>
    <n v="834"/>
    <m/>
    <m/>
    <s v="Article-Article"/>
    <n v="1"/>
    <s v="Hyperlink"/>
    <m/>
    <m/>
    <s v="3"/>
    <s v="2"/>
    <m/>
    <m/>
    <m/>
    <m/>
    <m/>
    <m/>
    <m/>
    <m/>
    <m/>
  </r>
  <r>
    <s v="Effects of global warming"/>
    <s v="ecosystem"/>
    <m/>
    <m/>
    <m/>
    <m/>
    <m/>
    <m/>
    <m/>
    <m/>
    <s v="No"/>
    <n v="835"/>
    <m/>
    <m/>
    <s v="Article-Article"/>
    <n v="1"/>
    <s v="Hyperlink"/>
    <m/>
    <m/>
    <s v="3"/>
    <s v="2"/>
    <m/>
    <m/>
    <m/>
    <m/>
    <m/>
    <m/>
    <m/>
    <m/>
    <m/>
  </r>
  <r>
    <s v="Effects of global warming"/>
    <s v="thermohaline circulation"/>
    <m/>
    <m/>
    <m/>
    <m/>
    <m/>
    <m/>
    <m/>
    <m/>
    <s v="No"/>
    <n v="836"/>
    <m/>
    <m/>
    <s v="Article-Article"/>
    <n v="1"/>
    <s v="Hyperlink"/>
    <m/>
    <m/>
    <s v="3"/>
    <s v="4"/>
    <m/>
    <m/>
    <m/>
    <m/>
    <m/>
    <m/>
    <m/>
    <m/>
    <m/>
  </r>
  <r>
    <s v="Effects of global warming"/>
    <s v="Intergovernmental Panel on Climate Change"/>
    <m/>
    <m/>
    <m/>
    <m/>
    <m/>
    <m/>
    <m/>
    <m/>
    <s v="No"/>
    <n v="837"/>
    <m/>
    <m/>
    <s v="Article-Article"/>
    <n v="1"/>
    <s v="Hyperlink"/>
    <m/>
    <m/>
    <s v="3"/>
    <s v="4"/>
    <m/>
    <m/>
    <m/>
    <m/>
    <m/>
    <m/>
    <m/>
    <m/>
    <m/>
  </r>
  <r>
    <s v="Effects of global warming"/>
    <s v="World Meteorological Organization"/>
    <m/>
    <m/>
    <m/>
    <m/>
    <m/>
    <m/>
    <m/>
    <m/>
    <s v="No"/>
    <n v="838"/>
    <m/>
    <m/>
    <s v="Article-Article"/>
    <n v="1"/>
    <s v="Hyperlink"/>
    <m/>
    <m/>
    <s v="3"/>
    <s v="4"/>
    <m/>
    <m/>
    <m/>
    <m/>
    <m/>
    <m/>
    <m/>
    <m/>
    <m/>
  </r>
  <r>
    <s v="Effects of global warming"/>
    <s v="greenhouse gas"/>
    <m/>
    <m/>
    <m/>
    <m/>
    <m/>
    <m/>
    <m/>
    <m/>
    <s v="Yes"/>
    <n v="839"/>
    <m/>
    <m/>
    <s v="Article-Article"/>
    <n v="1"/>
    <s v="Hyperlink"/>
    <m/>
    <m/>
    <s v="3"/>
    <s v="2"/>
    <m/>
    <m/>
    <m/>
    <m/>
    <m/>
    <m/>
    <m/>
    <m/>
    <m/>
  </r>
  <r>
    <s v="Effects of global warming"/>
    <s v="climate system"/>
    <m/>
    <m/>
    <m/>
    <m/>
    <m/>
    <m/>
    <m/>
    <m/>
    <s v="No"/>
    <n v="840"/>
    <m/>
    <m/>
    <s v="Article-Article"/>
    <n v="1"/>
    <s v="Hyperlink"/>
    <m/>
    <m/>
    <s v="3"/>
    <s v="3"/>
    <m/>
    <m/>
    <m/>
    <m/>
    <m/>
    <m/>
    <m/>
    <m/>
    <m/>
  </r>
  <r>
    <s v="Effects of global warming"/>
    <s v="ice core"/>
    <m/>
    <m/>
    <m/>
    <m/>
    <m/>
    <m/>
    <m/>
    <m/>
    <s v="No"/>
    <n v="841"/>
    <m/>
    <m/>
    <s v="Article-Article"/>
    <n v="1"/>
    <s v="Hyperlink"/>
    <m/>
    <m/>
    <s v="3"/>
    <s v="3"/>
    <m/>
    <m/>
    <m/>
    <m/>
    <m/>
    <m/>
    <m/>
    <m/>
    <m/>
  </r>
  <r>
    <s v="Effects of global warming"/>
    <s v="global warming"/>
    <m/>
    <m/>
    <m/>
    <m/>
    <m/>
    <m/>
    <m/>
    <m/>
    <s v="Yes"/>
    <n v="842"/>
    <m/>
    <m/>
    <s v="Article-Article"/>
    <n v="1"/>
    <s v="Hyperlink"/>
    <m/>
    <m/>
    <s v="3"/>
    <s v="4"/>
    <m/>
    <m/>
    <m/>
    <m/>
    <m/>
    <m/>
    <m/>
    <m/>
    <m/>
  </r>
  <r>
    <s v="Effects of global warming"/>
    <s v="cryosphere"/>
    <m/>
    <m/>
    <m/>
    <m/>
    <m/>
    <m/>
    <m/>
    <m/>
    <s v="No"/>
    <n v="843"/>
    <m/>
    <m/>
    <s v="Article-Article"/>
    <n v="1"/>
    <s v="Hyperlink"/>
    <m/>
    <m/>
    <s v="3"/>
    <s v="3"/>
    <m/>
    <m/>
    <m/>
    <m/>
    <m/>
    <m/>
    <m/>
    <m/>
    <m/>
  </r>
  <r>
    <s v="Climate_change"/>
    <s v="Effects of global warming"/>
    <m/>
    <m/>
    <m/>
    <m/>
    <m/>
    <m/>
    <m/>
    <m/>
    <s v="No"/>
    <n v="844"/>
    <m/>
    <m/>
    <s v="Article-Article"/>
    <n v="1"/>
    <s v="Hyperlink"/>
    <m/>
    <m/>
    <s v="1"/>
    <s v="3"/>
    <m/>
    <m/>
    <m/>
    <m/>
    <m/>
    <m/>
    <m/>
    <m/>
    <m/>
  </r>
  <r>
    <s v="greenhouse gas"/>
    <s v="Effects of global warming"/>
    <m/>
    <m/>
    <m/>
    <m/>
    <m/>
    <m/>
    <m/>
    <m/>
    <s v="Yes"/>
    <n v="845"/>
    <m/>
    <m/>
    <s v="Article-Article"/>
    <n v="1"/>
    <s v="Hyperlink"/>
    <m/>
    <m/>
    <s v="2"/>
    <s v="3"/>
    <m/>
    <m/>
    <m/>
    <m/>
    <m/>
    <m/>
    <m/>
    <m/>
    <m/>
  </r>
  <r>
    <s v="global warming"/>
    <s v="Effects of global warming"/>
    <m/>
    <m/>
    <m/>
    <m/>
    <m/>
    <m/>
    <m/>
    <m/>
    <s v="Yes"/>
    <n v="846"/>
    <m/>
    <m/>
    <s v="Article-Article"/>
    <n v="1"/>
    <s v="Hyperlink"/>
    <m/>
    <m/>
    <s v="4"/>
    <s v="3"/>
    <m/>
    <m/>
    <m/>
    <m/>
    <m/>
    <m/>
    <m/>
    <m/>
    <m/>
  </r>
  <r>
    <s v="Anthropocene"/>
    <s v="Scientific American"/>
    <m/>
    <m/>
    <m/>
    <m/>
    <m/>
    <m/>
    <m/>
    <m/>
    <s v="No"/>
    <n v="847"/>
    <m/>
    <m/>
    <s v="Article-Article"/>
    <n v="1"/>
    <s v="Hyperlink"/>
    <m/>
    <m/>
    <s v="4"/>
    <s v="2"/>
    <m/>
    <m/>
    <m/>
    <m/>
    <m/>
    <m/>
    <m/>
    <m/>
    <m/>
  </r>
  <r>
    <s v="Anthropocene"/>
    <s v="Antarctica"/>
    <m/>
    <m/>
    <m/>
    <m/>
    <m/>
    <m/>
    <m/>
    <m/>
    <s v="No"/>
    <n v="848"/>
    <m/>
    <m/>
    <s v="Article-Article"/>
    <n v="1"/>
    <s v="Hyperlink"/>
    <m/>
    <m/>
    <s v="4"/>
    <s v="3"/>
    <m/>
    <m/>
    <m/>
    <m/>
    <m/>
    <m/>
    <m/>
    <m/>
    <m/>
  </r>
  <r>
    <s v="Anthropocene"/>
    <s v="Holocene"/>
    <m/>
    <m/>
    <m/>
    <m/>
    <m/>
    <m/>
    <m/>
    <m/>
    <s v="Yes"/>
    <n v="849"/>
    <m/>
    <m/>
    <s v="Article-Article"/>
    <n v="1"/>
    <s v="Hyperlink"/>
    <m/>
    <m/>
    <s v="4"/>
    <s v="4"/>
    <m/>
    <m/>
    <m/>
    <m/>
    <m/>
    <m/>
    <m/>
    <m/>
    <m/>
  </r>
  <r>
    <s v="Anthropocene"/>
    <s v="The New York Times"/>
    <m/>
    <m/>
    <m/>
    <m/>
    <m/>
    <m/>
    <m/>
    <m/>
    <s v="No"/>
    <n v="850"/>
    <m/>
    <m/>
    <s v="Article-Article"/>
    <n v="1"/>
    <s v="Hyperlink"/>
    <m/>
    <m/>
    <s v="4"/>
    <s v="2"/>
    <m/>
    <m/>
    <m/>
    <m/>
    <m/>
    <m/>
    <m/>
    <m/>
    <m/>
  </r>
  <r>
    <s v="Anthropocene"/>
    <s v="deforestation"/>
    <m/>
    <m/>
    <m/>
    <m/>
    <m/>
    <m/>
    <m/>
    <m/>
    <s v="No"/>
    <n v="851"/>
    <m/>
    <m/>
    <s v="Article-Article"/>
    <n v="1"/>
    <s v="Hyperlink"/>
    <m/>
    <m/>
    <s v="4"/>
    <s v="1"/>
    <m/>
    <m/>
    <m/>
    <m/>
    <m/>
    <m/>
    <m/>
    <m/>
    <m/>
  </r>
  <r>
    <s v="Anthropocene"/>
    <s v="fossil fuel"/>
    <m/>
    <m/>
    <m/>
    <m/>
    <m/>
    <m/>
    <m/>
    <m/>
    <s v="No"/>
    <n v="852"/>
    <m/>
    <m/>
    <s v="Article-Article"/>
    <n v="1"/>
    <s v="Hyperlink"/>
    <m/>
    <m/>
    <s v="4"/>
    <s v="2"/>
    <m/>
    <m/>
    <m/>
    <m/>
    <m/>
    <m/>
    <m/>
    <m/>
    <m/>
  </r>
  <r>
    <s v="Anthropocene"/>
    <s v="ecosystem"/>
    <m/>
    <m/>
    <m/>
    <m/>
    <m/>
    <m/>
    <m/>
    <m/>
    <s v="No"/>
    <n v="853"/>
    <m/>
    <m/>
    <s v="Article-Article"/>
    <n v="1"/>
    <s v="Hyperlink"/>
    <m/>
    <m/>
    <s v="4"/>
    <s v="2"/>
    <m/>
    <m/>
    <m/>
    <m/>
    <m/>
    <m/>
    <m/>
    <m/>
    <m/>
  </r>
  <r>
    <s v="Anthropocene"/>
    <s v="Intergovernmental Panel on Climate Change"/>
    <m/>
    <m/>
    <m/>
    <m/>
    <m/>
    <m/>
    <m/>
    <m/>
    <s v="No"/>
    <n v="854"/>
    <m/>
    <m/>
    <s v="Article-Article"/>
    <n v="1"/>
    <s v="Hyperlink"/>
    <m/>
    <m/>
    <s v="4"/>
    <s v="4"/>
    <m/>
    <m/>
    <m/>
    <m/>
    <m/>
    <m/>
    <m/>
    <m/>
    <m/>
  </r>
  <r>
    <s v="Climate_change"/>
    <s v="Anthropocene"/>
    <m/>
    <m/>
    <m/>
    <m/>
    <m/>
    <m/>
    <m/>
    <m/>
    <s v="No"/>
    <n v="855"/>
    <m/>
    <m/>
    <s v="Article-Article"/>
    <n v="1"/>
    <s v="Hyperlink"/>
    <m/>
    <m/>
    <s v="1"/>
    <s v="4"/>
    <m/>
    <m/>
    <m/>
    <m/>
    <m/>
    <m/>
    <m/>
    <m/>
    <m/>
  </r>
  <r>
    <s v="Holocene"/>
    <s v="Anthropocene"/>
    <m/>
    <m/>
    <m/>
    <m/>
    <m/>
    <m/>
    <m/>
    <m/>
    <s v="Yes"/>
    <n v="856"/>
    <m/>
    <m/>
    <s v="Article-Article"/>
    <n v="1"/>
    <s v="Hyperlink"/>
    <m/>
    <m/>
    <s v="4"/>
    <s v="4"/>
    <m/>
    <m/>
    <m/>
    <m/>
    <m/>
    <m/>
    <m/>
    <m/>
    <m/>
  </r>
  <r>
    <s v="global warming"/>
    <s v="Anthropocene"/>
    <m/>
    <m/>
    <m/>
    <m/>
    <m/>
    <m/>
    <m/>
    <m/>
    <s v="No"/>
    <n v="857"/>
    <m/>
    <m/>
    <s v="Article-Article"/>
    <n v="1"/>
    <s v="Hyperlink"/>
    <m/>
    <m/>
    <s v="4"/>
    <s v="4"/>
    <m/>
    <m/>
    <m/>
    <m/>
    <m/>
    <m/>
    <m/>
    <m/>
    <m/>
  </r>
  <r>
    <s v="climate engineering"/>
    <s v="Earth"/>
    <m/>
    <m/>
    <m/>
    <m/>
    <m/>
    <m/>
    <m/>
    <m/>
    <s v="No"/>
    <n v="858"/>
    <m/>
    <m/>
    <s v="Article-Article"/>
    <n v="1"/>
    <s v="Hyperlink"/>
    <m/>
    <m/>
    <s v="4"/>
    <s v="2"/>
    <m/>
    <m/>
    <m/>
    <m/>
    <m/>
    <m/>
    <m/>
    <m/>
    <m/>
  </r>
  <r>
    <s v="climate engineering"/>
    <s v="aerosols"/>
    <m/>
    <m/>
    <m/>
    <m/>
    <m/>
    <m/>
    <m/>
    <m/>
    <s v="No"/>
    <n v="859"/>
    <m/>
    <m/>
    <s v="Article-Article"/>
    <n v="1"/>
    <s v="Hyperlink"/>
    <m/>
    <m/>
    <s v="4"/>
    <s v="3"/>
    <m/>
    <m/>
    <m/>
    <m/>
    <m/>
    <m/>
    <m/>
    <m/>
    <m/>
  </r>
  <r>
    <s v="climate engineering"/>
    <s v="NASA"/>
    <m/>
    <m/>
    <m/>
    <m/>
    <m/>
    <m/>
    <m/>
    <m/>
    <s v="No"/>
    <n v="860"/>
    <m/>
    <m/>
    <s v="Article-Article"/>
    <n v="1"/>
    <s v="Hyperlink"/>
    <m/>
    <m/>
    <s v="4"/>
    <s v="3"/>
    <m/>
    <m/>
    <m/>
    <m/>
    <m/>
    <m/>
    <m/>
    <m/>
    <m/>
  </r>
  <r>
    <s v="climate engineering"/>
    <s v="methane"/>
    <m/>
    <m/>
    <m/>
    <m/>
    <m/>
    <m/>
    <m/>
    <m/>
    <s v="No"/>
    <n v="861"/>
    <m/>
    <m/>
    <s v="Article-Article"/>
    <n v="1"/>
    <s v="Hyperlink"/>
    <m/>
    <m/>
    <s v="4"/>
    <s v="3"/>
    <m/>
    <m/>
    <m/>
    <m/>
    <m/>
    <m/>
    <m/>
    <m/>
    <m/>
  </r>
  <r>
    <s v="climate engineering"/>
    <s v="National Oceanic and Atmospheric Administration"/>
    <m/>
    <m/>
    <m/>
    <m/>
    <m/>
    <m/>
    <m/>
    <m/>
    <s v="No"/>
    <n v="862"/>
    <m/>
    <m/>
    <s v="Article-Article"/>
    <n v="1"/>
    <s v="Hyperlink"/>
    <m/>
    <m/>
    <s v="4"/>
    <s v="4"/>
    <m/>
    <m/>
    <m/>
    <m/>
    <m/>
    <m/>
    <m/>
    <m/>
    <m/>
  </r>
  <r>
    <s v="climate engineering"/>
    <s v="albedo"/>
    <m/>
    <m/>
    <m/>
    <m/>
    <m/>
    <m/>
    <m/>
    <m/>
    <s v="No"/>
    <n v="863"/>
    <m/>
    <m/>
    <s v="Article-Article"/>
    <n v="1"/>
    <s v="Hyperlink"/>
    <m/>
    <m/>
    <s v="4"/>
    <s v="2"/>
    <m/>
    <m/>
    <m/>
    <m/>
    <m/>
    <m/>
    <m/>
    <m/>
    <m/>
  </r>
  <r>
    <s v="climate engineering"/>
    <s v="solar radiation"/>
    <m/>
    <m/>
    <m/>
    <m/>
    <m/>
    <m/>
    <m/>
    <m/>
    <s v="No"/>
    <n v="864"/>
    <m/>
    <m/>
    <s v="Article-Article"/>
    <n v="1"/>
    <s v="Hyperlink"/>
    <m/>
    <m/>
    <s v="4"/>
    <s v="2"/>
    <m/>
    <m/>
    <m/>
    <m/>
    <m/>
    <m/>
    <m/>
    <m/>
    <m/>
  </r>
  <r>
    <s v="climate engineering"/>
    <s v="Intergovernmental Panel on Climate Change"/>
    <m/>
    <m/>
    <m/>
    <m/>
    <m/>
    <m/>
    <m/>
    <m/>
    <s v="No"/>
    <n v="865"/>
    <m/>
    <m/>
    <s v="Article-Article"/>
    <n v="1"/>
    <s v="Hyperlink"/>
    <m/>
    <m/>
    <s v="4"/>
    <s v="4"/>
    <m/>
    <m/>
    <m/>
    <m/>
    <m/>
    <m/>
    <m/>
    <m/>
    <m/>
  </r>
  <r>
    <s v="climate engineering"/>
    <s v="greenhouse gas"/>
    <m/>
    <m/>
    <m/>
    <m/>
    <m/>
    <m/>
    <m/>
    <m/>
    <s v="No"/>
    <n v="866"/>
    <m/>
    <m/>
    <s v="Article-Article"/>
    <n v="1"/>
    <s v="Hyperlink"/>
    <m/>
    <m/>
    <s v="4"/>
    <s v="2"/>
    <m/>
    <m/>
    <m/>
    <m/>
    <m/>
    <m/>
    <m/>
    <m/>
    <m/>
  </r>
  <r>
    <s v="climate engineering"/>
    <s v="climate system"/>
    <m/>
    <m/>
    <m/>
    <m/>
    <m/>
    <m/>
    <m/>
    <m/>
    <s v="No"/>
    <n v="867"/>
    <m/>
    <m/>
    <s v="Article-Article"/>
    <n v="1"/>
    <s v="Hyperlink"/>
    <m/>
    <m/>
    <s v="4"/>
    <s v="3"/>
    <m/>
    <m/>
    <m/>
    <m/>
    <m/>
    <m/>
    <m/>
    <m/>
    <m/>
  </r>
  <r>
    <s v="climate engineering"/>
    <s v="global warming"/>
    <m/>
    <m/>
    <m/>
    <m/>
    <m/>
    <m/>
    <m/>
    <m/>
    <s v="Yes"/>
    <n v="868"/>
    <m/>
    <m/>
    <s v="Article-Article"/>
    <n v="1"/>
    <s v="Hyperlink"/>
    <m/>
    <m/>
    <s v="4"/>
    <s v="4"/>
    <m/>
    <m/>
    <m/>
    <m/>
    <m/>
    <m/>
    <m/>
    <m/>
    <m/>
  </r>
  <r>
    <s v="climate engineering"/>
    <s v="climate"/>
    <m/>
    <m/>
    <m/>
    <m/>
    <m/>
    <m/>
    <m/>
    <m/>
    <s v="No"/>
    <n v="869"/>
    <m/>
    <m/>
    <s v="Article-Article"/>
    <n v="1"/>
    <s v="Hyperlink"/>
    <m/>
    <m/>
    <s v="4"/>
    <s v="2"/>
    <m/>
    <m/>
    <m/>
    <m/>
    <m/>
    <m/>
    <m/>
    <m/>
    <m/>
  </r>
  <r>
    <s v="climate engineering"/>
    <s v="permafrost"/>
    <m/>
    <m/>
    <m/>
    <m/>
    <m/>
    <m/>
    <m/>
    <m/>
    <s v="No"/>
    <n v="870"/>
    <m/>
    <m/>
    <s v="Article-Article"/>
    <n v="1"/>
    <s v="Hyperlink"/>
    <m/>
    <m/>
    <s v="4"/>
    <s v="4"/>
    <m/>
    <m/>
    <m/>
    <m/>
    <m/>
    <m/>
    <m/>
    <m/>
    <m/>
  </r>
  <r>
    <s v="climate engineering"/>
    <s v="atmosphere"/>
    <m/>
    <m/>
    <m/>
    <m/>
    <m/>
    <m/>
    <m/>
    <m/>
    <s v="No"/>
    <n v="871"/>
    <m/>
    <m/>
    <s v="Article-Article"/>
    <n v="1"/>
    <s v="Hyperlink"/>
    <m/>
    <m/>
    <s v="4"/>
    <s v="2"/>
    <m/>
    <m/>
    <m/>
    <m/>
    <m/>
    <m/>
    <m/>
    <m/>
    <m/>
  </r>
  <r>
    <s v="Climate_change"/>
    <s v="climate engineering"/>
    <m/>
    <m/>
    <m/>
    <m/>
    <m/>
    <m/>
    <m/>
    <m/>
    <s v="No"/>
    <n v="872"/>
    <m/>
    <m/>
    <s v="Article-Article"/>
    <n v="1"/>
    <s v="Hyperlink"/>
    <m/>
    <m/>
    <s v="1"/>
    <s v="4"/>
    <m/>
    <m/>
    <m/>
    <m/>
    <m/>
    <m/>
    <m/>
    <m/>
    <m/>
  </r>
  <r>
    <s v="global warming"/>
    <s v="climate engineering"/>
    <m/>
    <m/>
    <m/>
    <m/>
    <m/>
    <m/>
    <m/>
    <m/>
    <s v="Yes"/>
    <n v="873"/>
    <m/>
    <m/>
    <s v="Article-Article"/>
    <n v="1"/>
    <s v="Hyperlink"/>
    <m/>
    <m/>
    <s v="4"/>
    <s v="4"/>
    <m/>
    <m/>
    <m/>
    <m/>
    <m/>
    <m/>
    <m/>
    <m/>
    <m/>
  </r>
  <r>
    <s v="sea level rise"/>
    <s v="satellite"/>
    <m/>
    <m/>
    <m/>
    <m/>
    <m/>
    <m/>
    <m/>
    <m/>
    <s v="No"/>
    <n v="874"/>
    <m/>
    <m/>
    <s v="Article-Article"/>
    <n v="1"/>
    <s v="Hyperlink"/>
    <m/>
    <m/>
    <s v="3"/>
    <s v="3"/>
    <m/>
    <m/>
    <m/>
    <m/>
    <m/>
    <m/>
    <m/>
    <m/>
    <m/>
  </r>
  <r>
    <s v="sea level rise"/>
    <s v="Greenland"/>
    <m/>
    <m/>
    <m/>
    <m/>
    <m/>
    <m/>
    <m/>
    <m/>
    <s v="No"/>
    <n v="875"/>
    <m/>
    <m/>
    <s v="Article-Article"/>
    <n v="1"/>
    <s v="Hyperlink"/>
    <m/>
    <m/>
    <s v="3"/>
    <s v="3"/>
    <m/>
    <m/>
    <m/>
    <m/>
    <m/>
    <m/>
    <m/>
    <m/>
    <m/>
  </r>
  <r>
    <s v="sea level rise"/>
    <s v="Antarctica"/>
    <m/>
    <m/>
    <m/>
    <m/>
    <m/>
    <m/>
    <m/>
    <m/>
    <s v="No"/>
    <n v="876"/>
    <m/>
    <m/>
    <s v="Article-Article"/>
    <n v="1"/>
    <s v="Hyperlink"/>
    <m/>
    <m/>
    <s v="3"/>
    <s v="3"/>
    <m/>
    <m/>
    <m/>
    <m/>
    <m/>
    <m/>
    <m/>
    <m/>
    <m/>
  </r>
  <r>
    <s v="sea level rise"/>
    <s v="interglacial"/>
    <m/>
    <m/>
    <m/>
    <m/>
    <m/>
    <m/>
    <m/>
    <m/>
    <s v="No"/>
    <n v="877"/>
    <m/>
    <m/>
    <s v="Article-Article"/>
    <n v="1"/>
    <s v="Hyperlink"/>
    <m/>
    <m/>
    <s v="3"/>
    <s v="3"/>
    <m/>
    <m/>
    <m/>
    <m/>
    <m/>
    <m/>
    <m/>
    <m/>
    <m/>
  </r>
  <r>
    <s v="sea level rise"/>
    <s v="ice sheet"/>
    <m/>
    <m/>
    <m/>
    <m/>
    <m/>
    <m/>
    <m/>
    <m/>
    <s v="Yes"/>
    <n v="878"/>
    <m/>
    <m/>
    <s v="Article-Article"/>
    <n v="1"/>
    <s v="Hyperlink"/>
    <m/>
    <m/>
    <s v="3"/>
    <s v="3"/>
    <m/>
    <m/>
    <m/>
    <m/>
    <m/>
    <m/>
    <m/>
    <m/>
    <m/>
  </r>
  <r>
    <s v="sea level rise"/>
    <s v="sediment"/>
    <m/>
    <m/>
    <m/>
    <m/>
    <m/>
    <m/>
    <m/>
    <m/>
    <s v="No"/>
    <n v="879"/>
    <m/>
    <m/>
    <s v="Article-Article"/>
    <n v="1"/>
    <s v="Hyperlink"/>
    <m/>
    <m/>
    <s v="3"/>
    <s v="1"/>
    <m/>
    <m/>
    <m/>
    <m/>
    <m/>
    <m/>
    <m/>
    <m/>
    <m/>
  </r>
  <r>
    <s v="sea level rise"/>
    <s v="deforestation"/>
    <m/>
    <m/>
    <m/>
    <m/>
    <m/>
    <m/>
    <m/>
    <m/>
    <s v="No"/>
    <n v="880"/>
    <m/>
    <m/>
    <s v="Article-Article"/>
    <n v="1"/>
    <s v="Hyperlink"/>
    <m/>
    <m/>
    <s v="3"/>
    <s v="1"/>
    <m/>
    <m/>
    <m/>
    <m/>
    <m/>
    <m/>
    <m/>
    <m/>
    <m/>
  </r>
  <r>
    <s v="sea level rise"/>
    <s v="fossil fuel"/>
    <m/>
    <m/>
    <m/>
    <m/>
    <m/>
    <m/>
    <m/>
    <m/>
    <s v="No"/>
    <n v="881"/>
    <m/>
    <m/>
    <s v="Article-Article"/>
    <n v="1"/>
    <s v="Hyperlink"/>
    <m/>
    <m/>
    <s v="3"/>
    <s v="2"/>
    <m/>
    <m/>
    <m/>
    <m/>
    <m/>
    <m/>
    <m/>
    <m/>
    <m/>
  </r>
  <r>
    <s v="sea level rise"/>
    <s v="ecosystem"/>
    <m/>
    <m/>
    <m/>
    <m/>
    <m/>
    <m/>
    <m/>
    <m/>
    <s v="No"/>
    <n v="882"/>
    <m/>
    <m/>
    <s v="Article-Article"/>
    <n v="1"/>
    <s v="Hyperlink"/>
    <m/>
    <m/>
    <s v="3"/>
    <s v="2"/>
    <m/>
    <m/>
    <m/>
    <m/>
    <m/>
    <m/>
    <m/>
    <m/>
    <m/>
  </r>
  <r>
    <s v="sea level rise"/>
    <s v="Intergovernmental Panel on Climate Change"/>
    <m/>
    <m/>
    <m/>
    <m/>
    <m/>
    <m/>
    <m/>
    <m/>
    <s v="Yes"/>
    <n v="883"/>
    <m/>
    <m/>
    <s v="Article-Article"/>
    <n v="1"/>
    <s v="Hyperlink"/>
    <m/>
    <m/>
    <s v="3"/>
    <s v="4"/>
    <m/>
    <m/>
    <m/>
    <m/>
    <m/>
    <m/>
    <m/>
    <m/>
    <m/>
  </r>
  <r>
    <s v="sea level rise"/>
    <s v="climate system"/>
    <m/>
    <m/>
    <m/>
    <m/>
    <m/>
    <m/>
    <m/>
    <m/>
    <s v="No"/>
    <n v="884"/>
    <m/>
    <m/>
    <s v="Article-Article"/>
    <n v="1"/>
    <s v="Hyperlink"/>
    <m/>
    <m/>
    <s v="3"/>
    <s v="3"/>
    <m/>
    <m/>
    <m/>
    <m/>
    <m/>
    <m/>
    <m/>
    <m/>
    <m/>
  </r>
  <r>
    <s v="sea level rise"/>
    <s v="global warming"/>
    <m/>
    <m/>
    <m/>
    <m/>
    <m/>
    <m/>
    <m/>
    <m/>
    <s v="Yes"/>
    <n v="885"/>
    <m/>
    <m/>
    <s v="Article-Article"/>
    <n v="1"/>
    <s v="Hyperlink"/>
    <m/>
    <m/>
    <s v="3"/>
    <s v="4"/>
    <m/>
    <m/>
    <m/>
    <m/>
    <m/>
    <m/>
    <m/>
    <m/>
    <m/>
  </r>
  <r>
    <s v="sea level rise"/>
    <s v="El Niño–Southern Oscillation"/>
    <m/>
    <m/>
    <m/>
    <m/>
    <m/>
    <m/>
    <m/>
    <m/>
    <s v="No"/>
    <n v="886"/>
    <m/>
    <m/>
    <s v="Article-Article"/>
    <n v="1"/>
    <s v="Hyperlink"/>
    <m/>
    <m/>
    <s v="3"/>
    <s v="4"/>
    <m/>
    <m/>
    <m/>
    <m/>
    <m/>
    <m/>
    <m/>
    <m/>
    <m/>
  </r>
  <r>
    <s v="sea level rise"/>
    <s v="atmosphere"/>
    <m/>
    <m/>
    <m/>
    <m/>
    <m/>
    <m/>
    <m/>
    <m/>
    <s v="No"/>
    <n v="887"/>
    <m/>
    <m/>
    <s v="Article-Article"/>
    <n v="1"/>
    <s v="Hyperlink"/>
    <m/>
    <m/>
    <s v="3"/>
    <s v="2"/>
    <m/>
    <m/>
    <m/>
    <m/>
    <m/>
    <m/>
    <m/>
    <m/>
    <m/>
  </r>
  <r>
    <s v="Climate_change"/>
    <s v="sea level rise"/>
    <m/>
    <m/>
    <m/>
    <m/>
    <m/>
    <m/>
    <m/>
    <m/>
    <s v="No"/>
    <n v="888"/>
    <m/>
    <m/>
    <s v="Article-Article"/>
    <n v="1"/>
    <s v="Hyperlink"/>
    <m/>
    <m/>
    <s v="1"/>
    <s v="3"/>
    <m/>
    <m/>
    <m/>
    <m/>
    <m/>
    <m/>
    <m/>
    <m/>
    <m/>
  </r>
  <r>
    <s v="ice sheet"/>
    <s v="sea level rise"/>
    <m/>
    <m/>
    <m/>
    <m/>
    <m/>
    <m/>
    <m/>
    <m/>
    <s v="Yes"/>
    <n v="889"/>
    <m/>
    <m/>
    <s v="Article-Article"/>
    <n v="1"/>
    <s v="Hyperlink"/>
    <m/>
    <m/>
    <s v="3"/>
    <s v="3"/>
    <m/>
    <m/>
    <m/>
    <m/>
    <m/>
    <m/>
    <m/>
    <m/>
    <m/>
  </r>
  <r>
    <s v="thermohaline circulation"/>
    <s v="sea level rise"/>
    <m/>
    <m/>
    <m/>
    <m/>
    <m/>
    <m/>
    <m/>
    <m/>
    <s v="No"/>
    <n v="890"/>
    <m/>
    <m/>
    <s v="Article-Article"/>
    <n v="1"/>
    <s v="Hyperlink"/>
    <m/>
    <m/>
    <s v="4"/>
    <s v="3"/>
    <m/>
    <m/>
    <m/>
    <m/>
    <m/>
    <m/>
    <m/>
    <m/>
    <m/>
  </r>
  <r>
    <s v="Intergovernmental Panel on Climate Change"/>
    <s v="sea level rise"/>
    <m/>
    <m/>
    <m/>
    <m/>
    <m/>
    <m/>
    <m/>
    <m/>
    <s v="Yes"/>
    <n v="891"/>
    <m/>
    <m/>
    <s v="Article-Article"/>
    <n v="1"/>
    <s v="Hyperlink"/>
    <m/>
    <m/>
    <s v="4"/>
    <s v="3"/>
    <m/>
    <m/>
    <m/>
    <m/>
    <m/>
    <m/>
    <m/>
    <m/>
    <m/>
  </r>
  <r>
    <s v="greenhouse gas"/>
    <s v="sea level rise"/>
    <m/>
    <m/>
    <m/>
    <m/>
    <m/>
    <m/>
    <m/>
    <m/>
    <s v="No"/>
    <n v="892"/>
    <m/>
    <m/>
    <s v="Article-Article"/>
    <n v="1"/>
    <s v="Hyperlink"/>
    <m/>
    <m/>
    <s v="2"/>
    <s v="3"/>
    <m/>
    <m/>
    <m/>
    <m/>
    <m/>
    <m/>
    <m/>
    <m/>
    <m/>
  </r>
  <r>
    <s v="global warming"/>
    <s v="sea level rise"/>
    <m/>
    <m/>
    <m/>
    <m/>
    <m/>
    <m/>
    <m/>
    <m/>
    <s v="Yes"/>
    <n v="893"/>
    <m/>
    <m/>
    <s v="Article-Article"/>
    <n v="1"/>
    <s v="Hyperlink"/>
    <m/>
    <m/>
    <s v="4"/>
    <s v="3"/>
    <m/>
    <m/>
    <m/>
    <m/>
    <m/>
    <m/>
    <m/>
    <m/>
    <m/>
  </r>
  <r>
    <s v="instrumental temperature record"/>
    <s v="NOAA"/>
    <m/>
    <m/>
    <m/>
    <m/>
    <m/>
    <m/>
    <m/>
    <m/>
    <s v="No"/>
    <n v="894"/>
    <m/>
    <m/>
    <s v="Article-Article"/>
    <n v="1"/>
    <s v="Hyperlink"/>
    <m/>
    <m/>
    <s v="4"/>
    <s v="4"/>
    <m/>
    <m/>
    <m/>
    <m/>
    <m/>
    <m/>
    <m/>
    <m/>
    <m/>
  </r>
  <r>
    <s v="instrumental temperature record"/>
    <s v="American Geophysical Union"/>
    <m/>
    <m/>
    <m/>
    <m/>
    <m/>
    <m/>
    <m/>
    <m/>
    <s v="No"/>
    <n v="895"/>
    <m/>
    <m/>
    <s v="Article-Article"/>
    <n v="1"/>
    <s v="Hyperlink"/>
    <m/>
    <m/>
    <s v="4"/>
    <s v="2"/>
    <m/>
    <m/>
    <m/>
    <m/>
    <m/>
    <m/>
    <m/>
    <m/>
    <m/>
  </r>
  <r>
    <s v="instrumental temperature record"/>
    <s v="NASA"/>
    <m/>
    <m/>
    <m/>
    <m/>
    <m/>
    <m/>
    <m/>
    <m/>
    <s v="No"/>
    <n v="896"/>
    <m/>
    <m/>
    <s v="Article-Article"/>
    <n v="1"/>
    <s v="Hyperlink"/>
    <m/>
    <m/>
    <s v="4"/>
    <s v="3"/>
    <m/>
    <m/>
    <m/>
    <m/>
    <m/>
    <m/>
    <m/>
    <m/>
    <m/>
  </r>
  <r>
    <s v="instrumental temperature record"/>
    <s v="National Oceanic and Atmospheric Administration"/>
    <m/>
    <m/>
    <m/>
    <m/>
    <m/>
    <m/>
    <m/>
    <m/>
    <s v="No"/>
    <n v="897"/>
    <m/>
    <m/>
    <s v="Article-Article"/>
    <n v="1"/>
    <s v="Hyperlink"/>
    <m/>
    <m/>
    <s v="4"/>
    <s v="4"/>
    <m/>
    <m/>
    <m/>
    <m/>
    <m/>
    <m/>
    <m/>
    <m/>
    <m/>
  </r>
  <r>
    <s v="instrumental temperature record"/>
    <s v="Intergovernmental Panel on Climate Change"/>
    <m/>
    <m/>
    <m/>
    <m/>
    <m/>
    <m/>
    <m/>
    <m/>
    <s v="No"/>
    <n v="898"/>
    <m/>
    <m/>
    <s v="Article-Article"/>
    <n v="1"/>
    <s v="Hyperlink"/>
    <m/>
    <m/>
    <s v="4"/>
    <s v="4"/>
    <m/>
    <m/>
    <m/>
    <m/>
    <m/>
    <m/>
    <m/>
    <m/>
    <m/>
  </r>
  <r>
    <s v="instrumental temperature record"/>
    <s v="World Meteorological Organization"/>
    <m/>
    <m/>
    <m/>
    <m/>
    <m/>
    <m/>
    <m/>
    <m/>
    <s v="No"/>
    <n v="899"/>
    <m/>
    <m/>
    <s v="Article-Article"/>
    <n v="1"/>
    <s v="Hyperlink"/>
    <m/>
    <m/>
    <s v="4"/>
    <s v="4"/>
    <m/>
    <m/>
    <m/>
    <m/>
    <m/>
    <m/>
    <m/>
    <m/>
    <m/>
  </r>
  <r>
    <s v="instrumental temperature record"/>
    <s v="El Niño"/>
    <m/>
    <m/>
    <m/>
    <m/>
    <m/>
    <m/>
    <m/>
    <m/>
    <s v="No"/>
    <n v="900"/>
    <m/>
    <m/>
    <s v="Article-Article"/>
    <n v="1"/>
    <s v="Hyperlink"/>
    <m/>
    <m/>
    <s v="4"/>
    <s v="4"/>
    <m/>
    <m/>
    <m/>
    <m/>
    <m/>
    <m/>
    <m/>
    <m/>
    <m/>
  </r>
  <r>
    <s v="instrumental temperature record"/>
    <s v="global warming"/>
    <m/>
    <m/>
    <m/>
    <m/>
    <m/>
    <m/>
    <m/>
    <m/>
    <s v="Yes"/>
    <n v="901"/>
    <m/>
    <m/>
    <s v="Article-Article"/>
    <n v="1"/>
    <s v="Hyperlink"/>
    <m/>
    <m/>
    <s v="4"/>
    <s v="4"/>
    <m/>
    <m/>
    <m/>
    <m/>
    <m/>
    <m/>
    <m/>
    <m/>
    <m/>
  </r>
  <r>
    <s v="instrumental temperature record"/>
    <s v="El Niño–Southern Oscillation"/>
    <m/>
    <m/>
    <m/>
    <m/>
    <m/>
    <m/>
    <m/>
    <m/>
    <s v="No"/>
    <n v="902"/>
    <m/>
    <m/>
    <s v="Article-Article"/>
    <n v="1"/>
    <s v="Hyperlink"/>
    <m/>
    <m/>
    <s v="4"/>
    <s v="4"/>
    <m/>
    <m/>
    <m/>
    <m/>
    <m/>
    <m/>
    <m/>
    <m/>
    <m/>
  </r>
  <r>
    <s v="Climate_change"/>
    <s v="instrumental temperature record"/>
    <m/>
    <m/>
    <m/>
    <m/>
    <m/>
    <m/>
    <m/>
    <m/>
    <s v="No"/>
    <n v="903"/>
    <m/>
    <m/>
    <s v="Article-Article"/>
    <n v="1"/>
    <s v="Hyperlink"/>
    <m/>
    <m/>
    <s v="1"/>
    <s v="4"/>
    <m/>
    <m/>
    <m/>
    <m/>
    <m/>
    <m/>
    <m/>
    <m/>
    <m/>
  </r>
  <r>
    <s v="Little Ice Age"/>
    <s v="instrumental temperature record"/>
    <m/>
    <m/>
    <m/>
    <m/>
    <m/>
    <m/>
    <m/>
    <m/>
    <s v="No"/>
    <n v="904"/>
    <m/>
    <m/>
    <s v="Article-Article"/>
    <n v="1"/>
    <s v="Hyperlink"/>
    <m/>
    <m/>
    <s v="4"/>
    <s v="4"/>
    <m/>
    <m/>
    <m/>
    <m/>
    <m/>
    <m/>
    <m/>
    <m/>
    <m/>
  </r>
  <r>
    <s v="global warming"/>
    <s v="instrumental temperature record"/>
    <m/>
    <m/>
    <m/>
    <m/>
    <m/>
    <m/>
    <m/>
    <m/>
    <s v="Yes"/>
    <n v="905"/>
    <m/>
    <m/>
    <s v="Article-Article"/>
    <n v="1"/>
    <s v="Hyperlink"/>
    <m/>
    <m/>
    <s v="4"/>
    <s v="4"/>
    <m/>
    <m/>
    <m/>
    <m/>
    <m/>
    <m/>
    <m/>
    <m/>
    <m/>
  </r>
  <r>
    <s v="Gulf Stream"/>
    <s v="evaporation"/>
    <m/>
    <m/>
    <m/>
    <m/>
    <m/>
    <m/>
    <m/>
    <m/>
    <s v="No"/>
    <n v="906"/>
    <m/>
    <m/>
    <s v="Article-Article"/>
    <n v="1"/>
    <s v="Hyperlink"/>
    <m/>
    <m/>
    <s v="4"/>
    <s v="1"/>
    <m/>
    <m/>
    <m/>
    <m/>
    <m/>
    <m/>
    <m/>
    <m/>
    <m/>
  </r>
  <r>
    <s v="Gulf Stream"/>
    <s v="Arctic"/>
    <m/>
    <m/>
    <m/>
    <m/>
    <m/>
    <m/>
    <m/>
    <m/>
    <s v="No"/>
    <n v="907"/>
    <m/>
    <m/>
    <s v="Article-Article"/>
    <n v="1"/>
    <s v="Hyperlink"/>
    <m/>
    <m/>
    <s v="4"/>
    <s v="4"/>
    <m/>
    <m/>
    <m/>
    <m/>
    <m/>
    <m/>
    <m/>
    <m/>
    <m/>
  </r>
  <r>
    <s v="Gulf Stream"/>
    <s v="NOAA"/>
    <m/>
    <m/>
    <m/>
    <m/>
    <m/>
    <m/>
    <m/>
    <m/>
    <s v="No"/>
    <n v="908"/>
    <m/>
    <m/>
    <s v="Article-Article"/>
    <n v="1"/>
    <s v="Hyperlink"/>
    <m/>
    <m/>
    <s v="4"/>
    <s v="4"/>
    <m/>
    <m/>
    <m/>
    <m/>
    <m/>
    <m/>
    <m/>
    <m/>
    <m/>
  </r>
  <r>
    <s v="Gulf Stream"/>
    <s v="NASA"/>
    <m/>
    <m/>
    <m/>
    <m/>
    <m/>
    <m/>
    <m/>
    <m/>
    <s v="No"/>
    <n v="909"/>
    <m/>
    <m/>
    <s v="Article-Article"/>
    <n v="1"/>
    <s v="Hyperlink"/>
    <m/>
    <m/>
    <s v="4"/>
    <s v="3"/>
    <m/>
    <m/>
    <m/>
    <m/>
    <m/>
    <m/>
    <m/>
    <m/>
    <m/>
  </r>
  <r>
    <s v="Gulf Stream"/>
    <s v="thermohaline circulation"/>
    <m/>
    <m/>
    <m/>
    <m/>
    <m/>
    <m/>
    <m/>
    <m/>
    <s v="Yes"/>
    <n v="910"/>
    <m/>
    <m/>
    <s v="Article-Article"/>
    <n v="1"/>
    <s v="Hyperlink"/>
    <m/>
    <m/>
    <s v="4"/>
    <s v="4"/>
    <m/>
    <m/>
    <m/>
    <m/>
    <m/>
    <m/>
    <m/>
    <m/>
    <m/>
  </r>
  <r>
    <s v="Gulf Stream"/>
    <s v="atmosphere"/>
    <m/>
    <m/>
    <m/>
    <m/>
    <m/>
    <m/>
    <m/>
    <m/>
    <s v="No"/>
    <n v="911"/>
    <m/>
    <m/>
    <s v="Article-Article"/>
    <n v="1"/>
    <s v="Hyperlink"/>
    <m/>
    <m/>
    <s v="4"/>
    <s v="2"/>
    <m/>
    <m/>
    <m/>
    <m/>
    <m/>
    <m/>
    <m/>
    <m/>
    <m/>
  </r>
  <r>
    <s v="Climate_change"/>
    <s v="Gulf Stream"/>
    <m/>
    <m/>
    <m/>
    <m/>
    <m/>
    <m/>
    <m/>
    <m/>
    <s v="No"/>
    <n v="912"/>
    <m/>
    <m/>
    <s v="Article-Article"/>
    <n v="1"/>
    <s v="Hyperlink"/>
    <m/>
    <m/>
    <s v="1"/>
    <s v="4"/>
    <m/>
    <m/>
    <m/>
    <m/>
    <m/>
    <m/>
    <m/>
    <m/>
    <m/>
  </r>
  <r>
    <s v="ice age"/>
    <s v="Gulf Stream"/>
    <m/>
    <m/>
    <m/>
    <m/>
    <m/>
    <m/>
    <m/>
    <m/>
    <s v="No"/>
    <n v="913"/>
    <m/>
    <m/>
    <s v="Article-Article"/>
    <n v="1"/>
    <s v="Hyperlink"/>
    <m/>
    <m/>
    <s v="2"/>
    <s v="4"/>
    <m/>
    <m/>
    <m/>
    <m/>
    <m/>
    <m/>
    <m/>
    <m/>
    <m/>
  </r>
  <r>
    <s v="thermohaline circulation"/>
    <s v="Gulf Stream"/>
    <m/>
    <m/>
    <m/>
    <m/>
    <m/>
    <m/>
    <m/>
    <m/>
    <s v="Yes"/>
    <n v="914"/>
    <m/>
    <m/>
    <s v="Article-Article"/>
    <n v="1"/>
    <s v="Hyperlink"/>
    <m/>
    <m/>
    <s v="4"/>
    <s v="4"/>
    <m/>
    <m/>
    <m/>
    <m/>
    <m/>
    <m/>
    <m/>
    <m/>
    <m/>
  </r>
  <r>
    <s v="global warming"/>
    <s v="Gulf Stream"/>
    <m/>
    <m/>
    <m/>
    <m/>
    <m/>
    <m/>
    <m/>
    <m/>
    <s v="No"/>
    <n v="915"/>
    <m/>
    <m/>
    <s v="Article-Article"/>
    <n v="1"/>
    <s v="Hyperlink"/>
    <m/>
    <m/>
    <s v="4"/>
    <s v="4"/>
    <m/>
    <m/>
    <m/>
    <m/>
    <m/>
    <m/>
    <m/>
    <m/>
    <m/>
  </r>
  <r>
    <s v="Southern Ocean"/>
    <s v="Atlantic"/>
    <m/>
    <m/>
    <m/>
    <m/>
    <m/>
    <m/>
    <m/>
    <m/>
    <s v="No"/>
    <n v="916"/>
    <m/>
    <m/>
    <s v="Article-Article"/>
    <n v="1"/>
    <s v="Hyperlink"/>
    <m/>
    <m/>
    <s v="4"/>
    <s v="4"/>
    <m/>
    <m/>
    <m/>
    <m/>
    <m/>
    <m/>
    <m/>
    <m/>
    <m/>
  </r>
  <r>
    <s v="Pliocene"/>
    <s v="Atlantic"/>
    <m/>
    <m/>
    <m/>
    <m/>
    <m/>
    <m/>
    <m/>
    <m/>
    <s v="No"/>
    <n v="917"/>
    <m/>
    <m/>
    <s v="Article-Article"/>
    <n v="1"/>
    <s v="Hyperlink"/>
    <m/>
    <m/>
    <s v="3"/>
    <s v="4"/>
    <m/>
    <m/>
    <m/>
    <m/>
    <m/>
    <m/>
    <m/>
    <m/>
    <m/>
  </r>
  <r>
    <s v="Climate_change"/>
    <s v="Atlantic"/>
    <m/>
    <m/>
    <m/>
    <m/>
    <m/>
    <m/>
    <m/>
    <m/>
    <s v="No"/>
    <n v="918"/>
    <m/>
    <m/>
    <s v="Article-Article"/>
    <n v="1"/>
    <s v="Hyperlink"/>
    <m/>
    <m/>
    <s v="1"/>
    <s v="4"/>
    <m/>
    <m/>
    <m/>
    <m/>
    <m/>
    <m/>
    <m/>
    <m/>
    <m/>
  </r>
  <r>
    <s v="global cooling"/>
    <s v="Atlantic"/>
    <m/>
    <m/>
    <m/>
    <m/>
    <m/>
    <m/>
    <m/>
    <m/>
    <s v="No"/>
    <n v="919"/>
    <m/>
    <m/>
    <s v="Article-Article"/>
    <n v="1"/>
    <s v="Hyperlink"/>
    <m/>
    <m/>
    <s v="2"/>
    <s v="4"/>
    <m/>
    <m/>
    <m/>
    <m/>
    <m/>
    <m/>
    <m/>
    <m/>
    <m/>
  </r>
  <r>
    <s v="Little Ice Age"/>
    <s v="Atlantic"/>
    <m/>
    <m/>
    <m/>
    <m/>
    <m/>
    <m/>
    <m/>
    <m/>
    <s v="No"/>
    <n v="920"/>
    <m/>
    <m/>
    <s v="Article-Article"/>
    <n v="1"/>
    <s v="Hyperlink"/>
    <m/>
    <m/>
    <s v="4"/>
    <s v="4"/>
    <m/>
    <m/>
    <m/>
    <m/>
    <m/>
    <m/>
    <m/>
    <m/>
    <m/>
  </r>
  <r>
    <s v="global warming"/>
    <s v="Atlantic"/>
    <m/>
    <m/>
    <m/>
    <m/>
    <m/>
    <m/>
    <m/>
    <m/>
    <s v="No"/>
    <n v="921"/>
    <m/>
    <m/>
    <s v="Article-Article"/>
    <n v="1"/>
    <s v="Hyperlink"/>
    <m/>
    <m/>
    <s v="4"/>
    <s v="4"/>
    <m/>
    <m/>
    <m/>
    <m/>
    <m/>
    <m/>
    <m/>
    <m/>
    <m/>
  </r>
  <r>
    <s v="American Geophysical Union"/>
    <s v="The New York Times"/>
    <m/>
    <m/>
    <m/>
    <m/>
    <m/>
    <m/>
    <m/>
    <m/>
    <s v="No"/>
    <n v="922"/>
    <m/>
    <m/>
    <s v="Article-Article"/>
    <n v="1"/>
    <s v="Hyperlink"/>
    <m/>
    <m/>
    <s v="2"/>
    <s v="2"/>
    <m/>
    <m/>
    <m/>
    <m/>
    <m/>
    <m/>
    <m/>
    <m/>
    <m/>
  </r>
  <r>
    <s v="American Geophysical Union"/>
    <s v="fossil fuel"/>
    <m/>
    <m/>
    <m/>
    <m/>
    <m/>
    <m/>
    <m/>
    <m/>
    <s v="No"/>
    <n v="923"/>
    <m/>
    <m/>
    <s v="Article-Article"/>
    <n v="1"/>
    <s v="Hyperlink"/>
    <m/>
    <m/>
    <s v="2"/>
    <s v="2"/>
    <m/>
    <m/>
    <m/>
    <m/>
    <m/>
    <m/>
    <m/>
    <m/>
    <m/>
  </r>
  <r>
    <s v="American Geophysical Union"/>
    <s v="greenhouse gas"/>
    <m/>
    <m/>
    <m/>
    <m/>
    <m/>
    <m/>
    <m/>
    <m/>
    <s v="No"/>
    <n v="924"/>
    <m/>
    <m/>
    <s v="Article-Article"/>
    <n v="1"/>
    <s v="Hyperlink"/>
    <m/>
    <m/>
    <s v="2"/>
    <s v="2"/>
    <m/>
    <m/>
    <m/>
    <m/>
    <m/>
    <m/>
    <m/>
    <m/>
    <m/>
  </r>
  <r>
    <s v="American Geophysical Union"/>
    <s v="cryosphere"/>
    <m/>
    <m/>
    <m/>
    <m/>
    <m/>
    <m/>
    <m/>
    <m/>
    <s v="No"/>
    <n v="925"/>
    <m/>
    <m/>
    <s v="Article-Article"/>
    <n v="1"/>
    <s v="Hyperlink"/>
    <m/>
    <m/>
    <s v="2"/>
    <s v="3"/>
    <m/>
    <m/>
    <m/>
    <m/>
    <m/>
    <m/>
    <m/>
    <m/>
    <m/>
  </r>
  <r>
    <s v="Climate_change"/>
    <s v="American Geophysical Union"/>
    <m/>
    <m/>
    <m/>
    <m/>
    <m/>
    <m/>
    <m/>
    <m/>
    <s v="No"/>
    <n v="926"/>
    <m/>
    <m/>
    <s v="Article-Article"/>
    <n v="1"/>
    <s v="Hyperlink"/>
    <m/>
    <m/>
    <s v="1"/>
    <s v="2"/>
    <m/>
    <m/>
    <m/>
    <m/>
    <m/>
    <m/>
    <m/>
    <m/>
    <m/>
  </r>
  <r>
    <s v="solar cycle"/>
    <s v="American Geophysical Union"/>
    <m/>
    <m/>
    <m/>
    <m/>
    <m/>
    <m/>
    <m/>
    <m/>
    <s v="No"/>
    <n v="927"/>
    <m/>
    <m/>
    <s v="Article-Article"/>
    <n v="1"/>
    <s v="Hyperlink"/>
    <m/>
    <m/>
    <s v="5"/>
    <s v="2"/>
    <m/>
    <m/>
    <m/>
    <m/>
    <m/>
    <m/>
    <m/>
    <m/>
    <m/>
  </r>
  <r>
    <s v="ice age"/>
    <s v="American Geophysical Union"/>
    <m/>
    <m/>
    <m/>
    <m/>
    <m/>
    <m/>
    <m/>
    <m/>
    <s v="No"/>
    <n v="928"/>
    <m/>
    <m/>
    <s v="Article-Article"/>
    <n v="1"/>
    <s v="Hyperlink"/>
    <m/>
    <m/>
    <s v="2"/>
    <s v="2"/>
    <m/>
    <m/>
    <m/>
    <m/>
    <m/>
    <m/>
    <m/>
    <m/>
    <m/>
  </r>
  <r>
    <s v="Milankovitch cycles"/>
    <s v="American Geophysical Union"/>
    <m/>
    <m/>
    <m/>
    <m/>
    <m/>
    <m/>
    <m/>
    <m/>
    <s v="No"/>
    <n v="929"/>
    <m/>
    <m/>
    <s v="Article-Article"/>
    <n v="1"/>
    <s v="Hyperlink"/>
    <m/>
    <m/>
    <s v="2"/>
    <s v="2"/>
    <m/>
    <m/>
    <m/>
    <m/>
    <m/>
    <m/>
    <m/>
    <m/>
    <m/>
  </r>
  <r>
    <s v="Sun"/>
    <s v="American Geophysical Union"/>
    <m/>
    <m/>
    <m/>
    <m/>
    <m/>
    <m/>
    <m/>
    <m/>
    <s v="No"/>
    <n v="930"/>
    <m/>
    <m/>
    <s v="Article-Article"/>
    <n v="1"/>
    <s v="Hyperlink"/>
    <m/>
    <m/>
    <s v="2"/>
    <s v="2"/>
    <m/>
    <m/>
    <m/>
    <m/>
    <m/>
    <m/>
    <m/>
    <m/>
    <m/>
  </r>
  <r>
    <s v="global warming"/>
    <s v="American Geophysical Union"/>
    <m/>
    <m/>
    <m/>
    <m/>
    <m/>
    <m/>
    <m/>
    <m/>
    <s v="No"/>
    <n v="931"/>
    <m/>
    <m/>
    <s v="Article-Article"/>
    <n v="1"/>
    <s v="Hyperlink"/>
    <m/>
    <m/>
    <s v="4"/>
    <s v="2"/>
    <m/>
    <m/>
    <m/>
    <m/>
    <m/>
    <m/>
    <m/>
    <m/>
    <m/>
  </r>
  <r>
    <s v="Earth"/>
    <s v="carbon cycle"/>
    <m/>
    <m/>
    <m/>
    <m/>
    <m/>
    <m/>
    <m/>
    <m/>
    <s v="Yes"/>
    <n v="932"/>
    <m/>
    <m/>
    <s v="Article-Article"/>
    <n v="1"/>
    <s v="Hyperlink"/>
    <m/>
    <m/>
    <s v="2"/>
    <s v="2"/>
    <m/>
    <m/>
    <m/>
    <m/>
    <m/>
    <m/>
    <m/>
    <m/>
    <m/>
  </r>
  <r>
    <s v="Paleoclimatology"/>
    <s v="carbon cycle"/>
    <m/>
    <m/>
    <m/>
    <m/>
    <m/>
    <m/>
    <m/>
    <m/>
    <s v="No"/>
    <n v="933"/>
    <m/>
    <m/>
    <s v="Article-Article"/>
    <n v="1"/>
    <s v="Hyperlink"/>
    <m/>
    <m/>
    <s v="2"/>
    <s v="2"/>
    <m/>
    <m/>
    <m/>
    <m/>
    <m/>
    <m/>
    <m/>
    <m/>
    <m/>
  </r>
  <r>
    <s v="carbon cycle"/>
    <s v="Earth"/>
    <m/>
    <m/>
    <m/>
    <m/>
    <m/>
    <m/>
    <m/>
    <m/>
    <s v="Yes"/>
    <n v="934"/>
    <m/>
    <m/>
    <s v="Article-Article"/>
    <n v="1"/>
    <s v="Hyperlink"/>
    <m/>
    <m/>
    <s v="2"/>
    <s v="2"/>
    <m/>
    <m/>
    <m/>
    <m/>
    <m/>
    <m/>
    <m/>
    <m/>
    <m/>
  </r>
  <r>
    <s v="carbon cycle"/>
    <s v="sediment"/>
    <m/>
    <m/>
    <m/>
    <m/>
    <m/>
    <m/>
    <m/>
    <m/>
    <s v="No"/>
    <n v="935"/>
    <m/>
    <m/>
    <s v="Article-Article"/>
    <n v="1"/>
    <s v="Hyperlink"/>
    <m/>
    <m/>
    <s v="2"/>
    <s v="1"/>
    <m/>
    <m/>
    <m/>
    <m/>
    <m/>
    <m/>
    <m/>
    <m/>
    <m/>
  </r>
  <r>
    <s v="carbon cycle"/>
    <s v="NASA"/>
    <m/>
    <m/>
    <m/>
    <m/>
    <m/>
    <m/>
    <m/>
    <m/>
    <s v="No"/>
    <n v="936"/>
    <m/>
    <m/>
    <s v="Article-Article"/>
    <n v="1"/>
    <s v="Hyperlink"/>
    <m/>
    <m/>
    <s v="2"/>
    <s v="3"/>
    <m/>
    <m/>
    <m/>
    <m/>
    <m/>
    <m/>
    <m/>
    <m/>
    <m/>
  </r>
  <r>
    <s v="carbon cycle"/>
    <s v="The New York Times"/>
    <m/>
    <m/>
    <m/>
    <m/>
    <m/>
    <m/>
    <m/>
    <m/>
    <s v="No"/>
    <n v="937"/>
    <m/>
    <m/>
    <s v="Article-Article"/>
    <n v="1"/>
    <s v="Hyperlink"/>
    <m/>
    <m/>
    <s v="2"/>
    <s v="2"/>
    <m/>
    <m/>
    <m/>
    <m/>
    <m/>
    <m/>
    <m/>
    <m/>
    <m/>
  </r>
  <r>
    <s v="carbon cycle"/>
    <s v="methane"/>
    <m/>
    <m/>
    <m/>
    <m/>
    <m/>
    <m/>
    <m/>
    <m/>
    <s v="No"/>
    <n v="938"/>
    <m/>
    <m/>
    <s v="Article-Article"/>
    <n v="1"/>
    <s v="Hyperlink"/>
    <m/>
    <m/>
    <s v="2"/>
    <s v="3"/>
    <m/>
    <m/>
    <m/>
    <m/>
    <m/>
    <m/>
    <m/>
    <m/>
    <m/>
  </r>
  <r>
    <s v="carbon cycle"/>
    <s v="fossil fuel"/>
    <m/>
    <m/>
    <m/>
    <m/>
    <m/>
    <m/>
    <m/>
    <m/>
    <s v="No"/>
    <n v="939"/>
    <m/>
    <m/>
    <s v="Article-Article"/>
    <n v="1"/>
    <s v="Hyperlink"/>
    <m/>
    <m/>
    <s v="2"/>
    <s v="2"/>
    <m/>
    <m/>
    <m/>
    <m/>
    <m/>
    <m/>
    <m/>
    <m/>
    <m/>
  </r>
  <r>
    <s v="carbon cycle"/>
    <s v="photosynthesis"/>
    <m/>
    <m/>
    <m/>
    <m/>
    <m/>
    <m/>
    <m/>
    <m/>
    <s v="No"/>
    <n v="940"/>
    <m/>
    <m/>
    <s v="Article-Article"/>
    <n v="1"/>
    <s v="Hyperlink"/>
    <m/>
    <m/>
    <s v="2"/>
    <s v="2"/>
    <m/>
    <m/>
    <m/>
    <m/>
    <m/>
    <m/>
    <m/>
    <m/>
    <m/>
  </r>
  <r>
    <s v="carbon cycle"/>
    <s v="water cycle"/>
    <m/>
    <m/>
    <m/>
    <m/>
    <m/>
    <m/>
    <m/>
    <m/>
    <s v="Yes"/>
    <n v="941"/>
    <m/>
    <m/>
    <s v="Article-Article"/>
    <n v="1"/>
    <s v="Hyperlink"/>
    <m/>
    <m/>
    <s v="2"/>
    <s v="1"/>
    <m/>
    <m/>
    <m/>
    <m/>
    <m/>
    <m/>
    <m/>
    <m/>
    <m/>
  </r>
  <r>
    <s v="carbon cycle"/>
    <s v="thermohaline circulation"/>
    <m/>
    <m/>
    <m/>
    <m/>
    <m/>
    <m/>
    <m/>
    <m/>
    <s v="No"/>
    <n v="942"/>
    <m/>
    <m/>
    <s v="Article-Article"/>
    <n v="1"/>
    <s v="Hyperlink"/>
    <m/>
    <m/>
    <s v="2"/>
    <s v="4"/>
    <m/>
    <m/>
    <m/>
    <m/>
    <m/>
    <m/>
    <m/>
    <m/>
    <m/>
  </r>
  <r>
    <s v="carbon cycle"/>
    <s v="lithosphere"/>
    <m/>
    <m/>
    <m/>
    <m/>
    <m/>
    <m/>
    <m/>
    <m/>
    <s v="No"/>
    <n v="943"/>
    <m/>
    <m/>
    <s v="Article-Article"/>
    <n v="1"/>
    <s v="Hyperlink"/>
    <m/>
    <m/>
    <s v="2"/>
    <s v="2"/>
    <m/>
    <m/>
    <m/>
    <m/>
    <m/>
    <m/>
    <m/>
    <m/>
    <m/>
  </r>
  <r>
    <s v="carbon cycle"/>
    <s v="biosphere"/>
    <m/>
    <m/>
    <m/>
    <m/>
    <m/>
    <m/>
    <m/>
    <m/>
    <s v="No"/>
    <n v="944"/>
    <m/>
    <m/>
    <s v="Article-Article"/>
    <n v="1"/>
    <s v="Hyperlink"/>
    <m/>
    <m/>
    <s v="2"/>
    <s v="2"/>
    <m/>
    <m/>
    <m/>
    <m/>
    <m/>
    <m/>
    <m/>
    <m/>
    <m/>
  </r>
  <r>
    <s v="carbon cycle"/>
    <s v="hydrosphere"/>
    <m/>
    <m/>
    <m/>
    <m/>
    <m/>
    <m/>
    <m/>
    <m/>
    <s v="No"/>
    <n v="945"/>
    <m/>
    <m/>
    <s v="Article-Article"/>
    <n v="1"/>
    <s v="Hyperlink"/>
    <m/>
    <m/>
    <s v="2"/>
    <s v="2"/>
    <m/>
    <m/>
    <m/>
    <m/>
    <m/>
    <m/>
    <m/>
    <m/>
    <m/>
  </r>
  <r>
    <s v="carbon cycle"/>
    <s v="atmosphere"/>
    <m/>
    <m/>
    <m/>
    <m/>
    <m/>
    <m/>
    <m/>
    <m/>
    <s v="No"/>
    <n v="946"/>
    <m/>
    <m/>
    <s v="Article-Article"/>
    <n v="1"/>
    <s v="Hyperlink"/>
    <m/>
    <m/>
    <s v="2"/>
    <s v="2"/>
    <m/>
    <m/>
    <m/>
    <m/>
    <m/>
    <m/>
    <m/>
    <m/>
    <m/>
  </r>
  <r>
    <s v="Climate_change"/>
    <s v="carbon cycle"/>
    <m/>
    <m/>
    <m/>
    <m/>
    <m/>
    <m/>
    <m/>
    <m/>
    <s v="No"/>
    <n v="947"/>
    <m/>
    <m/>
    <s v="Article-Article"/>
    <n v="1"/>
    <s v="Hyperlink"/>
    <m/>
    <m/>
    <s v="1"/>
    <s v="2"/>
    <m/>
    <m/>
    <m/>
    <m/>
    <m/>
    <m/>
    <m/>
    <m/>
    <m/>
  </r>
  <r>
    <s v="climate model"/>
    <s v="carbon cycle"/>
    <m/>
    <m/>
    <m/>
    <m/>
    <m/>
    <m/>
    <m/>
    <m/>
    <s v="No"/>
    <n v="948"/>
    <m/>
    <m/>
    <s v="Article-Article"/>
    <n v="1"/>
    <s v="Hyperlink"/>
    <m/>
    <m/>
    <s v="2"/>
    <s v="2"/>
    <m/>
    <m/>
    <m/>
    <m/>
    <m/>
    <m/>
    <m/>
    <m/>
    <m/>
  </r>
  <r>
    <s v="deforestation"/>
    <s v="carbon cycle"/>
    <m/>
    <m/>
    <m/>
    <m/>
    <m/>
    <m/>
    <m/>
    <m/>
    <s v="No"/>
    <n v="949"/>
    <m/>
    <m/>
    <s v="Article-Article"/>
    <n v="1"/>
    <s v="Hyperlink"/>
    <m/>
    <m/>
    <s v="1"/>
    <s v="2"/>
    <m/>
    <m/>
    <m/>
    <m/>
    <m/>
    <m/>
    <m/>
    <m/>
    <m/>
  </r>
  <r>
    <s v="ecosystem"/>
    <s v="carbon cycle"/>
    <m/>
    <m/>
    <m/>
    <m/>
    <m/>
    <m/>
    <m/>
    <m/>
    <s v="No"/>
    <n v="950"/>
    <m/>
    <m/>
    <s v="Article-Article"/>
    <n v="1"/>
    <s v="Hyperlink"/>
    <m/>
    <m/>
    <s v="2"/>
    <s v="2"/>
    <m/>
    <m/>
    <m/>
    <m/>
    <m/>
    <m/>
    <m/>
    <m/>
    <m/>
  </r>
  <r>
    <s v="water cycle"/>
    <s v="carbon cycle"/>
    <m/>
    <m/>
    <m/>
    <m/>
    <m/>
    <m/>
    <m/>
    <m/>
    <s v="Yes"/>
    <n v="951"/>
    <m/>
    <m/>
    <s v="Article-Article"/>
    <n v="1"/>
    <s v="Hyperlink"/>
    <m/>
    <m/>
    <s v="1"/>
    <s v="2"/>
    <m/>
    <m/>
    <m/>
    <m/>
    <m/>
    <m/>
    <m/>
    <m/>
    <m/>
  </r>
  <r>
    <s v="greenhouse gas"/>
    <s v="carbon cycle"/>
    <m/>
    <m/>
    <m/>
    <m/>
    <m/>
    <m/>
    <m/>
    <m/>
    <s v="No"/>
    <n v="952"/>
    <m/>
    <m/>
    <s v="Article-Article"/>
    <n v="1"/>
    <s v="Hyperlink"/>
    <m/>
    <m/>
    <s v="2"/>
    <s v="2"/>
    <m/>
    <m/>
    <m/>
    <m/>
    <m/>
    <m/>
    <m/>
    <m/>
    <m/>
  </r>
  <r>
    <s v="climate system"/>
    <s v="carbon cycle"/>
    <m/>
    <m/>
    <m/>
    <m/>
    <m/>
    <m/>
    <m/>
    <m/>
    <s v="No"/>
    <n v="953"/>
    <m/>
    <m/>
    <s v="Article-Article"/>
    <n v="1"/>
    <s v="Hyperlink"/>
    <m/>
    <m/>
    <s v="3"/>
    <s v="2"/>
    <m/>
    <m/>
    <m/>
    <m/>
    <m/>
    <m/>
    <m/>
    <m/>
    <m/>
  </r>
  <r>
    <s v="ice core"/>
    <s v="carbon cycle"/>
    <m/>
    <m/>
    <m/>
    <m/>
    <m/>
    <m/>
    <m/>
    <m/>
    <s v="No"/>
    <n v="954"/>
    <m/>
    <m/>
    <s v="Article-Article"/>
    <n v="1"/>
    <s v="Hyperlink"/>
    <m/>
    <m/>
    <s v="3"/>
    <s v="2"/>
    <m/>
    <m/>
    <m/>
    <m/>
    <m/>
    <m/>
    <m/>
    <m/>
    <m/>
  </r>
  <r>
    <s v="global warming"/>
    <s v="carbon cycle"/>
    <m/>
    <m/>
    <m/>
    <m/>
    <m/>
    <m/>
    <m/>
    <m/>
    <s v="No"/>
    <n v="955"/>
    <m/>
    <m/>
    <s v="Article-Article"/>
    <n v="1"/>
    <s v="Hyperlink"/>
    <m/>
    <m/>
    <s v="4"/>
    <s v="2"/>
    <m/>
    <m/>
    <m/>
    <m/>
    <m/>
    <m/>
    <m/>
    <m/>
    <m/>
  </r>
  <r>
    <s v="solar cycle"/>
    <s v="ice sheet"/>
    <m/>
    <m/>
    <m/>
    <m/>
    <m/>
    <m/>
    <m/>
    <m/>
    <s v="No"/>
    <n v="956"/>
    <m/>
    <m/>
    <s v="Article-Article"/>
    <n v="1"/>
    <s v="Hyperlink"/>
    <m/>
    <m/>
    <s v="5"/>
    <s v="3"/>
    <m/>
    <m/>
    <m/>
    <m/>
    <m/>
    <m/>
    <m/>
    <m/>
    <m/>
  </r>
  <r>
    <s v="solar cycle"/>
    <s v="cosmic rays"/>
    <m/>
    <m/>
    <m/>
    <m/>
    <m/>
    <m/>
    <m/>
    <m/>
    <s v="No"/>
    <n v="957"/>
    <m/>
    <m/>
    <s v="Article-Article"/>
    <n v="1"/>
    <s v="Hyperlink"/>
    <m/>
    <m/>
    <s v="5"/>
    <s v="5"/>
    <m/>
    <m/>
    <m/>
    <m/>
    <m/>
    <m/>
    <m/>
    <m/>
    <m/>
  </r>
  <r>
    <s v="solar cycle"/>
    <s v="NASA"/>
    <m/>
    <m/>
    <m/>
    <m/>
    <m/>
    <m/>
    <m/>
    <m/>
    <s v="No"/>
    <n v="958"/>
    <m/>
    <m/>
    <s v="Article-Article"/>
    <n v="1"/>
    <s v="Hyperlink"/>
    <m/>
    <m/>
    <s v="5"/>
    <s v="3"/>
    <m/>
    <m/>
    <m/>
    <m/>
    <m/>
    <m/>
    <m/>
    <m/>
    <m/>
  </r>
  <r>
    <s v="solar cycle"/>
    <s v="IPCC"/>
    <m/>
    <m/>
    <m/>
    <m/>
    <m/>
    <m/>
    <m/>
    <m/>
    <s v="No"/>
    <n v="959"/>
    <m/>
    <m/>
    <s v="Article-Article"/>
    <n v="1"/>
    <s v="Hyperlink"/>
    <m/>
    <m/>
    <s v="5"/>
    <s v="1"/>
    <m/>
    <m/>
    <m/>
    <m/>
    <m/>
    <m/>
    <m/>
    <m/>
    <m/>
  </r>
  <r>
    <s v="solar cycle"/>
    <s v="albedo"/>
    <m/>
    <m/>
    <m/>
    <m/>
    <m/>
    <m/>
    <m/>
    <m/>
    <s v="No"/>
    <n v="960"/>
    <m/>
    <m/>
    <s v="Article-Article"/>
    <n v="1"/>
    <s v="Hyperlink"/>
    <m/>
    <m/>
    <s v="5"/>
    <s v="2"/>
    <m/>
    <m/>
    <m/>
    <m/>
    <m/>
    <m/>
    <m/>
    <m/>
    <m/>
  </r>
  <r>
    <s v="solar cycle"/>
    <s v="solar radiation"/>
    <m/>
    <m/>
    <m/>
    <m/>
    <m/>
    <m/>
    <m/>
    <m/>
    <s v="No"/>
    <n v="961"/>
    <m/>
    <m/>
    <s v="Article-Article"/>
    <n v="1"/>
    <s v="Hyperlink"/>
    <m/>
    <m/>
    <s v="5"/>
    <s v="2"/>
    <m/>
    <m/>
    <m/>
    <m/>
    <m/>
    <m/>
    <m/>
    <m/>
    <m/>
  </r>
  <r>
    <s v="solar cycle"/>
    <s v="Sun"/>
    <m/>
    <m/>
    <m/>
    <m/>
    <m/>
    <m/>
    <m/>
    <m/>
    <s v="Yes"/>
    <n v="962"/>
    <m/>
    <m/>
    <s v="Article-Article"/>
    <n v="1"/>
    <s v="Hyperlink"/>
    <m/>
    <m/>
    <s v="5"/>
    <s v="2"/>
    <m/>
    <m/>
    <m/>
    <m/>
    <m/>
    <m/>
    <m/>
    <m/>
    <m/>
  </r>
  <r>
    <s v="solar cycle"/>
    <s v="Intergovernmental Panel on Climate Change"/>
    <m/>
    <m/>
    <m/>
    <m/>
    <m/>
    <m/>
    <m/>
    <m/>
    <s v="No"/>
    <n v="963"/>
    <m/>
    <m/>
    <s v="Article-Article"/>
    <n v="1"/>
    <s v="Hyperlink"/>
    <m/>
    <m/>
    <s v="5"/>
    <s v="4"/>
    <m/>
    <m/>
    <m/>
    <m/>
    <m/>
    <m/>
    <m/>
    <m/>
    <m/>
  </r>
  <r>
    <s v="solar cycle"/>
    <s v="global warming"/>
    <m/>
    <m/>
    <m/>
    <m/>
    <m/>
    <m/>
    <m/>
    <m/>
    <s v="Yes"/>
    <n v="964"/>
    <m/>
    <m/>
    <s v="Article-Article"/>
    <n v="1"/>
    <s v="Hyperlink"/>
    <m/>
    <m/>
    <s v="5"/>
    <s v="4"/>
    <m/>
    <m/>
    <m/>
    <m/>
    <m/>
    <m/>
    <m/>
    <m/>
    <m/>
  </r>
  <r>
    <s v="Climate_change"/>
    <s v="solar cycle"/>
    <m/>
    <m/>
    <m/>
    <m/>
    <m/>
    <m/>
    <m/>
    <m/>
    <s v="No"/>
    <n v="965"/>
    <m/>
    <m/>
    <s v="Article-Article"/>
    <n v="1"/>
    <s v="Hyperlink"/>
    <m/>
    <m/>
    <s v="1"/>
    <s v="5"/>
    <m/>
    <m/>
    <m/>
    <m/>
    <m/>
    <m/>
    <m/>
    <m/>
    <m/>
  </r>
  <r>
    <s v="Sun"/>
    <s v="solar cycle"/>
    <m/>
    <m/>
    <m/>
    <m/>
    <m/>
    <m/>
    <m/>
    <m/>
    <s v="Yes"/>
    <n v="966"/>
    <m/>
    <m/>
    <s v="Article-Article"/>
    <n v="1"/>
    <s v="Hyperlink"/>
    <m/>
    <m/>
    <s v="2"/>
    <s v="5"/>
    <m/>
    <m/>
    <m/>
    <m/>
    <m/>
    <m/>
    <m/>
    <m/>
    <m/>
  </r>
  <r>
    <s v="climate system"/>
    <s v="solar cycle"/>
    <m/>
    <m/>
    <m/>
    <m/>
    <m/>
    <m/>
    <m/>
    <m/>
    <s v="No"/>
    <n v="967"/>
    <m/>
    <m/>
    <s v="Article-Article"/>
    <n v="1"/>
    <s v="Hyperlink"/>
    <m/>
    <m/>
    <s v="3"/>
    <s v="5"/>
    <m/>
    <m/>
    <m/>
    <m/>
    <m/>
    <m/>
    <m/>
    <m/>
    <m/>
  </r>
  <r>
    <s v="global warming"/>
    <s v="solar cycle"/>
    <m/>
    <m/>
    <m/>
    <m/>
    <m/>
    <m/>
    <m/>
    <m/>
    <s v="Yes"/>
    <n v="968"/>
    <m/>
    <m/>
    <s v="Article-Article"/>
    <n v="1"/>
    <s v="Hyperlink"/>
    <m/>
    <m/>
    <s v="4"/>
    <s v="5"/>
    <m/>
    <m/>
    <m/>
    <m/>
    <m/>
    <m/>
    <m/>
    <m/>
    <m/>
  </r>
  <r>
    <s v="extreme weather"/>
    <s v="IPCC"/>
    <m/>
    <m/>
    <m/>
    <m/>
    <m/>
    <m/>
    <m/>
    <m/>
    <s v="No"/>
    <n v="969"/>
    <m/>
    <m/>
    <s v="Article-Article"/>
    <n v="1"/>
    <s v="Hyperlink"/>
    <m/>
    <m/>
    <s v="1"/>
    <s v="1"/>
    <m/>
    <m/>
    <m/>
    <m/>
    <m/>
    <m/>
    <m/>
    <m/>
    <m/>
  </r>
  <r>
    <s v="IPCC"/>
    <s v="Intergovernmental Panel on Climate Change"/>
    <m/>
    <m/>
    <m/>
    <m/>
    <m/>
    <m/>
    <m/>
    <m/>
    <s v="No"/>
    <n v="970"/>
    <m/>
    <m/>
    <s v="Article-Article"/>
    <n v="1"/>
    <s v="Hyperlink"/>
    <m/>
    <m/>
    <s v="1"/>
    <s v="4"/>
    <m/>
    <m/>
    <m/>
    <m/>
    <m/>
    <m/>
    <m/>
    <m/>
    <m/>
  </r>
  <r>
    <s v="Climate_change"/>
    <s v="IPCC"/>
    <m/>
    <m/>
    <m/>
    <m/>
    <m/>
    <m/>
    <m/>
    <m/>
    <s v="No"/>
    <n v="971"/>
    <m/>
    <m/>
    <s v="Article-Article"/>
    <n v="1"/>
    <s v="Hyperlink"/>
    <m/>
    <m/>
    <s v="1"/>
    <s v="1"/>
    <m/>
    <m/>
    <m/>
    <m/>
    <m/>
    <m/>
    <m/>
    <m/>
    <m/>
  </r>
  <r>
    <s v="greenhouse gas"/>
    <s v="IPCC"/>
    <m/>
    <m/>
    <m/>
    <m/>
    <m/>
    <m/>
    <m/>
    <m/>
    <s v="No"/>
    <n v="972"/>
    <m/>
    <m/>
    <s v="Article-Article"/>
    <n v="1"/>
    <s v="Hyperlink"/>
    <m/>
    <m/>
    <s v="2"/>
    <s v="1"/>
    <m/>
    <m/>
    <m/>
    <m/>
    <m/>
    <m/>
    <m/>
    <m/>
    <m/>
  </r>
  <r>
    <s v="global warming"/>
    <s v="IPCC"/>
    <m/>
    <m/>
    <m/>
    <m/>
    <m/>
    <m/>
    <m/>
    <m/>
    <s v="No"/>
    <n v="973"/>
    <m/>
    <m/>
    <s v="Article-Article"/>
    <n v="1"/>
    <s v="Hyperlink"/>
    <m/>
    <m/>
    <s v="4"/>
    <s v="1"/>
    <m/>
    <m/>
    <m/>
    <m/>
    <m/>
    <m/>
    <m/>
    <m/>
    <m/>
  </r>
  <r>
    <s v="Climate_change"/>
    <s v="interglacial period"/>
    <m/>
    <m/>
    <m/>
    <m/>
    <m/>
    <m/>
    <m/>
    <m/>
    <s v="No"/>
    <n v="974"/>
    <m/>
    <m/>
    <s v="Article-Article"/>
    <n v="1"/>
    <s v="Hyperlink"/>
    <m/>
    <m/>
    <s v="1"/>
    <s v="4"/>
    <m/>
    <m/>
    <m/>
    <m/>
    <m/>
    <m/>
    <m/>
    <m/>
    <m/>
  </r>
  <r>
    <s v="climate system"/>
    <s v="interglacial period"/>
    <m/>
    <m/>
    <m/>
    <m/>
    <m/>
    <m/>
    <m/>
    <m/>
    <s v="No"/>
    <n v="975"/>
    <m/>
    <m/>
    <s v="Article-Article"/>
    <n v="1"/>
    <s v="Hyperlink"/>
    <m/>
    <m/>
    <s v="3"/>
    <s v="4"/>
    <m/>
    <m/>
    <m/>
    <m/>
    <m/>
    <m/>
    <m/>
    <m/>
    <m/>
  </r>
  <r>
    <s v="global warming"/>
    <s v="interglacial period"/>
    <m/>
    <m/>
    <m/>
    <m/>
    <m/>
    <m/>
    <m/>
    <m/>
    <s v="No"/>
    <n v="976"/>
    <m/>
    <m/>
    <s v="Article-Article"/>
    <n v="1"/>
    <s v="Hyperlink"/>
    <m/>
    <m/>
    <s v="4"/>
    <s v="4"/>
    <m/>
    <m/>
    <m/>
    <m/>
    <m/>
    <m/>
    <m/>
    <m/>
    <m/>
  </r>
  <r>
    <s v="Earth"/>
    <s v="fossil fuel"/>
    <m/>
    <m/>
    <m/>
    <m/>
    <m/>
    <m/>
    <m/>
    <m/>
    <s v="No"/>
    <n v="977"/>
    <m/>
    <m/>
    <s v="Article-Article"/>
    <n v="1"/>
    <s v="Hyperlink"/>
    <m/>
    <m/>
    <s v="2"/>
    <s v="2"/>
    <m/>
    <m/>
    <m/>
    <m/>
    <m/>
    <m/>
    <m/>
    <m/>
    <m/>
  </r>
  <r>
    <s v="energy"/>
    <s v="fossil fuel"/>
    <m/>
    <m/>
    <m/>
    <m/>
    <m/>
    <m/>
    <m/>
    <m/>
    <s v="No"/>
    <n v="978"/>
    <m/>
    <m/>
    <s v="Article-Article"/>
    <n v="1"/>
    <s v="Hyperlink"/>
    <m/>
    <m/>
    <s v="2"/>
    <s v="2"/>
    <m/>
    <m/>
    <m/>
    <m/>
    <m/>
    <m/>
    <m/>
    <m/>
    <m/>
  </r>
  <r>
    <s v="ice age"/>
    <s v="fossil fuel"/>
    <m/>
    <m/>
    <m/>
    <m/>
    <m/>
    <m/>
    <m/>
    <m/>
    <s v="No"/>
    <n v="979"/>
    <m/>
    <m/>
    <s v="Article-Article"/>
    <n v="1"/>
    <s v="Hyperlink"/>
    <m/>
    <m/>
    <s v="2"/>
    <s v="2"/>
    <m/>
    <m/>
    <m/>
    <m/>
    <m/>
    <m/>
    <m/>
    <m/>
    <m/>
  </r>
  <r>
    <s v="fossil fuel"/>
    <s v="radiative forcing"/>
    <m/>
    <m/>
    <m/>
    <m/>
    <m/>
    <m/>
    <m/>
    <m/>
    <s v="No"/>
    <n v="980"/>
    <m/>
    <m/>
    <s v="Article-Article"/>
    <n v="1"/>
    <s v="Hyperlink"/>
    <m/>
    <m/>
    <s v="2"/>
    <s v="3"/>
    <m/>
    <m/>
    <m/>
    <m/>
    <m/>
    <m/>
    <m/>
    <m/>
    <m/>
  </r>
  <r>
    <s v="fossil fuel"/>
    <s v="methane"/>
    <m/>
    <m/>
    <m/>
    <m/>
    <m/>
    <m/>
    <m/>
    <m/>
    <s v="No"/>
    <n v="981"/>
    <m/>
    <m/>
    <s v="Article-Article"/>
    <n v="1"/>
    <s v="Hyperlink"/>
    <m/>
    <m/>
    <s v="2"/>
    <s v="3"/>
    <m/>
    <m/>
    <m/>
    <m/>
    <m/>
    <m/>
    <m/>
    <m/>
    <m/>
  </r>
  <r>
    <s v="fossil fuel"/>
    <s v="photosynthesis"/>
    <m/>
    <m/>
    <m/>
    <m/>
    <m/>
    <m/>
    <m/>
    <m/>
    <s v="No"/>
    <n v="982"/>
    <m/>
    <m/>
    <s v="Article-Article"/>
    <n v="1"/>
    <s v="Hyperlink"/>
    <m/>
    <m/>
    <s v="2"/>
    <s v="2"/>
    <m/>
    <m/>
    <m/>
    <m/>
    <m/>
    <m/>
    <m/>
    <m/>
    <m/>
  </r>
  <r>
    <s v="fossil fuel"/>
    <s v="greenhouse gas"/>
    <m/>
    <m/>
    <m/>
    <m/>
    <m/>
    <m/>
    <m/>
    <m/>
    <s v="Yes"/>
    <n v="983"/>
    <m/>
    <m/>
    <s v="Article-Article"/>
    <n v="1"/>
    <s v="Hyperlink"/>
    <m/>
    <m/>
    <s v="2"/>
    <s v="2"/>
    <m/>
    <m/>
    <m/>
    <m/>
    <m/>
    <m/>
    <m/>
    <m/>
    <m/>
  </r>
  <r>
    <s v="fossil fuel"/>
    <s v="global warming"/>
    <m/>
    <m/>
    <m/>
    <m/>
    <m/>
    <m/>
    <m/>
    <m/>
    <s v="Yes"/>
    <n v="984"/>
    <m/>
    <m/>
    <s v="Article-Article"/>
    <n v="1"/>
    <s v="Hyperlink"/>
    <m/>
    <m/>
    <s v="2"/>
    <s v="4"/>
    <m/>
    <m/>
    <m/>
    <m/>
    <m/>
    <m/>
    <m/>
    <m/>
    <m/>
  </r>
  <r>
    <s v="Climate_change"/>
    <s v="fossil fuel"/>
    <m/>
    <m/>
    <m/>
    <m/>
    <m/>
    <m/>
    <m/>
    <m/>
    <s v="No"/>
    <n v="985"/>
    <m/>
    <m/>
    <s v="Article-Article"/>
    <n v="1"/>
    <s v="Hyperlink"/>
    <m/>
    <m/>
    <s v="1"/>
    <s v="2"/>
    <m/>
    <m/>
    <m/>
    <m/>
    <m/>
    <m/>
    <m/>
    <m/>
    <m/>
  </r>
  <r>
    <s v="ecosystem"/>
    <s v="fossil fuel"/>
    <m/>
    <m/>
    <m/>
    <m/>
    <m/>
    <m/>
    <m/>
    <m/>
    <s v="No"/>
    <n v="986"/>
    <m/>
    <m/>
    <s v="Article-Article"/>
    <n v="1"/>
    <s v="Hyperlink"/>
    <m/>
    <m/>
    <s v="2"/>
    <s v="2"/>
    <m/>
    <m/>
    <m/>
    <m/>
    <m/>
    <m/>
    <m/>
    <m/>
    <m/>
  </r>
  <r>
    <s v="global cooling"/>
    <s v="fossil fuel"/>
    <m/>
    <m/>
    <m/>
    <m/>
    <m/>
    <m/>
    <m/>
    <m/>
    <s v="No"/>
    <n v="987"/>
    <m/>
    <m/>
    <s v="Article-Article"/>
    <n v="1"/>
    <s v="Hyperlink"/>
    <m/>
    <m/>
    <s v="2"/>
    <s v="2"/>
    <m/>
    <m/>
    <m/>
    <m/>
    <m/>
    <m/>
    <m/>
    <m/>
    <m/>
  </r>
  <r>
    <s v="greenhouse gas"/>
    <s v="fossil fuel"/>
    <m/>
    <m/>
    <m/>
    <m/>
    <m/>
    <m/>
    <m/>
    <m/>
    <s v="Yes"/>
    <n v="988"/>
    <m/>
    <m/>
    <s v="Article-Article"/>
    <n v="1"/>
    <s v="Hyperlink"/>
    <m/>
    <m/>
    <s v="2"/>
    <s v="2"/>
    <m/>
    <m/>
    <m/>
    <m/>
    <m/>
    <m/>
    <m/>
    <m/>
    <m/>
  </r>
  <r>
    <s v="global warming"/>
    <s v="fossil fuel"/>
    <m/>
    <m/>
    <m/>
    <m/>
    <m/>
    <m/>
    <m/>
    <m/>
    <s v="Yes"/>
    <n v="989"/>
    <m/>
    <m/>
    <s v="Article-Article"/>
    <n v="1"/>
    <s v="Hyperlink"/>
    <m/>
    <m/>
    <s v="4"/>
    <s v="2"/>
    <m/>
    <m/>
    <m/>
    <m/>
    <m/>
    <m/>
    <m/>
    <m/>
    <m/>
  </r>
  <r>
    <s v="Antarctic ice sheet"/>
    <s v="glaciation"/>
    <m/>
    <m/>
    <m/>
    <m/>
    <m/>
    <m/>
    <m/>
    <m/>
    <s v="No"/>
    <n v="990"/>
    <m/>
    <m/>
    <s v="Article-Article"/>
    <n v="1"/>
    <s v="Hyperlink"/>
    <m/>
    <m/>
    <s v="3"/>
    <s v="2"/>
    <m/>
    <m/>
    <m/>
    <m/>
    <m/>
    <m/>
    <m/>
    <m/>
    <m/>
  </r>
  <r>
    <s v="Earth"/>
    <s v="glaciation"/>
    <m/>
    <m/>
    <m/>
    <m/>
    <m/>
    <m/>
    <m/>
    <m/>
    <s v="No"/>
    <n v="991"/>
    <m/>
    <m/>
    <s v="Article-Article"/>
    <n v="1"/>
    <s v="Hyperlink"/>
    <m/>
    <m/>
    <s v="2"/>
    <s v="2"/>
    <m/>
    <m/>
    <m/>
    <m/>
    <m/>
    <m/>
    <m/>
    <m/>
    <m/>
  </r>
  <r>
    <s v="ice sheet"/>
    <s v="glaciation"/>
    <m/>
    <m/>
    <m/>
    <m/>
    <m/>
    <m/>
    <m/>
    <m/>
    <s v="No"/>
    <n v="992"/>
    <m/>
    <m/>
    <s v="Article-Article"/>
    <n v="1"/>
    <s v="Hyperlink"/>
    <m/>
    <m/>
    <s v="3"/>
    <s v="2"/>
    <m/>
    <m/>
    <m/>
    <m/>
    <m/>
    <m/>
    <m/>
    <m/>
    <m/>
  </r>
  <r>
    <s v="Paleoclimatology"/>
    <s v="glaciation"/>
    <m/>
    <m/>
    <m/>
    <m/>
    <m/>
    <m/>
    <m/>
    <m/>
    <s v="No"/>
    <n v="993"/>
    <m/>
    <m/>
    <s v="Article-Article"/>
    <n v="1"/>
    <s v="Hyperlink"/>
    <m/>
    <m/>
    <s v="2"/>
    <s v="2"/>
    <m/>
    <m/>
    <m/>
    <m/>
    <m/>
    <m/>
    <m/>
    <m/>
    <m/>
  </r>
  <r>
    <s v="deforestation"/>
    <s v="glaciation"/>
    <m/>
    <m/>
    <m/>
    <m/>
    <m/>
    <m/>
    <m/>
    <m/>
    <s v="No"/>
    <n v="994"/>
    <m/>
    <m/>
    <s v="Article-Article"/>
    <n v="1"/>
    <s v="Hyperlink"/>
    <m/>
    <m/>
    <s v="1"/>
    <s v="2"/>
    <m/>
    <m/>
    <m/>
    <m/>
    <m/>
    <m/>
    <m/>
    <m/>
    <m/>
  </r>
  <r>
    <s v="global cooling"/>
    <s v="glaciation"/>
    <m/>
    <m/>
    <m/>
    <m/>
    <m/>
    <m/>
    <m/>
    <m/>
    <s v="No"/>
    <n v="995"/>
    <m/>
    <m/>
    <s v="Article-Article"/>
    <n v="1"/>
    <s v="Hyperlink"/>
    <m/>
    <m/>
    <s v="2"/>
    <s v="2"/>
    <m/>
    <m/>
    <m/>
    <m/>
    <m/>
    <m/>
    <m/>
    <m/>
    <m/>
  </r>
  <r>
    <s v="Climate_change"/>
    <s v="glaciation"/>
    <m/>
    <m/>
    <m/>
    <m/>
    <m/>
    <m/>
    <m/>
    <m/>
    <s v="No"/>
    <n v="996"/>
    <m/>
    <m/>
    <s v="Article-Article"/>
    <n v="1"/>
    <s v="Hyperlink"/>
    <m/>
    <m/>
    <s v="1"/>
    <s v="2"/>
    <m/>
    <m/>
    <m/>
    <m/>
    <m/>
    <m/>
    <m/>
    <m/>
    <m/>
  </r>
  <r>
    <s v="global warming"/>
    <s v="glaciation"/>
    <m/>
    <m/>
    <m/>
    <m/>
    <m/>
    <m/>
    <m/>
    <m/>
    <s v="No"/>
    <n v="997"/>
    <m/>
    <m/>
    <s v="Article-Article"/>
    <n v="1"/>
    <s v="Hyperlink"/>
    <m/>
    <m/>
    <s v="4"/>
    <s v="2"/>
    <m/>
    <m/>
    <m/>
    <m/>
    <m/>
    <m/>
    <m/>
    <m/>
    <m/>
  </r>
  <r>
    <s v="Atlantic multidecadal oscillation"/>
    <s v="greenhouse gas"/>
    <m/>
    <m/>
    <m/>
    <m/>
    <m/>
    <m/>
    <m/>
    <m/>
    <s v="No"/>
    <n v="998"/>
    <m/>
    <m/>
    <s v="Article-Article"/>
    <n v="1"/>
    <s v="Hyperlink"/>
    <m/>
    <m/>
    <s v="4"/>
    <s v="2"/>
    <m/>
    <m/>
    <m/>
    <m/>
    <m/>
    <m/>
    <m/>
    <m/>
    <m/>
  </r>
  <r>
    <s v="Atlantic multidecadal oscillation"/>
    <s v="El Niño"/>
    <m/>
    <m/>
    <m/>
    <m/>
    <m/>
    <m/>
    <m/>
    <m/>
    <s v="No"/>
    <n v="999"/>
    <m/>
    <m/>
    <s v="Article-Article"/>
    <n v="1"/>
    <s v="Hyperlink"/>
    <m/>
    <m/>
    <s v="4"/>
    <s v="4"/>
    <m/>
    <m/>
    <m/>
    <m/>
    <m/>
    <m/>
    <m/>
    <m/>
    <m/>
  </r>
  <r>
    <s v="Atlantic multidecadal oscillation"/>
    <s v="global warming"/>
    <m/>
    <m/>
    <m/>
    <m/>
    <m/>
    <m/>
    <m/>
    <m/>
    <s v="No"/>
    <n v="1000"/>
    <m/>
    <m/>
    <s v="Article-Article"/>
    <n v="1"/>
    <s v="Hyperlink"/>
    <m/>
    <m/>
    <s v="4"/>
    <s v="4"/>
    <m/>
    <m/>
    <m/>
    <m/>
    <m/>
    <m/>
    <m/>
    <m/>
    <m/>
  </r>
  <r>
    <s v="Climate_change"/>
    <s v="Atlantic multidecadal oscillation"/>
    <m/>
    <m/>
    <m/>
    <m/>
    <m/>
    <m/>
    <m/>
    <m/>
    <s v="No"/>
    <n v="1001"/>
    <m/>
    <m/>
    <s v="Article-Article"/>
    <n v="1"/>
    <s v="Hyperlink"/>
    <m/>
    <m/>
    <s v="1"/>
    <s v="4"/>
    <m/>
    <m/>
    <m/>
    <m/>
    <m/>
    <m/>
    <m/>
    <m/>
    <m/>
  </r>
  <r>
    <s v="climate system"/>
    <s v="Pacific decadal oscillation"/>
    <m/>
    <m/>
    <m/>
    <m/>
    <m/>
    <m/>
    <m/>
    <m/>
    <s v="No"/>
    <n v="1002"/>
    <m/>
    <m/>
    <s v="Article-Article"/>
    <n v="1"/>
    <s v="Hyperlink"/>
    <m/>
    <m/>
    <s v="3"/>
    <s v="5"/>
    <m/>
    <m/>
    <m/>
    <m/>
    <m/>
    <m/>
    <m/>
    <m/>
    <m/>
  </r>
  <r>
    <s v="Climate_change"/>
    <s v="Pacific decadal oscillation"/>
    <m/>
    <m/>
    <m/>
    <m/>
    <m/>
    <m/>
    <m/>
    <m/>
    <s v="No"/>
    <n v="1003"/>
    <m/>
    <m/>
    <s v="Article-Article"/>
    <n v="1"/>
    <s v="Hyperlink"/>
    <m/>
    <m/>
    <s v="1"/>
    <s v="5"/>
    <m/>
    <m/>
    <m/>
    <m/>
    <m/>
    <m/>
    <m/>
    <m/>
    <m/>
  </r>
  <r>
    <s v="Greenland"/>
    <s v="Holocene"/>
    <m/>
    <m/>
    <m/>
    <m/>
    <m/>
    <m/>
    <m/>
    <m/>
    <s v="No"/>
    <n v="1004"/>
    <m/>
    <m/>
    <s v="Article-Article"/>
    <n v="1"/>
    <s v="Hyperlink"/>
    <m/>
    <m/>
    <s v="3"/>
    <s v="4"/>
    <m/>
    <m/>
    <m/>
    <m/>
    <m/>
    <m/>
    <m/>
    <m/>
    <m/>
  </r>
  <r>
    <s v="Holocene"/>
    <s v="interglacial"/>
    <m/>
    <m/>
    <m/>
    <m/>
    <m/>
    <m/>
    <m/>
    <m/>
    <s v="Yes"/>
    <n v="1005"/>
    <m/>
    <m/>
    <s v="Article-Article"/>
    <n v="1"/>
    <s v="Hyperlink"/>
    <m/>
    <m/>
    <s v="4"/>
    <s v="3"/>
    <m/>
    <m/>
    <m/>
    <m/>
    <m/>
    <m/>
    <m/>
    <m/>
    <m/>
  </r>
  <r>
    <s v="Holocene"/>
    <s v="Earth"/>
    <m/>
    <m/>
    <m/>
    <m/>
    <m/>
    <m/>
    <m/>
    <m/>
    <s v="No"/>
    <n v="1006"/>
    <m/>
    <m/>
    <s v="Article-Article"/>
    <n v="1"/>
    <s v="Hyperlink"/>
    <m/>
    <m/>
    <s v="4"/>
    <s v="2"/>
    <m/>
    <m/>
    <m/>
    <m/>
    <m/>
    <m/>
    <m/>
    <m/>
    <m/>
  </r>
  <r>
    <s v="Holocene"/>
    <s v="radiative forcing"/>
    <m/>
    <m/>
    <m/>
    <m/>
    <m/>
    <m/>
    <m/>
    <m/>
    <s v="No"/>
    <n v="1007"/>
    <m/>
    <m/>
    <s v="Article-Article"/>
    <n v="1"/>
    <s v="Hyperlink"/>
    <m/>
    <m/>
    <s v="4"/>
    <s v="3"/>
    <m/>
    <m/>
    <m/>
    <m/>
    <m/>
    <m/>
    <m/>
    <m/>
    <m/>
  </r>
  <r>
    <s v="Holocene"/>
    <s v="ecosystem"/>
    <m/>
    <m/>
    <m/>
    <m/>
    <m/>
    <m/>
    <m/>
    <m/>
    <s v="No"/>
    <n v="1008"/>
    <m/>
    <m/>
    <s v="Article-Article"/>
    <n v="1"/>
    <s v="Hyperlink"/>
    <m/>
    <m/>
    <s v="4"/>
    <s v="2"/>
    <m/>
    <m/>
    <m/>
    <m/>
    <m/>
    <m/>
    <m/>
    <m/>
    <m/>
  </r>
  <r>
    <s v="Holocene"/>
    <s v="Little Ice Age"/>
    <m/>
    <m/>
    <m/>
    <m/>
    <m/>
    <m/>
    <m/>
    <m/>
    <s v="No"/>
    <n v="1009"/>
    <m/>
    <m/>
    <s v="Article-Article"/>
    <n v="1"/>
    <s v="Hyperlink"/>
    <m/>
    <m/>
    <s v="4"/>
    <s v="4"/>
    <m/>
    <m/>
    <m/>
    <m/>
    <m/>
    <m/>
    <m/>
    <m/>
    <m/>
  </r>
  <r>
    <s v="Holocene"/>
    <s v="ice core"/>
    <m/>
    <m/>
    <m/>
    <m/>
    <m/>
    <m/>
    <m/>
    <m/>
    <s v="Yes"/>
    <n v="1010"/>
    <m/>
    <m/>
    <s v="Article-Article"/>
    <n v="1"/>
    <s v="Hyperlink"/>
    <m/>
    <m/>
    <s v="4"/>
    <s v="3"/>
    <m/>
    <m/>
    <m/>
    <m/>
    <m/>
    <m/>
    <m/>
    <m/>
    <m/>
  </r>
  <r>
    <s v="Climate_change"/>
    <s v="Holocene"/>
    <m/>
    <m/>
    <m/>
    <m/>
    <m/>
    <m/>
    <m/>
    <m/>
    <s v="No"/>
    <n v="1011"/>
    <m/>
    <m/>
    <s v="Article-Article"/>
    <n v="1"/>
    <s v="Hyperlink"/>
    <m/>
    <m/>
    <s v="1"/>
    <s v="4"/>
    <m/>
    <m/>
    <m/>
    <m/>
    <m/>
    <m/>
    <m/>
    <m/>
    <m/>
  </r>
  <r>
    <s v="interglacial"/>
    <s v="Holocene"/>
    <m/>
    <m/>
    <m/>
    <m/>
    <m/>
    <m/>
    <m/>
    <m/>
    <s v="Yes"/>
    <n v="1012"/>
    <m/>
    <m/>
    <s v="Article-Article"/>
    <n v="1"/>
    <s v="Hyperlink"/>
    <m/>
    <m/>
    <s v="3"/>
    <s v="4"/>
    <m/>
    <m/>
    <m/>
    <m/>
    <m/>
    <m/>
    <m/>
    <m/>
    <m/>
  </r>
  <r>
    <s v="Pliocene"/>
    <s v="Holocene"/>
    <m/>
    <m/>
    <m/>
    <m/>
    <m/>
    <m/>
    <m/>
    <m/>
    <s v="No"/>
    <n v="1013"/>
    <m/>
    <m/>
    <s v="Article-Article"/>
    <n v="1"/>
    <s v="Hyperlink"/>
    <m/>
    <m/>
    <s v="3"/>
    <s v="4"/>
    <m/>
    <m/>
    <m/>
    <m/>
    <m/>
    <m/>
    <m/>
    <m/>
    <m/>
  </r>
  <r>
    <s v="Paleoclimatology"/>
    <s v="Holocene"/>
    <m/>
    <m/>
    <m/>
    <m/>
    <m/>
    <m/>
    <m/>
    <m/>
    <s v="No"/>
    <n v="1014"/>
    <m/>
    <m/>
    <s v="Article-Article"/>
    <n v="1"/>
    <s v="Hyperlink"/>
    <m/>
    <m/>
    <s v="2"/>
    <s v="4"/>
    <m/>
    <m/>
    <m/>
    <m/>
    <m/>
    <m/>
    <m/>
    <m/>
    <m/>
  </r>
  <r>
    <s v="ice age"/>
    <s v="Holocene"/>
    <m/>
    <m/>
    <m/>
    <m/>
    <m/>
    <m/>
    <m/>
    <m/>
    <s v="No"/>
    <n v="1015"/>
    <m/>
    <m/>
    <s v="Article-Article"/>
    <n v="1"/>
    <s v="Hyperlink"/>
    <m/>
    <m/>
    <s v="2"/>
    <s v="4"/>
    <m/>
    <m/>
    <m/>
    <m/>
    <m/>
    <m/>
    <m/>
    <m/>
    <m/>
  </r>
  <r>
    <s v="global cooling"/>
    <s v="Holocene"/>
    <m/>
    <m/>
    <m/>
    <m/>
    <m/>
    <m/>
    <m/>
    <m/>
    <s v="No"/>
    <n v="1016"/>
    <m/>
    <m/>
    <s v="Article-Article"/>
    <n v="1"/>
    <s v="Hyperlink"/>
    <m/>
    <m/>
    <s v="2"/>
    <s v="4"/>
    <m/>
    <m/>
    <m/>
    <m/>
    <m/>
    <m/>
    <m/>
    <m/>
    <m/>
  </r>
  <r>
    <s v="greenhouse gas"/>
    <s v="Holocene"/>
    <m/>
    <m/>
    <m/>
    <m/>
    <m/>
    <m/>
    <m/>
    <m/>
    <s v="No"/>
    <n v="1017"/>
    <m/>
    <m/>
    <s v="Article-Article"/>
    <n v="1"/>
    <s v="Hyperlink"/>
    <m/>
    <m/>
    <s v="2"/>
    <s v="4"/>
    <m/>
    <m/>
    <m/>
    <m/>
    <m/>
    <m/>
    <m/>
    <m/>
    <m/>
  </r>
  <r>
    <s v="El Niño"/>
    <s v="Holocene"/>
    <m/>
    <m/>
    <m/>
    <m/>
    <m/>
    <m/>
    <m/>
    <m/>
    <s v="No"/>
    <n v="1018"/>
    <m/>
    <m/>
    <s v="Article-Article"/>
    <n v="1"/>
    <s v="Hyperlink"/>
    <m/>
    <m/>
    <s v="4"/>
    <s v="4"/>
    <m/>
    <m/>
    <m/>
    <m/>
    <m/>
    <m/>
    <m/>
    <m/>
    <m/>
  </r>
  <r>
    <s v="ice core"/>
    <s v="Holocene"/>
    <m/>
    <m/>
    <m/>
    <m/>
    <m/>
    <m/>
    <m/>
    <m/>
    <s v="Yes"/>
    <n v="1019"/>
    <m/>
    <m/>
    <s v="Article-Article"/>
    <n v="1"/>
    <s v="Hyperlink"/>
    <m/>
    <m/>
    <s v="3"/>
    <s v="4"/>
    <m/>
    <m/>
    <m/>
    <m/>
    <m/>
    <m/>
    <m/>
    <m/>
    <m/>
  </r>
  <r>
    <s v="El Niño–Southern Oscillation"/>
    <s v="Holocene"/>
    <m/>
    <m/>
    <m/>
    <m/>
    <m/>
    <m/>
    <m/>
    <m/>
    <s v="No"/>
    <n v="1020"/>
    <m/>
    <m/>
    <s v="Article-Article"/>
    <n v="1"/>
    <s v="Hyperlink"/>
    <m/>
    <m/>
    <s v="4"/>
    <s v="4"/>
    <m/>
    <m/>
    <m/>
    <m/>
    <m/>
    <m/>
    <m/>
    <m/>
    <m/>
  </r>
  <r>
    <s v="Antarctic ice sheet"/>
    <s v="Pliocene"/>
    <m/>
    <m/>
    <m/>
    <m/>
    <m/>
    <m/>
    <m/>
    <m/>
    <s v="No"/>
    <n v="1021"/>
    <m/>
    <m/>
    <s v="Article-Article"/>
    <n v="1"/>
    <s v="Hyperlink"/>
    <m/>
    <m/>
    <s v="3"/>
    <s v="3"/>
    <m/>
    <m/>
    <m/>
    <m/>
    <m/>
    <m/>
    <m/>
    <m/>
    <m/>
  </r>
  <r>
    <s v="Antarctica"/>
    <s v="Pliocene"/>
    <m/>
    <m/>
    <m/>
    <m/>
    <m/>
    <m/>
    <m/>
    <m/>
    <s v="No"/>
    <n v="1022"/>
    <m/>
    <m/>
    <s v="Article-Article"/>
    <n v="1"/>
    <s v="Hyperlink"/>
    <m/>
    <m/>
    <s v="3"/>
    <s v="3"/>
    <m/>
    <m/>
    <m/>
    <m/>
    <m/>
    <m/>
    <m/>
    <m/>
    <m/>
  </r>
  <r>
    <s v="Climate_change"/>
    <s v="Pliocene"/>
    <m/>
    <m/>
    <m/>
    <m/>
    <m/>
    <m/>
    <m/>
    <m/>
    <s v="No"/>
    <n v="1023"/>
    <m/>
    <m/>
    <s v="Article-Article"/>
    <n v="1"/>
    <s v="Hyperlink"/>
    <m/>
    <m/>
    <s v="1"/>
    <s v="3"/>
    <m/>
    <m/>
    <m/>
    <m/>
    <m/>
    <m/>
    <m/>
    <m/>
    <m/>
  </r>
  <r>
    <s v="ice sheet"/>
    <s v="Pliocene"/>
    <m/>
    <m/>
    <m/>
    <m/>
    <m/>
    <m/>
    <m/>
    <m/>
    <s v="No"/>
    <n v="1024"/>
    <m/>
    <m/>
    <s v="Article-Article"/>
    <n v="1"/>
    <s v="Hyperlink"/>
    <m/>
    <m/>
    <s v="3"/>
    <s v="3"/>
    <m/>
    <m/>
    <m/>
    <m/>
    <m/>
    <m/>
    <m/>
    <m/>
    <m/>
  </r>
  <r>
    <s v="El Niño–Southern Oscillation"/>
    <s v="Pliocene"/>
    <m/>
    <m/>
    <m/>
    <m/>
    <m/>
    <m/>
    <m/>
    <m/>
    <s v="No"/>
    <n v="1025"/>
    <m/>
    <m/>
    <s v="Article-Article"/>
    <n v="1"/>
    <s v="Hyperlink"/>
    <m/>
    <m/>
    <s v="4"/>
    <s v="3"/>
    <m/>
    <m/>
    <m/>
    <m/>
    <m/>
    <m/>
    <m/>
    <m/>
    <m/>
  </r>
  <r>
    <s v="Little Ice Age"/>
    <s v="El Niño"/>
    <m/>
    <m/>
    <m/>
    <m/>
    <m/>
    <m/>
    <m/>
    <m/>
    <s v="No"/>
    <n v="1026"/>
    <m/>
    <m/>
    <s v="Article-Article"/>
    <n v="1"/>
    <s v="Hyperlink"/>
    <m/>
    <m/>
    <s v="4"/>
    <s v="4"/>
    <m/>
    <m/>
    <m/>
    <m/>
    <m/>
    <m/>
    <m/>
    <m/>
    <m/>
  </r>
  <r>
    <s v="El Niño"/>
    <s v="Antarctica"/>
    <m/>
    <m/>
    <m/>
    <m/>
    <m/>
    <m/>
    <m/>
    <m/>
    <s v="No"/>
    <n v="1027"/>
    <m/>
    <m/>
    <s v="Article-Article"/>
    <n v="1"/>
    <s v="Hyperlink"/>
    <m/>
    <m/>
    <s v="4"/>
    <s v="3"/>
    <m/>
    <m/>
    <m/>
    <m/>
    <m/>
    <m/>
    <m/>
    <m/>
    <m/>
  </r>
  <r>
    <s v="El Niño"/>
    <s v="El Niño–Southern Oscillation"/>
    <m/>
    <m/>
    <m/>
    <m/>
    <m/>
    <m/>
    <m/>
    <m/>
    <s v="Yes"/>
    <n v="1028"/>
    <m/>
    <m/>
    <s v="Article-Article"/>
    <n v="1"/>
    <s v="Hyperlink"/>
    <m/>
    <m/>
    <s v="4"/>
    <s v="4"/>
    <m/>
    <m/>
    <m/>
    <m/>
    <m/>
    <m/>
    <m/>
    <m/>
    <m/>
  </r>
  <r>
    <s v="Climate_change"/>
    <s v="El Niño"/>
    <m/>
    <m/>
    <m/>
    <m/>
    <m/>
    <m/>
    <m/>
    <m/>
    <s v="No"/>
    <n v="1029"/>
    <m/>
    <m/>
    <s v="Article-Article"/>
    <n v="1"/>
    <s v="Hyperlink"/>
    <m/>
    <m/>
    <s v="1"/>
    <s v="4"/>
    <m/>
    <m/>
    <m/>
    <m/>
    <m/>
    <m/>
    <m/>
    <m/>
    <m/>
  </r>
  <r>
    <s v="ice core"/>
    <s v="El Niño"/>
    <m/>
    <m/>
    <m/>
    <m/>
    <m/>
    <m/>
    <m/>
    <m/>
    <s v="No"/>
    <n v="1030"/>
    <m/>
    <m/>
    <s v="Article-Article"/>
    <n v="1"/>
    <s v="Hyperlink"/>
    <m/>
    <m/>
    <s v="3"/>
    <s v="4"/>
    <m/>
    <m/>
    <m/>
    <m/>
    <m/>
    <m/>
    <m/>
    <m/>
    <m/>
  </r>
  <r>
    <s v="El Niño–Southern Oscillation"/>
    <s v="El Niño"/>
    <m/>
    <m/>
    <m/>
    <m/>
    <m/>
    <m/>
    <m/>
    <m/>
    <s v="Yes"/>
    <n v="1031"/>
    <m/>
    <m/>
    <s v="Article-Article"/>
    <n v="1"/>
    <s v="Hyperlink"/>
    <m/>
    <m/>
    <s v="4"/>
    <s v="4"/>
    <m/>
    <m/>
    <m/>
    <m/>
    <m/>
    <m/>
    <m/>
    <m/>
    <m/>
  </r>
  <r>
    <s v="Earth"/>
    <s v="El Niño–Southern Oscillation"/>
    <m/>
    <m/>
    <m/>
    <m/>
    <m/>
    <m/>
    <m/>
    <m/>
    <s v="No"/>
    <n v="1032"/>
    <m/>
    <m/>
    <s v="Article-Article"/>
    <n v="1"/>
    <s v="Hyperlink"/>
    <m/>
    <m/>
    <s v="2"/>
    <s v="4"/>
    <m/>
    <m/>
    <m/>
    <m/>
    <m/>
    <m/>
    <m/>
    <m/>
    <m/>
  </r>
  <r>
    <s v="climate system"/>
    <s v="El Niño–Southern Oscillation"/>
    <m/>
    <m/>
    <m/>
    <m/>
    <m/>
    <m/>
    <m/>
    <m/>
    <s v="No"/>
    <n v="1033"/>
    <m/>
    <m/>
    <s v="Article-Article"/>
    <n v="1"/>
    <s v="Hyperlink"/>
    <m/>
    <m/>
    <s v="3"/>
    <s v="4"/>
    <m/>
    <m/>
    <m/>
    <m/>
    <m/>
    <m/>
    <m/>
    <m/>
    <m/>
  </r>
  <r>
    <s v="El Niño–Southern Oscillation"/>
    <s v="Southern Ocean"/>
    <m/>
    <m/>
    <m/>
    <m/>
    <m/>
    <m/>
    <m/>
    <m/>
    <s v="No"/>
    <n v="1034"/>
    <m/>
    <m/>
    <s v="Article-Article"/>
    <n v="1"/>
    <s v="Hyperlink"/>
    <m/>
    <m/>
    <s v="4"/>
    <s v="4"/>
    <m/>
    <m/>
    <m/>
    <m/>
    <m/>
    <m/>
    <m/>
    <m/>
    <m/>
  </r>
  <r>
    <s v="El Niño–Southern Oscillation"/>
    <s v="NOAA"/>
    <m/>
    <m/>
    <m/>
    <m/>
    <m/>
    <m/>
    <m/>
    <m/>
    <s v="No"/>
    <n v="1035"/>
    <m/>
    <m/>
    <s v="Article-Article"/>
    <n v="1"/>
    <s v="Hyperlink"/>
    <m/>
    <m/>
    <s v="4"/>
    <s v="4"/>
    <m/>
    <m/>
    <m/>
    <m/>
    <m/>
    <m/>
    <m/>
    <m/>
    <m/>
  </r>
  <r>
    <s v="El Niño–Southern Oscillation"/>
    <s v="National Oceanic and Atmospheric Administration"/>
    <m/>
    <m/>
    <m/>
    <m/>
    <m/>
    <m/>
    <m/>
    <m/>
    <s v="No"/>
    <n v="1036"/>
    <m/>
    <m/>
    <s v="Article-Article"/>
    <n v="1"/>
    <s v="Hyperlink"/>
    <m/>
    <m/>
    <s v="4"/>
    <s v="4"/>
    <m/>
    <m/>
    <m/>
    <m/>
    <m/>
    <m/>
    <m/>
    <m/>
    <m/>
  </r>
  <r>
    <s v="El Niño–Southern Oscillation"/>
    <s v="global warming"/>
    <m/>
    <m/>
    <m/>
    <m/>
    <m/>
    <m/>
    <m/>
    <m/>
    <s v="No"/>
    <n v="1037"/>
    <m/>
    <m/>
    <s v="Article-Article"/>
    <n v="1"/>
    <s v="Hyperlink"/>
    <m/>
    <m/>
    <s v="4"/>
    <s v="4"/>
    <m/>
    <m/>
    <m/>
    <m/>
    <m/>
    <m/>
    <m/>
    <m/>
    <m/>
  </r>
  <r>
    <s v="Climate_change"/>
    <s v="El Niño–Southern Oscillation"/>
    <m/>
    <m/>
    <m/>
    <m/>
    <m/>
    <m/>
    <m/>
    <m/>
    <s v="No"/>
    <n v="1038"/>
    <m/>
    <m/>
    <s v="Article-Article"/>
    <n v="1"/>
    <s v="Hyperlink"/>
    <m/>
    <m/>
    <s v="1"/>
    <s v="4"/>
    <m/>
    <m/>
    <m/>
    <m/>
    <m/>
    <m/>
    <m/>
    <m/>
    <m/>
  </r>
  <r>
    <s v="Greenland"/>
    <s v="interglacial"/>
    <m/>
    <m/>
    <m/>
    <m/>
    <m/>
    <m/>
    <m/>
    <m/>
    <s v="No"/>
    <n v="1039"/>
    <m/>
    <m/>
    <s v="Article-Article"/>
    <n v="1"/>
    <s v="Hyperlink"/>
    <m/>
    <m/>
    <s v="3"/>
    <s v="3"/>
    <m/>
    <m/>
    <m/>
    <m/>
    <m/>
    <m/>
    <m/>
    <m/>
    <m/>
  </r>
  <r>
    <s v="interglacial"/>
    <s v="ice age"/>
    <m/>
    <m/>
    <m/>
    <m/>
    <m/>
    <m/>
    <m/>
    <m/>
    <s v="Yes"/>
    <n v="1040"/>
    <m/>
    <m/>
    <s v="Article-Article"/>
    <n v="1"/>
    <s v="Hyperlink"/>
    <m/>
    <m/>
    <s v="3"/>
    <s v="2"/>
    <m/>
    <m/>
    <m/>
    <m/>
    <m/>
    <m/>
    <m/>
    <m/>
    <m/>
  </r>
  <r>
    <s v="interglacial"/>
    <s v="Milankovitch cycles"/>
    <m/>
    <m/>
    <m/>
    <m/>
    <m/>
    <m/>
    <m/>
    <m/>
    <s v="No"/>
    <n v="1041"/>
    <m/>
    <m/>
    <s v="Article-Article"/>
    <n v="1"/>
    <s v="Hyperlink"/>
    <m/>
    <m/>
    <s v="3"/>
    <s v="2"/>
    <m/>
    <m/>
    <m/>
    <m/>
    <m/>
    <m/>
    <m/>
    <m/>
    <m/>
  </r>
  <r>
    <s v="interglacial"/>
    <s v="Little Ice Age"/>
    <m/>
    <m/>
    <m/>
    <m/>
    <m/>
    <m/>
    <m/>
    <m/>
    <s v="No"/>
    <n v="1042"/>
    <m/>
    <m/>
    <s v="Article-Article"/>
    <n v="1"/>
    <s v="Hyperlink"/>
    <m/>
    <m/>
    <s v="3"/>
    <s v="4"/>
    <m/>
    <m/>
    <m/>
    <m/>
    <m/>
    <m/>
    <m/>
    <m/>
    <m/>
  </r>
  <r>
    <s v="interglacial"/>
    <s v="climate"/>
    <m/>
    <m/>
    <m/>
    <m/>
    <m/>
    <m/>
    <m/>
    <m/>
    <s v="Yes"/>
    <n v="1043"/>
    <m/>
    <m/>
    <s v="Article-Article"/>
    <n v="1"/>
    <s v="Hyperlink"/>
    <m/>
    <m/>
    <s v="3"/>
    <s v="2"/>
    <m/>
    <m/>
    <m/>
    <m/>
    <m/>
    <m/>
    <m/>
    <m/>
    <m/>
  </r>
  <r>
    <s v="Climate_change"/>
    <s v="interglacial"/>
    <m/>
    <m/>
    <m/>
    <m/>
    <m/>
    <m/>
    <m/>
    <m/>
    <s v="No"/>
    <n v="1044"/>
    <m/>
    <m/>
    <s v="Article-Article"/>
    <n v="1"/>
    <s v="Hyperlink"/>
    <m/>
    <m/>
    <s v="1"/>
    <s v="3"/>
    <m/>
    <m/>
    <m/>
    <m/>
    <m/>
    <m/>
    <m/>
    <m/>
    <m/>
  </r>
  <r>
    <s v="ice age"/>
    <s v="interglacial"/>
    <m/>
    <m/>
    <m/>
    <m/>
    <m/>
    <m/>
    <m/>
    <m/>
    <s v="Yes"/>
    <n v="1045"/>
    <m/>
    <m/>
    <s v="Article-Article"/>
    <n v="1"/>
    <s v="Hyperlink"/>
    <m/>
    <m/>
    <s v="2"/>
    <s v="3"/>
    <m/>
    <m/>
    <m/>
    <m/>
    <m/>
    <m/>
    <m/>
    <m/>
    <m/>
  </r>
  <r>
    <s v="methane"/>
    <s v="interglacial"/>
    <m/>
    <m/>
    <m/>
    <m/>
    <m/>
    <m/>
    <m/>
    <m/>
    <s v="No"/>
    <n v="1046"/>
    <m/>
    <m/>
    <s v="Article-Article"/>
    <n v="1"/>
    <s v="Hyperlink"/>
    <m/>
    <m/>
    <s v="3"/>
    <s v="3"/>
    <m/>
    <m/>
    <m/>
    <m/>
    <m/>
    <m/>
    <m/>
    <m/>
    <m/>
  </r>
  <r>
    <s v="global cooling"/>
    <s v="interglacial"/>
    <m/>
    <m/>
    <m/>
    <m/>
    <m/>
    <m/>
    <m/>
    <m/>
    <s v="No"/>
    <n v="1047"/>
    <m/>
    <m/>
    <s v="Article-Article"/>
    <n v="1"/>
    <s v="Hyperlink"/>
    <m/>
    <m/>
    <s v="2"/>
    <s v="3"/>
    <m/>
    <m/>
    <m/>
    <m/>
    <m/>
    <m/>
    <m/>
    <m/>
    <m/>
  </r>
  <r>
    <s v="ice core"/>
    <s v="interglacial"/>
    <m/>
    <m/>
    <m/>
    <m/>
    <m/>
    <m/>
    <m/>
    <m/>
    <s v="No"/>
    <n v="1048"/>
    <m/>
    <m/>
    <s v="Article-Article"/>
    <n v="1"/>
    <s v="Hyperlink"/>
    <m/>
    <m/>
    <s v="3"/>
    <s v="3"/>
    <m/>
    <m/>
    <m/>
    <m/>
    <m/>
    <m/>
    <m/>
    <m/>
    <m/>
  </r>
  <r>
    <s v="climate"/>
    <s v="interglacial"/>
    <m/>
    <m/>
    <m/>
    <m/>
    <m/>
    <m/>
    <m/>
    <m/>
    <s v="Yes"/>
    <n v="1049"/>
    <m/>
    <m/>
    <s v="Article-Article"/>
    <n v="1"/>
    <s v="Hyperlink"/>
    <m/>
    <m/>
    <s v="2"/>
    <s v="3"/>
    <m/>
    <m/>
    <m/>
    <m/>
    <m/>
    <m/>
    <m/>
    <m/>
    <m/>
  </r>
  <r>
    <s v="Paleoclimatology"/>
    <s v="Greenland"/>
    <m/>
    <m/>
    <m/>
    <m/>
    <m/>
    <m/>
    <m/>
    <m/>
    <s v="No"/>
    <n v="1050"/>
    <m/>
    <m/>
    <s v="Article-Article"/>
    <n v="1"/>
    <s v="Hyperlink"/>
    <m/>
    <m/>
    <s v="2"/>
    <s v="3"/>
    <m/>
    <m/>
    <m/>
    <m/>
    <m/>
    <m/>
    <m/>
    <m/>
    <m/>
  </r>
  <r>
    <s v="Paleoclimatology"/>
    <s v="Antarctica"/>
    <m/>
    <m/>
    <m/>
    <m/>
    <m/>
    <m/>
    <m/>
    <m/>
    <s v="No"/>
    <n v="1051"/>
    <m/>
    <m/>
    <s v="Article-Article"/>
    <n v="1"/>
    <s v="Hyperlink"/>
    <m/>
    <m/>
    <s v="2"/>
    <s v="3"/>
    <m/>
    <m/>
    <m/>
    <m/>
    <m/>
    <m/>
    <m/>
    <m/>
    <m/>
  </r>
  <r>
    <s v="Paleoclimatology"/>
    <s v="Earth"/>
    <m/>
    <m/>
    <m/>
    <m/>
    <m/>
    <m/>
    <m/>
    <m/>
    <s v="No"/>
    <n v="1052"/>
    <m/>
    <m/>
    <s v="Article-Article"/>
    <n v="1"/>
    <s v="Hyperlink"/>
    <m/>
    <m/>
    <s v="2"/>
    <s v="2"/>
    <m/>
    <m/>
    <m/>
    <m/>
    <m/>
    <m/>
    <m/>
    <m/>
    <m/>
  </r>
  <r>
    <s v="Paleoclimatology"/>
    <s v="ice sheet"/>
    <m/>
    <m/>
    <m/>
    <m/>
    <m/>
    <m/>
    <m/>
    <m/>
    <s v="No"/>
    <n v="1053"/>
    <m/>
    <m/>
    <s v="Article-Article"/>
    <n v="1"/>
    <s v="Hyperlink"/>
    <m/>
    <m/>
    <s v="2"/>
    <s v="3"/>
    <m/>
    <m/>
    <m/>
    <m/>
    <m/>
    <m/>
    <m/>
    <m/>
    <m/>
  </r>
  <r>
    <s v="Paleoclimatology"/>
    <s v="sediment"/>
    <m/>
    <m/>
    <m/>
    <m/>
    <m/>
    <m/>
    <m/>
    <m/>
    <s v="No"/>
    <n v="1054"/>
    <m/>
    <m/>
    <s v="Article-Article"/>
    <n v="1"/>
    <s v="Hyperlink"/>
    <m/>
    <m/>
    <s v="2"/>
    <s v="1"/>
    <m/>
    <m/>
    <m/>
    <m/>
    <m/>
    <m/>
    <m/>
    <m/>
    <m/>
  </r>
  <r>
    <s v="Paleoclimatology"/>
    <s v="aerosols"/>
    <m/>
    <m/>
    <m/>
    <m/>
    <m/>
    <m/>
    <m/>
    <m/>
    <s v="No"/>
    <n v="1055"/>
    <m/>
    <m/>
    <s v="Article-Article"/>
    <n v="1"/>
    <s v="Hyperlink"/>
    <m/>
    <m/>
    <s v="2"/>
    <s v="3"/>
    <m/>
    <m/>
    <m/>
    <m/>
    <m/>
    <m/>
    <m/>
    <m/>
    <m/>
  </r>
  <r>
    <s v="Paleoclimatology"/>
    <s v="ice age"/>
    <m/>
    <m/>
    <m/>
    <m/>
    <m/>
    <m/>
    <m/>
    <m/>
    <s v="No"/>
    <n v="1056"/>
    <m/>
    <m/>
    <s v="Article-Article"/>
    <n v="1"/>
    <s v="Hyperlink"/>
    <m/>
    <m/>
    <s v="2"/>
    <s v="2"/>
    <m/>
    <m/>
    <m/>
    <m/>
    <m/>
    <m/>
    <m/>
    <m/>
    <m/>
  </r>
  <r>
    <s v="Paleoclimatology"/>
    <s v="Milankovitch cycles"/>
    <m/>
    <m/>
    <m/>
    <m/>
    <m/>
    <m/>
    <m/>
    <m/>
    <s v="No"/>
    <n v="1057"/>
    <m/>
    <m/>
    <s v="Article-Article"/>
    <n v="1"/>
    <s v="Hyperlink"/>
    <m/>
    <m/>
    <s v="2"/>
    <s v="2"/>
    <m/>
    <m/>
    <m/>
    <m/>
    <m/>
    <m/>
    <m/>
    <m/>
    <m/>
  </r>
  <r>
    <s v="Paleoclimatology"/>
    <s v="methane"/>
    <m/>
    <m/>
    <m/>
    <m/>
    <m/>
    <m/>
    <m/>
    <m/>
    <s v="No"/>
    <n v="1058"/>
    <m/>
    <m/>
    <s v="Article-Article"/>
    <n v="1"/>
    <s v="Hyperlink"/>
    <m/>
    <m/>
    <s v="2"/>
    <s v="3"/>
    <m/>
    <m/>
    <m/>
    <m/>
    <m/>
    <m/>
    <m/>
    <m/>
    <m/>
  </r>
  <r>
    <s v="Paleoclimatology"/>
    <s v="weathering"/>
    <m/>
    <m/>
    <m/>
    <m/>
    <m/>
    <m/>
    <m/>
    <m/>
    <s v="No"/>
    <n v="1059"/>
    <m/>
    <m/>
    <s v="Article-Article"/>
    <n v="1"/>
    <s v="Hyperlink"/>
    <m/>
    <m/>
    <s v="2"/>
    <s v="2"/>
    <m/>
    <m/>
    <m/>
    <m/>
    <m/>
    <m/>
    <m/>
    <m/>
    <m/>
  </r>
  <r>
    <s v="Paleoclimatology"/>
    <s v="Little Ice Age"/>
    <m/>
    <m/>
    <m/>
    <m/>
    <m/>
    <m/>
    <m/>
    <m/>
    <s v="No"/>
    <n v="1060"/>
    <m/>
    <m/>
    <s v="Article-Article"/>
    <n v="1"/>
    <s v="Hyperlink"/>
    <m/>
    <m/>
    <s v="2"/>
    <s v="4"/>
    <m/>
    <m/>
    <m/>
    <m/>
    <m/>
    <m/>
    <m/>
    <m/>
    <m/>
  </r>
  <r>
    <s v="Paleoclimatology"/>
    <s v="climate"/>
    <m/>
    <m/>
    <m/>
    <m/>
    <m/>
    <m/>
    <m/>
    <m/>
    <s v="Yes"/>
    <n v="1061"/>
    <m/>
    <m/>
    <s v="Article-Article"/>
    <n v="1"/>
    <s v="Hyperlink"/>
    <m/>
    <m/>
    <s v="2"/>
    <s v="2"/>
    <m/>
    <m/>
    <m/>
    <m/>
    <m/>
    <m/>
    <m/>
    <m/>
    <m/>
  </r>
  <r>
    <s v="Paleoclimatology"/>
    <s v="lithosphere"/>
    <m/>
    <m/>
    <m/>
    <m/>
    <m/>
    <m/>
    <m/>
    <m/>
    <s v="No"/>
    <n v="1062"/>
    <m/>
    <m/>
    <s v="Article-Article"/>
    <n v="1"/>
    <s v="Hyperlink"/>
    <m/>
    <m/>
    <s v="2"/>
    <s v="2"/>
    <m/>
    <m/>
    <m/>
    <m/>
    <m/>
    <m/>
    <m/>
    <m/>
    <m/>
  </r>
  <r>
    <s v="Paleoclimatology"/>
    <s v="biosphere"/>
    <m/>
    <m/>
    <m/>
    <m/>
    <m/>
    <m/>
    <m/>
    <m/>
    <s v="No"/>
    <n v="1063"/>
    <m/>
    <m/>
    <s v="Article-Article"/>
    <n v="1"/>
    <s v="Hyperlink"/>
    <m/>
    <m/>
    <s v="2"/>
    <s v="2"/>
    <m/>
    <m/>
    <m/>
    <m/>
    <m/>
    <m/>
    <m/>
    <m/>
    <m/>
  </r>
  <r>
    <s v="Paleoclimatology"/>
    <s v="cryosphere"/>
    <m/>
    <m/>
    <m/>
    <m/>
    <m/>
    <m/>
    <m/>
    <m/>
    <s v="No"/>
    <n v="1064"/>
    <m/>
    <m/>
    <s v="Article-Article"/>
    <n v="1"/>
    <s v="Hyperlink"/>
    <m/>
    <m/>
    <s v="2"/>
    <s v="3"/>
    <m/>
    <m/>
    <m/>
    <m/>
    <m/>
    <m/>
    <m/>
    <m/>
    <m/>
  </r>
  <r>
    <s v="Paleoclimatology"/>
    <s v="hydrosphere"/>
    <m/>
    <m/>
    <m/>
    <m/>
    <m/>
    <m/>
    <m/>
    <m/>
    <s v="No"/>
    <n v="1065"/>
    <m/>
    <m/>
    <s v="Article-Article"/>
    <n v="1"/>
    <s v="Hyperlink"/>
    <m/>
    <m/>
    <s v="2"/>
    <s v="2"/>
    <m/>
    <m/>
    <m/>
    <m/>
    <m/>
    <m/>
    <m/>
    <m/>
    <m/>
  </r>
  <r>
    <s v="Paleoclimatology"/>
    <s v="atmosphere"/>
    <m/>
    <m/>
    <m/>
    <m/>
    <m/>
    <m/>
    <m/>
    <m/>
    <s v="No"/>
    <n v="1066"/>
    <m/>
    <m/>
    <s v="Article-Article"/>
    <n v="1"/>
    <s v="Hyperlink"/>
    <m/>
    <m/>
    <s v="2"/>
    <s v="2"/>
    <m/>
    <m/>
    <m/>
    <m/>
    <m/>
    <m/>
    <m/>
    <m/>
    <m/>
  </r>
  <r>
    <s v="Climate_change"/>
    <s v="Paleoclimatology"/>
    <m/>
    <m/>
    <m/>
    <m/>
    <m/>
    <m/>
    <m/>
    <m/>
    <s v="No"/>
    <n v="1067"/>
    <m/>
    <m/>
    <s v="Article-Article"/>
    <n v="1"/>
    <s v="Hyperlink"/>
    <m/>
    <m/>
    <s v="1"/>
    <s v="2"/>
    <m/>
    <m/>
    <m/>
    <m/>
    <m/>
    <m/>
    <m/>
    <m/>
    <m/>
  </r>
  <r>
    <s v="climate"/>
    <s v="Paleoclimatology"/>
    <m/>
    <m/>
    <m/>
    <m/>
    <m/>
    <m/>
    <m/>
    <m/>
    <s v="Yes"/>
    <n v="1068"/>
    <m/>
    <m/>
    <s v="Article-Article"/>
    <n v="1"/>
    <s v="Hyperlink"/>
    <m/>
    <m/>
    <s v="2"/>
    <s v="2"/>
    <m/>
    <m/>
    <m/>
    <m/>
    <m/>
    <m/>
    <m/>
    <m/>
    <m/>
  </r>
  <r>
    <s v="Antarctic ice sheet"/>
    <s v="ice age"/>
    <m/>
    <m/>
    <m/>
    <m/>
    <m/>
    <m/>
    <m/>
    <m/>
    <s v="Yes"/>
    <n v="1069"/>
    <m/>
    <m/>
    <s v="Article-Article"/>
    <n v="1"/>
    <s v="Hyperlink"/>
    <m/>
    <m/>
    <s v="3"/>
    <s v="2"/>
    <m/>
    <m/>
    <m/>
    <m/>
    <m/>
    <m/>
    <m/>
    <m/>
    <m/>
  </r>
  <r>
    <s v="Earth"/>
    <s v="ice age"/>
    <m/>
    <m/>
    <m/>
    <m/>
    <m/>
    <m/>
    <m/>
    <m/>
    <s v="Yes"/>
    <n v="1070"/>
    <m/>
    <m/>
    <s v="Article-Article"/>
    <n v="1"/>
    <s v="Hyperlink"/>
    <m/>
    <m/>
    <s v="2"/>
    <s v="2"/>
    <m/>
    <m/>
    <m/>
    <m/>
    <m/>
    <m/>
    <m/>
    <m/>
    <m/>
  </r>
  <r>
    <s v="ice age"/>
    <s v="Last Glacial Maximum"/>
    <m/>
    <m/>
    <m/>
    <m/>
    <m/>
    <m/>
    <m/>
    <m/>
    <s v="No"/>
    <n v="1071"/>
    <m/>
    <m/>
    <s v="Article-Article"/>
    <n v="1"/>
    <s v="Hyperlink"/>
    <m/>
    <m/>
    <s v="2"/>
    <s v="1"/>
    <m/>
    <m/>
    <m/>
    <m/>
    <m/>
    <m/>
    <m/>
    <m/>
    <m/>
  </r>
  <r>
    <s v="ice age"/>
    <s v="Antarctic ice sheet"/>
    <m/>
    <m/>
    <m/>
    <m/>
    <m/>
    <m/>
    <m/>
    <m/>
    <s v="Yes"/>
    <n v="1072"/>
    <m/>
    <m/>
    <s v="Article-Article"/>
    <n v="1"/>
    <s v="Hyperlink"/>
    <m/>
    <m/>
    <s v="2"/>
    <s v="3"/>
    <m/>
    <m/>
    <m/>
    <m/>
    <m/>
    <m/>
    <m/>
    <m/>
    <m/>
  </r>
  <r>
    <s v="ice age"/>
    <s v="Antarctica"/>
    <m/>
    <m/>
    <m/>
    <m/>
    <m/>
    <m/>
    <m/>
    <m/>
    <s v="No"/>
    <n v="1073"/>
    <m/>
    <m/>
    <s v="Article-Article"/>
    <n v="1"/>
    <s v="Hyperlink"/>
    <m/>
    <m/>
    <s v="2"/>
    <s v="3"/>
    <m/>
    <m/>
    <m/>
    <m/>
    <m/>
    <m/>
    <m/>
    <m/>
    <m/>
  </r>
  <r>
    <s v="ice age"/>
    <s v="Earth"/>
    <m/>
    <m/>
    <m/>
    <m/>
    <m/>
    <m/>
    <m/>
    <m/>
    <s v="Yes"/>
    <n v="1074"/>
    <m/>
    <m/>
    <s v="Article-Article"/>
    <n v="1"/>
    <s v="Hyperlink"/>
    <m/>
    <m/>
    <s v="2"/>
    <s v="2"/>
    <m/>
    <m/>
    <m/>
    <m/>
    <m/>
    <m/>
    <m/>
    <m/>
    <m/>
  </r>
  <r>
    <s v="ice age"/>
    <s v="ice sheet"/>
    <m/>
    <m/>
    <m/>
    <m/>
    <m/>
    <m/>
    <m/>
    <m/>
    <s v="No"/>
    <n v="1075"/>
    <m/>
    <m/>
    <s v="Article-Article"/>
    <n v="1"/>
    <s v="Hyperlink"/>
    <m/>
    <m/>
    <s v="2"/>
    <s v="3"/>
    <m/>
    <m/>
    <m/>
    <m/>
    <m/>
    <m/>
    <m/>
    <m/>
    <m/>
  </r>
  <r>
    <s v="ice age"/>
    <s v="Milankovitch cycles"/>
    <m/>
    <m/>
    <m/>
    <m/>
    <m/>
    <m/>
    <m/>
    <m/>
    <s v="Yes"/>
    <n v="1076"/>
    <m/>
    <m/>
    <s v="Article-Article"/>
    <n v="1"/>
    <s v="Hyperlink"/>
    <m/>
    <m/>
    <s v="2"/>
    <s v="2"/>
    <m/>
    <m/>
    <m/>
    <m/>
    <m/>
    <m/>
    <m/>
    <m/>
    <m/>
  </r>
  <r>
    <s v="ice age"/>
    <s v="methane"/>
    <m/>
    <m/>
    <m/>
    <m/>
    <m/>
    <m/>
    <m/>
    <m/>
    <s v="No"/>
    <n v="1077"/>
    <m/>
    <m/>
    <s v="Article-Article"/>
    <n v="1"/>
    <s v="Hyperlink"/>
    <m/>
    <m/>
    <s v="2"/>
    <s v="3"/>
    <m/>
    <m/>
    <m/>
    <m/>
    <m/>
    <m/>
    <m/>
    <m/>
    <m/>
  </r>
  <r>
    <s v="ice age"/>
    <s v="photosynthesis"/>
    <m/>
    <m/>
    <m/>
    <m/>
    <m/>
    <m/>
    <m/>
    <m/>
    <s v="No"/>
    <n v="1078"/>
    <m/>
    <m/>
    <s v="Article-Article"/>
    <n v="1"/>
    <s v="Hyperlink"/>
    <m/>
    <m/>
    <s v="2"/>
    <s v="2"/>
    <m/>
    <m/>
    <m/>
    <m/>
    <m/>
    <m/>
    <m/>
    <m/>
    <m/>
  </r>
  <r>
    <s v="ice age"/>
    <s v="weathering"/>
    <m/>
    <m/>
    <m/>
    <m/>
    <m/>
    <m/>
    <m/>
    <m/>
    <s v="No"/>
    <n v="1079"/>
    <m/>
    <m/>
    <s v="Article-Article"/>
    <n v="1"/>
    <s v="Hyperlink"/>
    <m/>
    <m/>
    <s v="2"/>
    <s v="2"/>
    <m/>
    <m/>
    <m/>
    <m/>
    <m/>
    <m/>
    <m/>
    <m/>
    <m/>
  </r>
  <r>
    <s v="ice age"/>
    <s v="Little Ice Age"/>
    <m/>
    <m/>
    <m/>
    <m/>
    <m/>
    <m/>
    <m/>
    <m/>
    <s v="Yes"/>
    <n v="1080"/>
    <m/>
    <m/>
    <s v="Article-Article"/>
    <n v="1"/>
    <s v="Hyperlink"/>
    <m/>
    <m/>
    <s v="2"/>
    <s v="4"/>
    <m/>
    <m/>
    <m/>
    <m/>
    <m/>
    <m/>
    <m/>
    <m/>
    <m/>
  </r>
  <r>
    <s v="ice age"/>
    <s v="thermohaline circulation"/>
    <m/>
    <m/>
    <m/>
    <m/>
    <m/>
    <m/>
    <m/>
    <m/>
    <s v="No"/>
    <n v="1081"/>
    <m/>
    <m/>
    <s v="Article-Article"/>
    <n v="1"/>
    <s v="Hyperlink"/>
    <m/>
    <m/>
    <s v="2"/>
    <s v="4"/>
    <m/>
    <m/>
    <m/>
    <m/>
    <m/>
    <m/>
    <m/>
    <m/>
    <m/>
  </r>
  <r>
    <s v="ice age"/>
    <s v="albedo"/>
    <m/>
    <m/>
    <m/>
    <m/>
    <m/>
    <m/>
    <m/>
    <m/>
    <s v="No"/>
    <n v="1082"/>
    <m/>
    <m/>
    <s v="Article-Article"/>
    <n v="1"/>
    <s v="Hyperlink"/>
    <m/>
    <m/>
    <s v="2"/>
    <s v="2"/>
    <m/>
    <m/>
    <m/>
    <m/>
    <m/>
    <m/>
    <m/>
    <m/>
    <m/>
  </r>
  <r>
    <s v="ice age"/>
    <s v="Sun"/>
    <m/>
    <m/>
    <m/>
    <m/>
    <m/>
    <m/>
    <m/>
    <m/>
    <s v="Yes"/>
    <n v="1083"/>
    <m/>
    <m/>
    <s v="Article-Article"/>
    <n v="1"/>
    <s v="Hyperlink"/>
    <m/>
    <m/>
    <s v="2"/>
    <s v="2"/>
    <m/>
    <m/>
    <m/>
    <m/>
    <m/>
    <m/>
    <m/>
    <m/>
    <m/>
  </r>
  <r>
    <s v="ice age"/>
    <s v="greenhouse gas"/>
    <m/>
    <m/>
    <m/>
    <m/>
    <m/>
    <m/>
    <m/>
    <m/>
    <s v="No"/>
    <n v="1084"/>
    <m/>
    <m/>
    <s v="Article-Article"/>
    <n v="1"/>
    <s v="Hyperlink"/>
    <m/>
    <m/>
    <s v="2"/>
    <s v="2"/>
    <m/>
    <m/>
    <m/>
    <m/>
    <m/>
    <m/>
    <m/>
    <m/>
    <m/>
  </r>
  <r>
    <s v="ice age"/>
    <s v="ice core"/>
    <m/>
    <m/>
    <m/>
    <m/>
    <m/>
    <m/>
    <m/>
    <m/>
    <s v="No"/>
    <n v="1085"/>
    <m/>
    <m/>
    <s v="Article-Article"/>
    <n v="1"/>
    <s v="Hyperlink"/>
    <m/>
    <m/>
    <s v="2"/>
    <s v="3"/>
    <m/>
    <m/>
    <m/>
    <m/>
    <m/>
    <m/>
    <m/>
    <m/>
    <m/>
  </r>
  <r>
    <s v="ice age"/>
    <s v="global warming"/>
    <m/>
    <m/>
    <m/>
    <m/>
    <m/>
    <m/>
    <m/>
    <m/>
    <s v="No"/>
    <n v="1086"/>
    <m/>
    <m/>
    <s v="Article-Article"/>
    <n v="1"/>
    <s v="Hyperlink"/>
    <m/>
    <m/>
    <s v="2"/>
    <s v="4"/>
    <m/>
    <m/>
    <m/>
    <m/>
    <m/>
    <m/>
    <m/>
    <m/>
    <m/>
  </r>
  <r>
    <s v="ice age"/>
    <s v="lithosphere"/>
    <m/>
    <m/>
    <m/>
    <m/>
    <m/>
    <m/>
    <m/>
    <m/>
    <s v="No"/>
    <n v="1087"/>
    <m/>
    <m/>
    <s v="Article-Article"/>
    <n v="1"/>
    <s v="Hyperlink"/>
    <m/>
    <m/>
    <s v="2"/>
    <s v="2"/>
    <m/>
    <m/>
    <m/>
    <m/>
    <m/>
    <m/>
    <m/>
    <m/>
    <m/>
  </r>
  <r>
    <s v="Climate_change"/>
    <s v="ice age"/>
    <m/>
    <m/>
    <m/>
    <m/>
    <m/>
    <m/>
    <m/>
    <m/>
    <s v="No"/>
    <n v="1088"/>
    <m/>
    <m/>
    <s v="Article-Article"/>
    <n v="1"/>
    <s v="Hyperlink"/>
    <m/>
    <m/>
    <s v="1"/>
    <s v="2"/>
    <m/>
    <m/>
    <m/>
    <m/>
    <m/>
    <m/>
    <m/>
    <m/>
    <m/>
  </r>
  <r>
    <s v="Milankovitch cycles"/>
    <s v="ice age"/>
    <m/>
    <m/>
    <m/>
    <m/>
    <m/>
    <m/>
    <m/>
    <m/>
    <s v="Yes"/>
    <n v="1089"/>
    <m/>
    <m/>
    <s v="Article-Article"/>
    <n v="1"/>
    <s v="Hyperlink"/>
    <m/>
    <m/>
    <s v="2"/>
    <s v="2"/>
    <m/>
    <m/>
    <m/>
    <m/>
    <m/>
    <m/>
    <m/>
    <m/>
    <m/>
  </r>
  <r>
    <s v="global cooling"/>
    <s v="ice age"/>
    <m/>
    <m/>
    <m/>
    <m/>
    <m/>
    <m/>
    <m/>
    <m/>
    <s v="No"/>
    <n v="1090"/>
    <m/>
    <m/>
    <s v="Article-Article"/>
    <n v="1"/>
    <s v="Hyperlink"/>
    <m/>
    <m/>
    <s v="2"/>
    <s v="2"/>
    <m/>
    <m/>
    <m/>
    <m/>
    <m/>
    <m/>
    <m/>
    <m/>
    <m/>
  </r>
  <r>
    <s v="Little Ice Age"/>
    <s v="ice age"/>
    <m/>
    <m/>
    <m/>
    <m/>
    <m/>
    <m/>
    <m/>
    <m/>
    <s v="Yes"/>
    <n v="1091"/>
    <m/>
    <m/>
    <s v="Article-Article"/>
    <n v="1"/>
    <s v="Hyperlink"/>
    <m/>
    <m/>
    <s v="4"/>
    <s v="2"/>
    <m/>
    <m/>
    <m/>
    <m/>
    <m/>
    <m/>
    <m/>
    <m/>
    <m/>
  </r>
  <r>
    <s v="Sun"/>
    <s v="ice age"/>
    <m/>
    <m/>
    <m/>
    <m/>
    <m/>
    <m/>
    <m/>
    <m/>
    <s v="Yes"/>
    <n v="1092"/>
    <m/>
    <m/>
    <s v="Article-Article"/>
    <n v="1"/>
    <s v="Hyperlink"/>
    <m/>
    <m/>
    <s v="2"/>
    <s v="2"/>
    <m/>
    <m/>
    <m/>
    <m/>
    <m/>
    <m/>
    <m/>
    <m/>
    <m/>
  </r>
  <r>
    <s v="climate"/>
    <s v="ice age"/>
    <m/>
    <m/>
    <m/>
    <m/>
    <m/>
    <m/>
    <m/>
    <m/>
    <s v="No"/>
    <n v="1093"/>
    <m/>
    <m/>
    <s v="Article-Article"/>
    <n v="1"/>
    <s v="Hyperlink"/>
    <m/>
    <m/>
    <s v="2"/>
    <s v="2"/>
    <m/>
    <m/>
    <m/>
    <m/>
    <m/>
    <m/>
    <m/>
    <m/>
    <m/>
  </r>
  <r>
    <s v="global cooling"/>
    <s v="Arctic"/>
    <m/>
    <m/>
    <m/>
    <m/>
    <m/>
    <m/>
    <m/>
    <m/>
    <s v="No"/>
    <n v="1094"/>
    <m/>
    <m/>
    <s v="Article-Article"/>
    <n v="1"/>
    <s v="Hyperlink"/>
    <m/>
    <m/>
    <s v="2"/>
    <s v="4"/>
    <m/>
    <m/>
    <m/>
    <m/>
    <m/>
    <m/>
    <m/>
    <m/>
    <m/>
  </r>
  <r>
    <s v="global cooling"/>
    <s v="Earth"/>
    <m/>
    <m/>
    <m/>
    <m/>
    <m/>
    <m/>
    <m/>
    <m/>
    <s v="No"/>
    <n v="1095"/>
    <m/>
    <m/>
    <s v="Article-Article"/>
    <n v="1"/>
    <s v="Hyperlink"/>
    <m/>
    <m/>
    <s v="2"/>
    <s v="2"/>
    <m/>
    <m/>
    <m/>
    <m/>
    <m/>
    <m/>
    <m/>
    <m/>
    <m/>
  </r>
  <r>
    <s v="global cooling"/>
    <s v="radiative forcing"/>
    <m/>
    <m/>
    <m/>
    <m/>
    <m/>
    <m/>
    <m/>
    <m/>
    <s v="No"/>
    <n v="1096"/>
    <m/>
    <m/>
    <s v="Article-Article"/>
    <n v="1"/>
    <s v="Hyperlink"/>
    <m/>
    <m/>
    <s v="2"/>
    <s v="3"/>
    <m/>
    <m/>
    <m/>
    <m/>
    <m/>
    <m/>
    <m/>
    <m/>
    <m/>
  </r>
  <r>
    <s v="global cooling"/>
    <s v="Milankovitch cycles"/>
    <m/>
    <m/>
    <m/>
    <m/>
    <m/>
    <m/>
    <m/>
    <m/>
    <s v="No"/>
    <n v="1097"/>
    <m/>
    <m/>
    <s v="Article-Article"/>
    <n v="1"/>
    <s v="Hyperlink"/>
    <m/>
    <m/>
    <s v="2"/>
    <s v="2"/>
    <m/>
    <m/>
    <m/>
    <m/>
    <m/>
    <m/>
    <m/>
    <m/>
    <m/>
  </r>
  <r>
    <s v="global cooling"/>
    <s v="The New York Times"/>
    <m/>
    <m/>
    <m/>
    <m/>
    <m/>
    <m/>
    <m/>
    <m/>
    <s v="No"/>
    <n v="1098"/>
    <m/>
    <m/>
    <s v="Article-Article"/>
    <n v="1"/>
    <s v="Hyperlink"/>
    <m/>
    <m/>
    <s v="2"/>
    <s v="2"/>
    <m/>
    <m/>
    <m/>
    <m/>
    <m/>
    <m/>
    <m/>
    <m/>
    <m/>
  </r>
  <r>
    <s v="global cooling"/>
    <s v="methane"/>
    <m/>
    <m/>
    <m/>
    <m/>
    <m/>
    <m/>
    <m/>
    <m/>
    <s v="No"/>
    <n v="1099"/>
    <m/>
    <m/>
    <s v="Article-Article"/>
    <n v="1"/>
    <s v="Hyperlink"/>
    <m/>
    <m/>
    <s v="2"/>
    <s v="3"/>
    <m/>
    <m/>
    <m/>
    <m/>
    <m/>
    <m/>
    <m/>
    <m/>
    <m/>
  </r>
  <r>
    <s v="global cooling"/>
    <s v="Little Ice Age"/>
    <m/>
    <m/>
    <m/>
    <m/>
    <m/>
    <m/>
    <m/>
    <m/>
    <s v="No"/>
    <n v="1100"/>
    <m/>
    <m/>
    <s v="Article-Article"/>
    <n v="1"/>
    <s v="Hyperlink"/>
    <m/>
    <m/>
    <s v="2"/>
    <s v="4"/>
    <m/>
    <m/>
    <m/>
    <m/>
    <m/>
    <m/>
    <m/>
    <m/>
    <m/>
  </r>
  <r>
    <s v="global cooling"/>
    <s v="albedo"/>
    <m/>
    <m/>
    <m/>
    <m/>
    <m/>
    <m/>
    <m/>
    <m/>
    <s v="No"/>
    <n v="1101"/>
    <m/>
    <m/>
    <s v="Article-Article"/>
    <n v="1"/>
    <s v="Hyperlink"/>
    <m/>
    <m/>
    <s v="2"/>
    <s v="2"/>
    <m/>
    <m/>
    <m/>
    <m/>
    <m/>
    <m/>
    <m/>
    <m/>
    <m/>
  </r>
  <r>
    <s v="global cooling"/>
    <s v="solar radiation"/>
    <m/>
    <m/>
    <m/>
    <m/>
    <m/>
    <m/>
    <m/>
    <m/>
    <s v="No"/>
    <n v="1102"/>
    <m/>
    <m/>
    <s v="Article-Article"/>
    <n v="1"/>
    <s v="Hyperlink"/>
    <m/>
    <m/>
    <s v="2"/>
    <s v="2"/>
    <m/>
    <m/>
    <m/>
    <m/>
    <m/>
    <m/>
    <m/>
    <m/>
    <m/>
  </r>
  <r>
    <s v="global cooling"/>
    <s v="Intergovernmental Panel on Climate Change"/>
    <m/>
    <m/>
    <m/>
    <m/>
    <m/>
    <m/>
    <m/>
    <m/>
    <s v="No"/>
    <n v="1103"/>
    <m/>
    <m/>
    <s v="Article-Article"/>
    <n v="1"/>
    <s v="Hyperlink"/>
    <m/>
    <m/>
    <s v="2"/>
    <s v="4"/>
    <m/>
    <m/>
    <m/>
    <m/>
    <m/>
    <m/>
    <m/>
    <m/>
    <m/>
  </r>
  <r>
    <s v="global cooling"/>
    <s v="World Meteorological Organization"/>
    <m/>
    <m/>
    <m/>
    <m/>
    <m/>
    <m/>
    <m/>
    <m/>
    <s v="No"/>
    <n v="1104"/>
    <m/>
    <m/>
    <s v="Article-Article"/>
    <n v="1"/>
    <s v="Hyperlink"/>
    <m/>
    <m/>
    <s v="2"/>
    <s v="4"/>
    <m/>
    <m/>
    <m/>
    <m/>
    <m/>
    <m/>
    <m/>
    <m/>
    <m/>
  </r>
  <r>
    <s v="global cooling"/>
    <s v="global warming"/>
    <m/>
    <m/>
    <m/>
    <m/>
    <m/>
    <m/>
    <m/>
    <m/>
    <s v="No"/>
    <n v="1105"/>
    <m/>
    <m/>
    <s v="Article-Article"/>
    <n v="1"/>
    <s v="Hyperlink"/>
    <m/>
    <m/>
    <s v="2"/>
    <s v="4"/>
    <m/>
    <m/>
    <m/>
    <m/>
    <m/>
    <m/>
    <m/>
    <m/>
    <m/>
  </r>
  <r>
    <s v="global cooling"/>
    <s v="atmosphere"/>
    <m/>
    <m/>
    <m/>
    <m/>
    <m/>
    <m/>
    <m/>
    <m/>
    <s v="No"/>
    <n v="1106"/>
    <m/>
    <m/>
    <s v="Article-Article"/>
    <n v="1"/>
    <s v="Hyperlink"/>
    <m/>
    <m/>
    <s v="2"/>
    <s v="2"/>
    <m/>
    <m/>
    <m/>
    <m/>
    <m/>
    <m/>
    <m/>
    <m/>
    <m/>
  </r>
  <r>
    <s v="Climate_change"/>
    <s v="global cooling"/>
    <m/>
    <m/>
    <m/>
    <m/>
    <m/>
    <m/>
    <m/>
    <m/>
    <s v="No"/>
    <n v="1107"/>
    <m/>
    <m/>
    <s v="Article-Article"/>
    <n v="1"/>
    <s v="Hyperlink"/>
    <m/>
    <m/>
    <s v="1"/>
    <s v="2"/>
    <m/>
    <m/>
    <m/>
    <m/>
    <m/>
    <m/>
    <m/>
    <m/>
    <m/>
  </r>
  <r>
    <s v="climate"/>
    <s v="global cooling"/>
    <m/>
    <m/>
    <m/>
    <m/>
    <m/>
    <m/>
    <m/>
    <m/>
    <s v="No"/>
    <n v="1108"/>
    <m/>
    <m/>
    <s v="Article-Article"/>
    <n v="1"/>
    <s v="Hyperlink"/>
    <m/>
    <m/>
    <s v="2"/>
    <s v="2"/>
    <m/>
    <m/>
    <m/>
    <m/>
    <m/>
    <m/>
    <m/>
    <m/>
    <m/>
  </r>
  <r>
    <s v="Southern Ocean"/>
    <s v="National Oceanic and Atmospheric Administration"/>
    <m/>
    <m/>
    <m/>
    <m/>
    <m/>
    <m/>
    <m/>
    <m/>
    <s v="No"/>
    <n v="1109"/>
    <m/>
    <m/>
    <s v="Article-Article"/>
    <n v="1"/>
    <s v="Hyperlink"/>
    <m/>
    <m/>
    <s v="4"/>
    <s v="4"/>
    <m/>
    <m/>
    <m/>
    <m/>
    <m/>
    <m/>
    <m/>
    <m/>
    <m/>
  </r>
  <r>
    <s v="NOAA"/>
    <s v="National Oceanic and Atmospheric Administration"/>
    <m/>
    <m/>
    <m/>
    <m/>
    <m/>
    <m/>
    <m/>
    <m/>
    <s v="No"/>
    <n v="1110"/>
    <m/>
    <m/>
    <s v="Article-Article"/>
    <n v="1"/>
    <s v="Hyperlink"/>
    <m/>
    <m/>
    <s v="4"/>
    <s v="4"/>
    <m/>
    <m/>
    <m/>
    <m/>
    <m/>
    <m/>
    <m/>
    <m/>
    <m/>
  </r>
  <r>
    <s v="Earth"/>
    <s v="National Oceanic and Atmospheric Administration"/>
    <m/>
    <m/>
    <m/>
    <m/>
    <m/>
    <m/>
    <m/>
    <m/>
    <s v="No"/>
    <n v="1111"/>
    <m/>
    <m/>
    <s v="Article-Article"/>
    <n v="1"/>
    <s v="Hyperlink"/>
    <m/>
    <m/>
    <s v="2"/>
    <s v="4"/>
    <m/>
    <m/>
    <m/>
    <m/>
    <m/>
    <m/>
    <m/>
    <m/>
    <m/>
  </r>
  <r>
    <s v="National Oceanic and Atmospheric Administration"/>
    <s v="Intergovernmental Panel on Climate Change"/>
    <m/>
    <m/>
    <m/>
    <m/>
    <m/>
    <m/>
    <m/>
    <m/>
    <s v="Yes"/>
    <n v="1112"/>
    <m/>
    <m/>
    <s v="Article-Article"/>
    <n v="1"/>
    <s v="Hyperlink"/>
    <m/>
    <m/>
    <s v="4"/>
    <s v="4"/>
    <m/>
    <m/>
    <m/>
    <m/>
    <m/>
    <m/>
    <m/>
    <m/>
    <m/>
  </r>
  <r>
    <s v="National Oceanic and Atmospheric Administration"/>
    <s v="global warming"/>
    <m/>
    <m/>
    <m/>
    <m/>
    <m/>
    <m/>
    <m/>
    <m/>
    <s v="No"/>
    <n v="1113"/>
    <m/>
    <m/>
    <s v="Article-Article"/>
    <n v="1"/>
    <s v="Hyperlink"/>
    <m/>
    <m/>
    <s v="4"/>
    <s v="4"/>
    <m/>
    <m/>
    <m/>
    <m/>
    <m/>
    <m/>
    <m/>
    <m/>
    <m/>
  </r>
  <r>
    <s v="National Oceanic and Atmospheric Administration"/>
    <s v="weather"/>
    <m/>
    <m/>
    <m/>
    <m/>
    <m/>
    <m/>
    <m/>
    <m/>
    <s v="No"/>
    <n v="1114"/>
    <m/>
    <m/>
    <s v="Article-Article"/>
    <n v="1"/>
    <s v="Hyperlink"/>
    <m/>
    <m/>
    <s v="4"/>
    <s v="1"/>
    <m/>
    <m/>
    <m/>
    <m/>
    <m/>
    <m/>
    <m/>
    <m/>
    <m/>
  </r>
  <r>
    <s v="Climate_change"/>
    <s v="National Oceanic and Atmospheric Administration"/>
    <m/>
    <m/>
    <m/>
    <m/>
    <m/>
    <m/>
    <m/>
    <m/>
    <s v="No"/>
    <n v="1115"/>
    <m/>
    <m/>
    <s v="Article-Article"/>
    <n v="1"/>
    <s v="Hyperlink"/>
    <m/>
    <m/>
    <s v="1"/>
    <s v="4"/>
    <m/>
    <m/>
    <m/>
    <m/>
    <m/>
    <m/>
    <m/>
    <m/>
    <m/>
  </r>
  <r>
    <s v="Intergovernmental Panel on Climate Change"/>
    <s v="National Oceanic and Atmospheric Administration"/>
    <m/>
    <m/>
    <m/>
    <m/>
    <m/>
    <m/>
    <m/>
    <m/>
    <s v="Yes"/>
    <n v="1116"/>
    <m/>
    <m/>
    <s v="Article-Article"/>
    <n v="1"/>
    <s v="Hyperlink"/>
    <m/>
    <m/>
    <s v="4"/>
    <s v="4"/>
    <m/>
    <m/>
    <m/>
    <m/>
    <m/>
    <m/>
    <m/>
    <m/>
    <m/>
  </r>
  <r>
    <s v="climate"/>
    <s v="National Oceanic and Atmospheric Administration"/>
    <m/>
    <m/>
    <m/>
    <m/>
    <m/>
    <m/>
    <m/>
    <m/>
    <s v="No"/>
    <n v="1117"/>
    <m/>
    <m/>
    <s v="Article-Article"/>
    <n v="1"/>
    <s v="Hyperlink"/>
    <m/>
    <m/>
    <s v="2"/>
    <s v="4"/>
    <m/>
    <m/>
    <m/>
    <m/>
    <m/>
    <m/>
    <m/>
    <m/>
    <m/>
  </r>
  <r>
    <s v="Earth"/>
    <s v="thermohaline circulation"/>
    <m/>
    <m/>
    <m/>
    <m/>
    <m/>
    <m/>
    <m/>
    <m/>
    <s v="No"/>
    <n v="1118"/>
    <m/>
    <m/>
    <s v="Article-Article"/>
    <n v="1"/>
    <s v="Hyperlink"/>
    <m/>
    <m/>
    <s v="2"/>
    <s v="4"/>
    <m/>
    <m/>
    <m/>
    <m/>
    <m/>
    <m/>
    <m/>
    <m/>
    <m/>
  </r>
  <r>
    <s v="Little Ice Age"/>
    <s v="thermohaline circulation"/>
    <m/>
    <m/>
    <m/>
    <m/>
    <m/>
    <m/>
    <m/>
    <m/>
    <s v="No"/>
    <n v="1119"/>
    <m/>
    <m/>
    <s v="Article-Article"/>
    <n v="1"/>
    <s v="Hyperlink"/>
    <m/>
    <m/>
    <s v="4"/>
    <s v="4"/>
    <m/>
    <m/>
    <m/>
    <m/>
    <m/>
    <m/>
    <m/>
    <m/>
    <m/>
  </r>
  <r>
    <s v="thermohaline circulation"/>
    <s v="Southern Ocean"/>
    <m/>
    <m/>
    <m/>
    <m/>
    <m/>
    <m/>
    <m/>
    <m/>
    <s v="No"/>
    <n v="1120"/>
    <m/>
    <m/>
    <s v="Article-Article"/>
    <n v="1"/>
    <s v="Hyperlink"/>
    <m/>
    <m/>
    <s v="4"/>
    <s v="4"/>
    <m/>
    <m/>
    <m/>
    <m/>
    <m/>
    <m/>
    <m/>
    <m/>
    <m/>
  </r>
  <r>
    <s v="thermohaline circulation"/>
    <s v="Greenland"/>
    <m/>
    <m/>
    <m/>
    <m/>
    <m/>
    <m/>
    <m/>
    <m/>
    <s v="No"/>
    <n v="1121"/>
    <m/>
    <m/>
    <s v="Article-Article"/>
    <n v="1"/>
    <s v="Hyperlink"/>
    <m/>
    <m/>
    <s v="4"/>
    <s v="3"/>
    <m/>
    <m/>
    <m/>
    <m/>
    <m/>
    <m/>
    <m/>
    <m/>
    <m/>
  </r>
  <r>
    <s v="thermohaline circulation"/>
    <s v="climate"/>
    <m/>
    <m/>
    <m/>
    <m/>
    <m/>
    <m/>
    <m/>
    <m/>
    <s v="Yes"/>
    <n v="1122"/>
    <m/>
    <m/>
    <s v="Article-Article"/>
    <n v="1"/>
    <s v="Hyperlink"/>
    <m/>
    <m/>
    <s v="4"/>
    <s v="2"/>
    <m/>
    <m/>
    <m/>
    <m/>
    <m/>
    <m/>
    <m/>
    <m/>
    <m/>
  </r>
  <r>
    <s v="thermohaline circulation"/>
    <s v="atmosphere"/>
    <m/>
    <m/>
    <m/>
    <m/>
    <m/>
    <m/>
    <m/>
    <m/>
    <s v="No"/>
    <n v="1123"/>
    <m/>
    <m/>
    <s v="Article-Article"/>
    <n v="1"/>
    <s v="Hyperlink"/>
    <m/>
    <m/>
    <s v="4"/>
    <s v="2"/>
    <m/>
    <m/>
    <m/>
    <m/>
    <m/>
    <m/>
    <m/>
    <m/>
    <m/>
  </r>
  <r>
    <s v="Climate_change"/>
    <s v="thermohaline circulation"/>
    <m/>
    <m/>
    <m/>
    <m/>
    <m/>
    <m/>
    <m/>
    <m/>
    <s v="No"/>
    <n v="1124"/>
    <m/>
    <m/>
    <s v="Article-Article"/>
    <n v="1"/>
    <s v="Hyperlink"/>
    <m/>
    <m/>
    <s v="1"/>
    <s v="4"/>
    <m/>
    <m/>
    <m/>
    <m/>
    <m/>
    <m/>
    <m/>
    <m/>
    <m/>
  </r>
  <r>
    <s v="climate system"/>
    <s v="thermohaline circulation"/>
    <m/>
    <m/>
    <m/>
    <m/>
    <m/>
    <m/>
    <m/>
    <m/>
    <s v="No"/>
    <n v="1125"/>
    <m/>
    <m/>
    <s v="Article-Article"/>
    <n v="1"/>
    <s v="Hyperlink"/>
    <m/>
    <m/>
    <s v="3"/>
    <s v="4"/>
    <m/>
    <m/>
    <m/>
    <m/>
    <m/>
    <m/>
    <m/>
    <m/>
    <m/>
  </r>
  <r>
    <s v="climate"/>
    <s v="thermohaline circulation"/>
    <m/>
    <m/>
    <m/>
    <m/>
    <m/>
    <m/>
    <m/>
    <m/>
    <s v="Yes"/>
    <n v="1126"/>
    <m/>
    <m/>
    <s v="Article-Article"/>
    <n v="1"/>
    <s v="Hyperlink"/>
    <m/>
    <m/>
    <s v="2"/>
    <s v="4"/>
    <m/>
    <m/>
    <m/>
    <m/>
    <m/>
    <m/>
    <m/>
    <m/>
    <m/>
  </r>
  <r>
    <s v="extreme weather"/>
    <s v="World Meteorological Organization"/>
    <m/>
    <m/>
    <m/>
    <m/>
    <m/>
    <m/>
    <m/>
    <m/>
    <s v="No"/>
    <n v="1127"/>
    <m/>
    <m/>
    <s v="Article-Article"/>
    <n v="1"/>
    <s v="Hyperlink"/>
    <m/>
    <m/>
    <s v="1"/>
    <s v="4"/>
    <m/>
    <m/>
    <m/>
    <m/>
    <m/>
    <m/>
    <m/>
    <m/>
    <m/>
  </r>
  <r>
    <s v="climate model"/>
    <s v="World Meteorological Organization"/>
    <m/>
    <m/>
    <m/>
    <m/>
    <m/>
    <m/>
    <m/>
    <m/>
    <s v="No"/>
    <n v="1128"/>
    <m/>
    <m/>
    <s v="Article-Article"/>
    <n v="1"/>
    <s v="Hyperlink"/>
    <m/>
    <m/>
    <s v="2"/>
    <s v="4"/>
    <m/>
    <m/>
    <m/>
    <m/>
    <m/>
    <m/>
    <m/>
    <m/>
    <m/>
  </r>
  <r>
    <s v="Intergovernmental Panel on Climate Change"/>
    <s v="World Meteorological Organization"/>
    <m/>
    <m/>
    <m/>
    <m/>
    <m/>
    <m/>
    <m/>
    <m/>
    <s v="Yes"/>
    <n v="1129"/>
    <m/>
    <m/>
    <s v="Article-Article"/>
    <n v="1"/>
    <s v="Hyperlink"/>
    <m/>
    <m/>
    <s v="4"/>
    <s v="4"/>
    <m/>
    <m/>
    <m/>
    <m/>
    <m/>
    <m/>
    <m/>
    <m/>
    <m/>
  </r>
  <r>
    <s v="World Meteorological Organization"/>
    <s v="Intergovernmental Panel on Climate Change"/>
    <m/>
    <m/>
    <m/>
    <m/>
    <m/>
    <m/>
    <m/>
    <m/>
    <s v="Yes"/>
    <n v="1130"/>
    <m/>
    <m/>
    <s v="Article-Article"/>
    <n v="1"/>
    <s v="Hyperlink"/>
    <m/>
    <m/>
    <s v="4"/>
    <s v="4"/>
    <m/>
    <m/>
    <m/>
    <m/>
    <m/>
    <m/>
    <m/>
    <m/>
    <m/>
  </r>
  <r>
    <s v="Climate_change"/>
    <s v="World Meteorological Organization"/>
    <m/>
    <m/>
    <m/>
    <m/>
    <m/>
    <m/>
    <m/>
    <m/>
    <s v="No"/>
    <n v="1131"/>
    <m/>
    <m/>
    <s v="Article-Article"/>
    <n v="1"/>
    <s v="Hyperlink"/>
    <m/>
    <m/>
    <s v="1"/>
    <s v="4"/>
    <m/>
    <m/>
    <m/>
    <m/>
    <m/>
    <m/>
    <m/>
    <m/>
    <m/>
  </r>
  <r>
    <s v="global warming"/>
    <s v="World Meteorological Organization"/>
    <m/>
    <m/>
    <m/>
    <m/>
    <m/>
    <m/>
    <m/>
    <m/>
    <s v="No"/>
    <n v="1132"/>
    <m/>
    <m/>
    <s v="Article-Article"/>
    <n v="1"/>
    <s v="Hyperlink"/>
    <m/>
    <m/>
    <s v="4"/>
    <s v="4"/>
    <m/>
    <m/>
    <m/>
    <m/>
    <m/>
    <m/>
    <m/>
    <m/>
    <m/>
  </r>
  <r>
    <s v="climate"/>
    <s v="World Meteorological Organization"/>
    <m/>
    <m/>
    <m/>
    <m/>
    <m/>
    <m/>
    <m/>
    <m/>
    <s v="No"/>
    <n v="1133"/>
    <m/>
    <m/>
    <s v="Article-Article"/>
    <n v="1"/>
    <s v="Hyperlink"/>
    <m/>
    <m/>
    <s v="2"/>
    <s v="4"/>
    <m/>
    <m/>
    <m/>
    <m/>
    <m/>
    <m/>
    <m/>
    <m/>
    <m/>
  </r>
  <r>
    <s v="environmental policy"/>
    <s v="energy"/>
    <m/>
    <m/>
    <m/>
    <m/>
    <m/>
    <m/>
    <m/>
    <m/>
    <s v="No"/>
    <n v="1134"/>
    <m/>
    <m/>
    <s v="Article-Article"/>
    <n v="1"/>
    <s v="Hyperlink"/>
    <m/>
    <m/>
    <s v="2"/>
    <s v="2"/>
    <m/>
    <m/>
    <m/>
    <m/>
    <m/>
    <m/>
    <m/>
    <m/>
    <m/>
  </r>
  <r>
    <s v="environmental policy"/>
    <s v="ecosystem"/>
    <m/>
    <m/>
    <m/>
    <m/>
    <m/>
    <m/>
    <m/>
    <m/>
    <s v="No"/>
    <n v="1135"/>
    <m/>
    <m/>
    <s v="Article-Article"/>
    <n v="1"/>
    <s v="Hyperlink"/>
    <m/>
    <m/>
    <s v="2"/>
    <s v="2"/>
    <m/>
    <m/>
    <m/>
    <m/>
    <m/>
    <m/>
    <m/>
    <m/>
    <m/>
  </r>
  <r>
    <s v="Climate_change"/>
    <s v="environmental policy"/>
    <m/>
    <m/>
    <m/>
    <m/>
    <m/>
    <m/>
    <m/>
    <m/>
    <s v="No"/>
    <n v="1136"/>
    <m/>
    <m/>
    <s v="Article-Article"/>
    <n v="1"/>
    <s v="Hyperlink"/>
    <m/>
    <m/>
    <s v="1"/>
    <s v="2"/>
    <m/>
    <m/>
    <m/>
    <m/>
    <m/>
    <m/>
    <m/>
    <m/>
    <m/>
  </r>
  <r>
    <s v="climate"/>
    <s v="environmental policy"/>
    <m/>
    <m/>
    <m/>
    <m/>
    <m/>
    <m/>
    <m/>
    <m/>
    <s v="No"/>
    <n v="1137"/>
    <m/>
    <m/>
    <s v="Article-Article"/>
    <n v="1"/>
    <s v="Hyperlink"/>
    <m/>
    <m/>
    <s v="2"/>
    <s v="2"/>
    <m/>
    <m/>
    <m/>
    <m/>
    <m/>
    <m/>
    <m/>
    <m/>
    <m/>
  </r>
  <r>
    <s v="Greenland"/>
    <s v="ice core"/>
    <m/>
    <m/>
    <m/>
    <m/>
    <m/>
    <m/>
    <m/>
    <m/>
    <s v="Yes"/>
    <n v="1138"/>
    <m/>
    <m/>
    <s v="Article-Article"/>
    <n v="1"/>
    <s v="Hyperlink"/>
    <m/>
    <m/>
    <s v="3"/>
    <s v="3"/>
    <m/>
    <m/>
    <m/>
    <m/>
    <m/>
    <m/>
    <m/>
    <m/>
    <m/>
  </r>
  <r>
    <s v="Antarctica"/>
    <s v="ice core"/>
    <m/>
    <m/>
    <m/>
    <m/>
    <m/>
    <m/>
    <m/>
    <m/>
    <s v="No"/>
    <n v="1139"/>
    <m/>
    <m/>
    <s v="Article-Article"/>
    <n v="1"/>
    <s v="Hyperlink"/>
    <m/>
    <m/>
    <s v="3"/>
    <s v="3"/>
    <m/>
    <m/>
    <m/>
    <m/>
    <m/>
    <m/>
    <m/>
    <m/>
    <m/>
  </r>
  <r>
    <s v="greenhouse gas"/>
    <s v="ice core"/>
    <m/>
    <m/>
    <m/>
    <m/>
    <m/>
    <m/>
    <m/>
    <m/>
    <s v="No"/>
    <n v="1140"/>
    <m/>
    <m/>
    <s v="Article-Article"/>
    <n v="1"/>
    <s v="Hyperlink"/>
    <m/>
    <m/>
    <s v="2"/>
    <s v="3"/>
    <m/>
    <m/>
    <m/>
    <m/>
    <m/>
    <m/>
    <m/>
    <m/>
    <m/>
  </r>
  <r>
    <s v="ice core"/>
    <s v="Greenland"/>
    <m/>
    <m/>
    <m/>
    <m/>
    <m/>
    <m/>
    <m/>
    <m/>
    <s v="Yes"/>
    <n v="1141"/>
    <m/>
    <m/>
    <s v="Article-Article"/>
    <n v="1"/>
    <s v="Hyperlink"/>
    <m/>
    <m/>
    <s v="3"/>
    <s v="3"/>
    <m/>
    <m/>
    <m/>
    <m/>
    <m/>
    <m/>
    <m/>
    <m/>
    <m/>
  </r>
  <r>
    <s v="ice core"/>
    <s v="ice sheet"/>
    <m/>
    <m/>
    <m/>
    <m/>
    <m/>
    <m/>
    <m/>
    <m/>
    <s v="No"/>
    <n v="1142"/>
    <m/>
    <m/>
    <s v="Article-Article"/>
    <n v="1"/>
    <s v="Hyperlink"/>
    <m/>
    <m/>
    <s v="3"/>
    <s v="3"/>
    <m/>
    <m/>
    <m/>
    <m/>
    <m/>
    <m/>
    <m/>
    <m/>
    <m/>
  </r>
  <r>
    <s v="ice core"/>
    <s v="ion"/>
    <m/>
    <m/>
    <m/>
    <m/>
    <m/>
    <m/>
    <m/>
    <m/>
    <s v="No"/>
    <n v="1143"/>
    <m/>
    <m/>
    <s v="Article-Article"/>
    <n v="1"/>
    <s v="Hyperlink"/>
    <m/>
    <m/>
    <s v="3"/>
    <s v="5"/>
    <m/>
    <m/>
    <m/>
    <m/>
    <m/>
    <m/>
    <m/>
    <m/>
    <m/>
  </r>
  <r>
    <s v="ice core"/>
    <s v="climate model"/>
    <m/>
    <m/>
    <m/>
    <m/>
    <m/>
    <m/>
    <m/>
    <m/>
    <s v="No"/>
    <n v="1144"/>
    <m/>
    <m/>
    <s v="Article-Article"/>
    <n v="1"/>
    <s v="Hyperlink"/>
    <m/>
    <m/>
    <s v="3"/>
    <s v="2"/>
    <m/>
    <m/>
    <m/>
    <m/>
    <m/>
    <m/>
    <m/>
    <m/>
    <m/>
  </r>
  <r>
    <s v="ice core"/>
    <s v="stratosphere"/>
    <m/>
    <m/>
    <m/>
    <m/>
    <m/>
    <m/>
    <m/>
    <m/>
    <s v="No"/>
    <n v="1145"/>
    <m/>
    <m/>
    <s v="Article-Article"/>
    <n v="1"/>
    <s v="Hyperlink"/>
    <m/>
    <m/>
    <s v="3"/>
    <s v="3"/>
    <m/>
    <m/>
    <m/>
    <m/>
    <m/>
    <m/>
    <m/>
    <m/>
    <m/>
  </r>
  <r>
    <s v="ice core"/>
    <s v="methane"/>
    <m/>
    <m/>
    <m/>
    <m/>
    <m/>
    <m/>
    <m/>
    <m/>
    <s v="No"/>
    <n v="1146"/>
    <m/>
    <m/>
    <s v="Article-Article"/>
    <n v="1"/>
    <s v="Hyperlink"/>
    <m/>
    <m/>
    <s v="3"/>
    <s v="3"/>
    <m/>
    <m/>
    <m/>
    <m/>
    <m/>
    <m/>
    <m/>
    <m/>
    <m/>
  </r>
  <r>
    <s v="ice core"/>
    <s v="solar radiation"/>
    <m/>
    <m/>
    <m/>
    <m/>
    <m/>
    <m/>
    <m/>
    <m/>
    <s v="No"/>
    <n v="1147"/>
    <m/>
    <m/>
    <s v="Article-Article"/>
    <n v="1"/>
    <s v="Hyperlink"/>
    <m/>
    <m/>
    <s v="3"/>
    <s v="2"/>
    <m/>
    <m/>
    <m/>
    <m/>
    <m/>
    <m/>
    <m/>
    <m/>
    <m/>
  </r>
  <r>
    <s v="Climate_change"/>
    <s v="ice core"/>
    <m/>
    <m/>
    <m/>
    <m/>
    <m/>
    <m/>
    <m/>
    <m/>
    <s v="No"/>
    <n v="1148"/>
    <m/>
    <m/>
    <s v="Article-Article"/>
    <n v="1"/>
    <s v="Hyperlink"/>
    <m/>
    <m/>
    <s v="1"/>
    <s v="3"/>
    <m/>
    <m/>
    <m/>
    <m/>
    <m/>
    <m/>
    <m/>
    <m/>
    <m/>
  </r>
  <r>
    <s v="global warming"/>
    <s v="ice core"/>
    <m/>
    <m/>
    <m/>
    <m/>
    <m/>
    <m/>
    <m/>
    <m/>
    <s v="No"/>
    <n v="1149"/>
    <m/>
    <m/>
    <s v="Article-Article"/>
    <n v="1"/>
    <s v="Hyperlink"/>
    <m/>
    <m/>
    <s v="4"/>
    <s v="3"/>
    <m/>
    <m/>
    <m/>
    <m/>
    <m/>
    <m/>
    <m/>
    <m/>
    <m/>
  </r>
  <r>
    <s v="climate"/>
    <s v="ice core"/>
    <m/>
    <m/>
    <m/>
    <m/>
    <m/>
    <m/>
    <m/>
    <m/>
    <s v="No"/>
    <n v="1150"/>
    <m/>
    <m/>
    <s v="Article-Article"/>
    <n v="1"/>
    <s v="Hyperlink"/>
    <m/>
    <m/>
    <s v="2"/>
    <s v="3"/>
    <m/>
    <m/>
    <m/>
    <m/>
    <m/>
    <m/>
    <m/>
    <m/>
    <m/>
  </r>
  <r>
    <s v="Climate_change"/>
    <s v="aerosols"/>
    <m/>
    <m/>
    <m/>
    <m/>
    <m/>
    <m/>
    <m/>
    <m/>
    <s v="No"/>
    <n v="1151"/>
    <m/>
    <m/>
    <s v="Article-Article"/>
    <n v="1"/>
    <s v="Hyperlink"/>
    <m/>
    <m/>
    <s v="1"/>
    <s v="3"/>
    <m/>
    <m/>
    <m/>
    <m/>
    <m/>
    <m/>
    <m/>
    <m/>
    <m/>
  </r>
  <r>
    <s v="climate system"/>
    <s v="aerosols"/>
    <m/>
    <m/>
    <m/>
    <m/>
    <m/>
    <m/>
    <m/>
    <m/>
    <s v="No"/>
    <n v="1152"/>
    <m/>
    <m/>
    <s v="Article-Article"/>
    <n v="1"/>
    <s v="Hyperlink"/>
    <m/>
    <m/>
    <s v="3"/>
    <s v="3"/>
    <m/>
    <m/>
    <m/>
    <m/>
    <m/>
    <m/>
    <m/>
    <m/>
    <m/>
  </r>
  <r>
    <s v="Earth's energy budget"/>
    <s v="aerosols"/>
    <m/>
    <m/>
    <m/>
    <m/>
    <m/>
    <m/>
    <m/>
    <m/>
    <s v="No"/>
    <n v="1153"/>
    <m/>
    <m/>
    <s v="Article-Article"/>
    <n v="1"/>
    <s v="Hyperlink"/>
    <m/>
    <m/>
    <s v="3"/>
    <s v="3"/>
    <m/>
    <m/>
    <m/>
    <m/>
    <m/>
    <m/>
    <m/>
    <m/>
    <m/>
  </r>
  <r>
    <s v="radiative forcing"/>
    <s v="NASA"/>
    <m/>
    <m/>
    <m/>
    <m/>
    <m/>
    <m/>
    <m/>
    <m/>
    <s v="No"/>
    <n v="1154"/>
    <m/>
    <m/>
    <s v="Article-Article"/>
    <n v="1"/>
    <s v="Hyperlink"/>
    <m/>
    <m/>
    <s v="3"/>
    <s v="3"/>
    <m/>
    <m/>
    <m/>
    <m/>
    <m/>
    <m/>
    <m/>
    <m/>
    <m/>
  </r>
  <r>
    <s v="radiative forcing"/>
    <s v="methane"/>
    <m/>
    <m/>
    <m/>
    <m/>
    <m/>
    <m/>
    <m/>
    <m/>
    <s v="Yes"/>
    <n v="1155"/>
    <m/>
    <m/>
    <s v="Article-Article"/>
    <n v="1"/>
    <s v="Hyperlink"/>
    <m/>
    <m/>
    <s v="3"/>
    <s v="3"/>
    <m/>
    <m/>
    <m/>
    <m/>
    <m/>
    <m/>
    <m/>
    <m/>
    <m/>
  </r>
  <r>
    <s v="radiative forcing"/>
    <s v="albedo"/>
    <m/>
    <m/>
    <m/>
    <m/>
    <m/>
    <m/>
    <m/>
    <m/>
    <s v="Yes"/>
    <n v="1156"/>
    <m/>
    <m/>
    <s v="Article-Article"/>
    <n v="1"/>
    <s v="Hyperlink"/>
    <m/>
    <m/>
    <s v="3"/>
    <s v="2"/>
    <m/>
    <m/>
    <m/>
    <m/>
    <m/>
    <m/>
    <m/>
    <m/>
    <m/>
  </r>
  <r>
    <s v="radiative forcing"/>
    <s v="Sun"/>
    <m/>
    <m/>
    <m/>
    <m/>
    <m/>
    <m/>
    <m/>
    <m/>
    <s v="No"/>
    <n v="1157"/>
    <m/>
    <m/>
    <s v="Article-Article"/>
    <n v="1"/>
    <s v="Hyperlink"/>
    <m/>
    <m/>
    <s v="3"/>
    <s v="2"/>
    <m/>
    <m/>
    <m/>
    <m/>
    <m/>
    <m/>
    <m/>
    <m/>
    <m/>
  </r>
  <r>
    <s v="radiative forcing"/>
    <s v="Intergovernmental Panel on Climate Change"/>
    <m/>
    <m/>
    <m/>
    <m/>
    <m/>
    <m/>
    <m/>
    <m/>
    <s v="No"/>
    <n v="1158"/>
    <m/>
    <m/>
    <s v="Article-Article"/>
    <n v="1"/>
    <s v="Hyperlink"/>
    <m/>
    <m/>
    <s v="3"/>
    <s v="4"/>
    <m/>
    <m/>
    <m/>
    <m/>
    <m/>
    <m/>
    <m/>
    <m/>
    <m/>
  </r>
  <r>
    <s v="radiative forcing"/>
    <s v="greenhouse gas"/>
    <m/>
    <m/>
    <m/>
    <m/>
    <m/>
    <m/>
    <m/>
    <m/>
    <s v="Yes"/>
    <n v="1159"/>
    <m/>
    <m/>
    <s v="Article-Article"/>
    <n v="1"/>
    <s v="Hyperlink"/>
    <m/>
    <m/>
    <s v="3"/>
    <s v="2"/>
    <m/>
    <m/>
    <m/>
    <m/>
    <m/>
    <m/>
    <m/>
    <m/>
    <m/>
  </r>
  <r>
    <s v="radiative forcing"/>
    <s v="climate system"/>
    <m/>
    <m/>
    <m/>
    <m/>
    <m/>
    <m/>
    <m/>
    <m/>
    <s v="No"/>
    <n v="1160"/>
    <m/>
    <m/>
    <s v="Article-Article"/>
    <n v="1"/>
    <s v="Hyperlink"/>
    <m/>
    <m/>
    <s v="3"/>
    <s v="3"/>
    <m/>
    <m/>
    <m/>
    <m/>
    <m/>
    <m/>
    <m/>
    <m/>
    <m/>
  </r>
  <r>
    <s v="radiative forcing"/>
    <s v="atmosphere"/>
    <m/>
    <m/>
    <m/>
    <m/>
    <m/>
    <m/>
    <m/>
    <m/>
    <s v="No"/>
    <n v="1161"/>
    <m/>
    <m/>
    <s v="Article-Article"/>
    <n v="1"/>
    <s v="Hyperlink"/>
    <m/>
    <m/>
    <s v="3"/>
    <s v="2"/>
    <m/>
    <m/>
    <m/>
    <m/>
    <m/>
    <m/>
    <m/>
    <m/>
    <m/>
  </r>
  <r>
    <s v="Climate_change"/>
    <s v="radiative forcing"/>
    <m/>
    <m/>
    <m/>
    <m/>
    <m/>
    <m/>
    <m/>
    <m/>
    <s v="No"/>
    <n v="1162"/>
    <m/>
    <m/>
    <s v="Article-Article"/>
    <n v="1"/>
    <s v="Hyperlink"/>
    <m/>
    <m/>
    <s v="1"/>
    <s v="3"/>
    <m/>
    <m/>
    <m/>
    <m/>
    <m/>
    <m/>
    <m/>
    <m/>
    <m/>
  </r>
  <r>
    <s v="Milankovitch cycles"/>
    <s v="radiative forcing"/>
    <m/>
    <m/>
    <m/>
    <m/>
    <m/>
    <m/>
    <m/>
    <m/>
    <s v="No"/>
    <n v="1163"/>
    <m/>
    <m/>
    <s v="Article-Article"/>
    <n v="1"/>
    <s v="Hyperlink"/>
    <m/>
    <m/>
    <s v="2"/>
    <s v="3"/>
    <m/>
    <m/>
    <m/>
    <m/>
    <m/>
    <m/>
    <m/>
    <m/>
    <m/>
  </r>
  <r>
    <s v="methane"/>
    <s v="radiative forcing"/>
    <m/>
    <m/>
    <m/>
    <m/>
    <m/>
    <m/>
    <m/>
    <m/>
    <s v="Yes"/>
    <n v="1164"/>
    <m/>
    <m/>
    <s v="Article-Article"/>
    <n v="1"/>
    <s v="Hyperlink"/>
    <m/>
    <m/>
    <s v="3"/>
    <s v="3"/>
    <m/>
    <m/>
    <m/>
    <m/>
    <m/>
    <m/>
    <m/>
    <m/>
    <m/>
  </r>
  <r>
    <s v="albedo"/>
    <s v="radiative forcing"/>
    <m/>
    <m/>
    <m/>
    <m/>
    <m/>
    <m/>
    <m/>
    <m/>
    <s v="Yes"/>
    <n v="1165"/>
    <m/>
    <m/>
    <s v="Article-Article"/>
    <n v="1"/>
    <s v="Hyperlink"/>
    <m/>
    <m/>
    <s v="2"/>
    <s v="3"/>
    <m/>
    <m/>
    <m/>
    <m/>
    <m/>
    <m/>
    <m/>
    <m/>
    <m/>
  </r>
  <r>
    <s v="greenhouse gas"/>
    <s v="radiative forcing"/>
    <m/>
    <m/>
    <m/>
    <m/>
    <m/>
    <m/>
    <m/>
    <m/>
    <s v="Yes"/>
    <n v="1166"/>
    <m/>
    <m/>
    <s v="Article-Article"/>
    <n v="1"/>
    <s v="Hyperlink"/>
    <m/>
    <m/>
    <s v="2"/>
    <s v="3"/>
    <m/>
    <m/>
    <m/>
    <m/>
    <m/>
    <m/>
    <m/>
    <m/>
    <m/>
  </r>
  <r>
    <s v="global warming"/>
    <s v="radiative forcing"/>
    <m/>
    <m/>
    <m/>
    <m/>
    <m/>
    <m/>
    <m/>
    <m/>
    <s v="No"/>
    <n v="1167"/>
    <m/>
    <m/>
    <s v="Article-Article"/>
    <n v="1"/>
    <s v="Hyperlink"/>
    <m/>
    <m/>
    <s v="4"/>
    <s v="3"/>
    <m/>
    <m/>
    <m/>
    <m/>
    <m/>
    <m/>
    <m/>
    <m/>
    <m/>
  </r>
  <r>
    <s v="Earth's energy budget"/>
    <s v="radiative forcing"/>
    <m/>
    <m/>
    <m/>
    <m/>
    <m/>
    <m/>
    <m/>
    <m/>
    <s v="No"/>
    <n v="1168"/>
    <m/>
    <m/>
    <s v="Article-Article"/>
    <n v="1"/>
    <s v="Hyperlink"/>
    <m/>
    <m/>
    <s v="3"/>
    <s v="3"/>
    <m/>
    <m/>
    <m/>
    <m/>
    <m/>
    <m/>
    <m/>
    <m/>
    <m/>
  </r>
  <r>
    <s v="desertification"/>
    <s v="deforestation"/>
    <m/>
    <m/>
    <m/>
    <m/>
    <m/>
    <m/>
    <m/>
    <m/>
    <s v="Yes"/>
    <n v="1169"/>
    <m/>
    <m/>
    <s v="Article-Article"/>
    <n v="1"/>
    <s v="Hyperlink"/>
    <m/>
    <m/>
    <s v="1"/>
    <s v="1"/>
    <m/>
    <m/>
    <m/>
    <m/>
    <m/>
    <m/>
    <m/>
    <m/>
    <m/>
  </r>
  <r>
    <s v="Earth"/>
    <s v="deforestation"/>
    <m/>
    <m/>
    <m/>
    <m/>
    <m/>
    <m/>
    <m/>
    <m/>
    <s v="No"/>
    <n v="1170"/>
    <m/>
    <m/>
    <s v="Article-Article"/>
    <n v="1"/>
    <s v="Hyperlink"/>
    <m/>
    <m/>
    <s v="2"/>
    <s v="1"/>
    <m/>
    <m/>
    <m/>
    <m/>
    <m/>
    <m/>
    <m/>
    <m/>
    <m/>
  </r>
  <r>
    <s v="deforestation"/>
    <s v="Scientific American"/>
    <m/>
    <m/>
    <m/>
    <m/>
    <m/>
    <m/>
    <m/>
    <m/>
    <s v="No"/>
    <n v="1171"/>
    <m/>
    <m/>
    <s v="Article-Article"/>
    <n v="1"/>
    <s v="Hyperlink"/>
    <m/>
    <m/>
    <s v="1"/>
    <s v="2"/>
    <m/>
    <m/>
    <m/>
    <m/>
    <m/>
    <m/>
    <m/>
    <m/>
    <m/>
  </r>
  <r>
    <s v="deforestation"/>
    <s v="desertification"/>
    <m/>
    <m/>
    <m/>
    <m/>
    <m/>
    <m/>
    <m/>
    <m/>
    <s v="Yes"/>
    <n v="1172"/>
    <m/>
    <m/>
    <s v="Article-Article"/>
    <n v="1"/>
    <s v="Hyperlink"/>
    <m/>
    <m/>
    <s v="1"/>
    <s v="1"/>
    <m/>
    <m/>
    <m/>
    <m/>
    <m/>
    <m/>
    <m/>
    <m/>
    <m/>
  </r>
  <r>
    <s v="deforestation"/>
    <s v="ecosystem"/>
    <m/>
    <m/>
    <m/>
    <m/>
    <m/>
    <m/>
    <m/>
    <m/>
    <s v="Yes"/>
    <n v="1173"/>
    <m/>
    <m/>
    <s v="Article-Article"/>
    <n v="1"/>
    <s v="Hyperlink"/>
    <m/>
    <m/>
    <s v="1"/>
    <s v="2"/>
    <m/>
    <m/>
    <m/>
    <m/>
    <m/>
    <m/>
    <m/>
    <m/>
    <m/>
  </r>
  <r>
    <s v="deforestation"/>
    <s v="photosynthesis"/>
    <m/>
    <m/>
    <m/>
    <m/>
    <m/>
    <m/>
    <m/>
    <m/>
    <s v="No"/>
    <n v="1174"/>
    <m/>
    <m/>
    <s v="Article-Article"/>
    <n v="1"/>
    <s v="Hyperlink"/>
    <m/>
    <m/>
    <s v="1"/>
    <s v="2"/>
    <m/>
    <m/>
    <m/>
    <m/>
    <m/>
    <m/>
    <m/>
    <m/>
    <m/>
  </r>
  <r>
    <s v="deforestation"/>
    <s v="evapotranspiration"/>
    <m/>
    <m/>
    <m/>
    <m/>
    <m/>
    <m/>
    <m/>
    <m/>
    <s v="No"/>
    <n v="1175"/>
    <m/>
    <m/>
    <s v="Article-Article"/>
    <n v="1"/>
    <s v="Hyperlink"/>
    <m/>
    <m/>
    <s v="1"/>
    <s v="1"/>
    <m/>
    <m/>
    <m/>
    <m/>
    <m/>
    <m/>
    <m/>
    <m/>
    <m/>
  </r>
  <r>
    <s v="deforestation"/>
    <s v="water cycle"/>
    <m/>
    <m/>
    <m/>
    <m/>
    <m/>
    <m/>
    <m/>
    <m/>
    <s v="Yes"/>
    <n v="1176"/>
    <m/>
    <m/>
    <s v="Article-Article"/>
    <n v="1"/>
    <s v="Hyperlink"/>
    <m/>
    <m/>
    <s v="1"/>
    <s v="1"/>
    <m/>
    <m/>
    <m/>
    <m/>
    <m/>
    <m/>
    <m/>
    <m/>
    <m/>
  </r>
  <r>
    <s v="deforestation"/>
    <s v="Intergovernmental Panel on Climate Change"/>
    <m/>
    <m/>
    <m/>
    <m/>
    <m/>
    <m/>
    <m/>
    <m/>
    <s v="No"/>
    <n v="1177"/>
    <m/>
    <m/>
    <s v="Article-Article"/>
    <n v="1"/>
    <s v="Hyperlink"/>
    <m/>
    <m/>
    <s v="1"/>
    <s v="4"/>
    <m/>
    <m/>
    <m/>
    <m/>
    <m/>
    <m/>
    <m/>
    <m/>
    <m/>
  </r>
  <r>
    <s v="deforestation"/>
    <s v="global warming"/>
    <m/>
    <m/>
    <m/>
    <m/>
    <m/>
    <m/>
    <m/>
    <m/>
    <s v="Yes"/>
    <n v="1178"/>
    <m/>
    <m/>
    <s v="Article-Article"/>
    <n v="1"/>
    <s v="Hyperlink"/>
    <m/>
    <m/>
    <s v="1"/>
    <s v="4"/>
    <m/>
    <m/>
    <m/>
    <m/>
    <m/>
    <m/>
    <m/>
    <m/>
    <m/>
  </r>
  <r>
    <s v="deforestation"/>
    <s v="climate"/>
    <m/>
    <m/>
    <m/>
    <m/>
    <m/>
    <m/>
    <m/>
    <m/>
    <s v="No"/>
    <n v="1179"/>
    <m/>
    <m/>
    <s v="Article-Article"/>
    <n v="1"/>
    <s v="Hyperlink"/>
    <m/>
    <m/>
    <s v="1"/>
    <s v="2"/>
    <m/>
    <m/>
    <m/>
    <m/>
    <m/>
    <m/>
    <m/>
    <m/>
    <m/>
  </r>
  <r>
    <s v="Climate_change"/>
    <s v="deforestation"/>
    <m/>
    <m/>
    <m/>
    <m/>
    <m/>
    <m/>
    <m/>
    <m/>
    <s v="No"/>
    <n v="1180"/>
    <m/>
    <m/>
    <s v="Article-Article"/>
    <n v="1"/>
    <s v="Hyperlink"/>
    <m/>
    <m/>
    <s v="1"/>
    <s v="1"/>
    <m/>
    <m/>
    <m/>
    <m/>
    <m/>
    <m/>
    <m/>
    <m/>
    <m/>
  </r>
  <r>
    <s v="ecosystem"/>
    <s v="deforestation"/>
    <m/>
    <m/>
    <m/>
    <m/>
    <m/>
    <m/>
    <m/>
    <m/>
    <s v="Yes"/>
    <n v="1181"/>
    <m/>
    <m/>
    <s v="Article-Article"/>
    <n v="1"/>
    <s v="Hyperlink"/>
    <m/>
    <m/>
    <s v="2"/>
    <s v="1"/>
    <m/>
    <m/>
    <m/>
    <m/>
    <m/>
    <m/>
    <m/>
    <m/>
    <m/>
  </r>
  <r>
    <s v="water cycle"/>
    <s v="deforestation"/>
    <m/>
    <m/>
    <m/>
    <m/>
    <m/>
    <m/>
    <m/>
    <m/>
    <s v="Yes"/>
    <n v="1182"/>
    <m/>
    <m/>
    <s v="Article-Article"/>
    <n v="1"/>
    <s v="Hyperlink"/>
    <m/>
    <m/>
    <s v="1"/>
    <s v="1"/>
    <m/>
    <m/>
    <m/>
    <m/>
    <m/>
    <m/>
    <m/>
    <m/>
    <m/>
  </r>
  <r>
    <s v="albedo"/>
    <s v="deforestation"/>
    <m/>
    <m/>
    <m/>
    <m/>
    <m/>
    <m/>
    <m/>
    <m/>
    <s v="No"/>
    <n v="1183"/>
    <m/>
    <m/>
    <s v="Article-Article"/>
    <n v="1"/>
    <s v="Hyperlink"/>
    <m/>
    <m/>
    <s v="2"/>
    <s v="1"/>
    <m/>
    <m/>
    <m/>
    <m/>
    <m/>
    <m/>
    <m/>
    <m/>
    <m/>
  </r>
  <r>
    <s v="greenhouse gas"/>
    <s v="deforestation"/>
    <m/>
    <m/>
    <m/>
    <m/>
    <m/>
    <m/>
    <m/>
    <m/>
    <s v="No"/>
    <n v="1184"/>
    <m/>
    <m/>
    <s v="Article-Article"/>
    <n v="1"/>
    <s v="Hyperlink"/>
    <m/>
    <m/>
    <s v="2"/>
    <s v="1"/>
    <m/>
    <m/>
    <m/>
    <m/>
    <m/>
    <m/>
    <m/>
    <m/>
    <m/>
  </r>
  <r>
    <s v="global warming"/>
    <s v="deforestation"/>
    <m/>
    <m/>
    <m/>
    <m/>
    <m/>
    <m/>
    <m/>
    <m/>
    <s v="Yes"/>
    <n v="1185"/>
    <m/>
    <m/>
    <s v="Article-Article"/>
    <n v="1"/>
    <s v="Hyperlink"/>
    <m/>
    <m/>
    <s v="4"/>
    <s v="1"/>
    <m/>
    <m/>
    <m/>
    <m/>
    <m/>
    <m/>
    <m/>
    <m/>
    <m/>
  </r>
  <r>
    <s v="Earth's energy budget"/>
    <s v="deforestation"/>
    <m/>
    <m/>
    <m/>
    <m/>
    <m/>
    <m/>
    <m/>
    <m/>
    <s v="No"/>
    <n v="1186"/>
    <m/>
    <m/>
    <s v="Article-Article"/>
    <n v="1"/>
    <s v="Hyperlink"/>
    <m/>
    <m/>
    <s v="3"/>
    <s v="1"/>
    <m/>
    <m/>
    <m/>
    <m/>
    <m/>
    <m/>
    <m/>
    <m/>
    <m/>
  </r>
  <r>
    <s v="desertification"/>
    <s v="evapotranspiration"/>
    <m/>
    <m/>
    <m/>
    <m/>
    <m/>
    <m/>
    <m/>
    <m/>
    <s v="No"/>
    <n v="1187"/>
    <m/>
    <m/>
    <s v="Article-Article"/>
    <n v="1"/>
    <s v="Hyperlink"/>
    <m/>
    <m/>
    <s v="1"/>
    <s v="1"/>
    <m/>
    <m/>
    <m/>
    <m/>
    <m/>
    <m/>
    <m/>
    <m/>
    <m/>
  </r>
  <r>
    <s v="evaporation"/>
    <s v="evapotranspiration"/>
    <m/>
    <m/>
    <m/>
    <m/>
    <m/>
    <m/>
    <m/>
    <m/>
    <s v="Yes"/>
    <n v="1188"/>
    <m/>
    <m/>
    <s v="Article-Article"/>
    <n v="1"/>
    <s v="Hyperlink"/>
    <m/>
    <m/>
    <s v="1"/>
    <s v="1"/>
    <m/>
    <m/>
    <m/>
    <m/>
    <m/>
    <m/>
    <m/>
    <m/>
    <m/>
  </r>
  <r>
    <s v="evapotranspiration"/>
    <s v="evaporation"/>
    <m/>
    <m/>
    <m/>
    <m/>
    <m/>
    <m/>
    <m/>
    <m/>
    <s v="Yes"/>
    <n v="1189"/>
    <m/>
    <m/>
    <s v="Article-Article"/>
    <n v="1"/>
    <s v="Hyperlink"/>
    <m/>
    <m/>
    <s v="1"/>
    <s v="1"/>
    <m/>
    <m/>
    <m/>
    <m/>
    <m/>
    <m/>
    <m/>
    <m/>
    <m/>
  </r>
  <r>
    <s v="evapotranspiration"/>
    <s v="vegetation"/>
    <m/>
    <m/>
    <m/>
    <m/>
    <m/>
    <m/>
    <m/>
    <m/>
    <s v="No"/>
    <n v="1190"/>
    <m/>
    <m/>
    <s v="Article-Article"/>
    <n v="1"/>
    <s v="Hyperlink"/>
    <m/>
    <m/>
    <s v="1"/>
    <s v="1"/>
    <m/>
    <m/>
    <m/>
    <m/>
    <m/>
    <m/>
    <m/>
    <m/>
    <m/>
  </r>
  <r>
    <s v="evapotranspiration"/>
    <s v="water cycle"/>
    <m/>
    <m/>
    <m/>
    <m/>
    <m/>
    <m/>
    <m/>
    <m/>
    <s v="Yes"/>
    <n v="1191"/>
    <m/>
    <m/>
    <s v="Article-Article"/>
    <n v="1"/>
    <s v="Hyperlink"/>
    <m/>
    <m/>
    <s v="1"/>
    <s v="1"/>
    <m/>
    <m/>
    <m/>
    <m/>
    <m/>
    <m/>
    <m/>
    <m/>
    <m/>
  </r>
  <r>
    <s v="evapotranspiration"/>
    <s v="solar radiation"/>
    <m/>
    <m/>
    <m/>
    <m/>
    <m/>
    <m/>
    <m/>
    <m/>
    <s v="No"/>
    <n v="1192"/>
    <m/>
    <m/>
    <s v="Article-Article"/>
    <n v="1"/>
    <s v="Hyperlink"/>
    <m/>
    <m/>
    <s v="1"/>
    <s v="2"/>
    <m/>
    <m/>
    <m/>
    <m/>
    <m/>
    <m/>
    <m/>
    <m/>
    <m/>
  </r>
  <r>
    <s v="Climate_change"/>
    <s v="evapotranspiration"/>
    <m/>
    <m/>
    <m/>
    <m/>
    <m/>
    <m/>
    <m/>
    <m/>
    <s v="No"/>
    <n v="1193"/>
    <m/>
    <m/>
    <s v="Article-Article"/>
    <n v="1"/>
    <s v="Hyperlink"/>
    <m/>
    <m/>
    <s v="1"/>
    <s v="1"/>
    <m/>
    <m/>
    <m/>
    <m/>
    <m/>
    <m/>
    <m/>
    <m/>
    <m/>
  </r>
  <r>
    <s v="water cycle"/>
    <s v="evapotranspiration"/>
    <m/>
    <m/>
    <m/>
    <m/>
    <m/>
    <m/>
    <m/>
    <m/>
    <s v="Yes"/>
    <n v="1194"/>
    <m/>
    <m/>
    <s v="Article-Article"/>
    <n v="1"/>
    <s v="Hyperlink"/>
    <m/>
    <m/>
    <s v="1"/>
    <s v="1"/>
    <m/>
    <m/>
    <m/>
    <m/>
    <m/>
    <m/>
    <m/>
    <m/>
    <m/>
  </r>
  <r>
    <s v="albedo"/>
    <s v="evapotranspiration"/>
    <m/>
    <m/>
    <m/>
    <m/>
    <m/>
    <m/>
    <m/>
    <m/>
    <s v="No"/>
    <n v="1195"/>
    <m/>
    <m/>
    <s v="Article-Article"/>
    <n v="1"/>
    <s v="Hyperlink"/>
    <m/>
    <m/>
    <s v="2"/>
    <s v="1"/>
    <m/>
    <m/>
    <m/>
    <m/>
    <m/>
    <m/>
    <m/>
    <m/>
    <m/>
  </r>
  <r>
    <s v="climate system"/>
    <s v="evapotranspiration"/>
    <m/>
    <m/>
    <m/>
    <m/>
    <m/>
    <m/>
    <m/>
    <m/>
    <s v="No"/>
    <n v="1196"/>
    <m/>
    <m/>
    <s v="Article-Article"/>
    <n v="1"/>
    <s v="Hyperlink"/>
    <m/>
    <m/>
    <s v="3"/>
    <s v="1"/>
    <m/>
    <m/>
    <m/>
    <m/>
    <m/>
    <m/>
    <m/>
    <m/>
    <m/>
  </r>
  <r>
    <s v="climate"/>
    <s v="evapotranspiration"/>
    <m/>
    <m/>
    <m/>
    <m/>
    <m/>
    <m/>
    <m/>
    <m/>
    <s v="No"/>
    <n v="1197"/>
    <m/>
    <m/>
    <s v="Article-Article"/>
    <n v="1"/>
    <s v="Hyperlink"/>
    <m/>
    <m/>
    <s v="2"/>
    <s v="1"/>
    <m/>
    <m/>
    <m/>
    <m/>
    <m/>
    <m/>
    <m/>
    <m/>
    <m/>
  </r>
  <r>
    <s v="Earth's energy budget"/>
    <s v="evapotranspiration"/>
    <m/>
    <m/>
    <m/>
    <m/>
    <m/>
    <m/>
    <m/>
    <m/>
    <s v="No"/>
    <n v="1198"/>
    <m/>
    <m/>
    <s v="Article-Article"/>
    <n v="1"/>
    <s v="Hyperlink"/>
    <m/>
    <m/>
    <s v="3"/>
    <s v="1"/>
    <m/>
    <m/>
    <m/>
    <m/>
    <m/>
    <m/>
    <m/>
    <m/>
    <m/>
  </r>
  <r>
    <s v="greenhouse gas"/>
    <s v="climate system"/>
    <m/>
    <m/>
    <m/>
    <m/>
    <m/>
    <m/>
    <m/>
    <m/>
    <s v="No"/>
    <n v="1199"/>
    <m/>
    <m/>
    <s v="Article-Article"/>
    <n v="1"/>
    <s v="Hyperlink"/>
    <m/>
    <m/>
    <s v="2"/>
    <s v="3"/>
    <m/>
    <m/>
    <m/>
    <m/>
    <m/>
    <m/>
    <m/>
    <m/>
    <m/>
  </r>
  <r>
    <s v="climate system"/>
    <s v="evaporation"/>
    <m/>
    <m/>
    <m/>
    <m/>
    <m/>
    <m/>
    <m/>
    <m/>
    <s v="No"/>
    <n v="1200"/>
    <m/>
    <m/>
    <s v="Article-Article"/>
    <n v="1"/>
    <s v="Hyperlink"/>
    <m/>
    <m/>
    <s v="3"/>
    <s v="1"/>
    <m/>
    <m/>
    <m/>
    <m/>
    <m/>
    <m/>
    <m/>
    <m/>
    <m/>
  </r>
  <r>
    <s v="climate system"/>
    <s v="Greenland"/>
    <m/>
    <m/>
    <m/>
    <m/>
    <m/>
    <m/>
    <m/>
    <m/>
    <s v="No"/>
    <n v="1201"/>
    <m/>
    <m/>
    <s v="Article-Article"/>
    <n v="1"/>
    <s v="Hyperlink"/>
    <m/>
    <m/>
    <s v="3"/>
    <s v="3"/>
    <m/>
    <m/>
    <m/>
    <m/>
    <m/>
    <m/>
    <m/>
    <m/>
    <m/>
  </r>
  <r>
    <s v="climate system"/>
    <s v="Antarctica"/>
    <m/>
    <m/>
    <m/>
    <m/>
    <m/>
    <m/>
    <m/>
    <m/>
    <s v="No"/>
    <n v="1202"/>
    <m/>
    <m/>
    <s v="Article-Article"/>
    <n v="1"/>
    <s v="Hyperlink"/>
    <m/>
    <m/>
    <s v="3"/>
    <s v="3"/>
    <m/>
    <m/>
    <m/>
    <m/>
    <m/>
    <m/>
    <m/>
    <m/>
    <m/>
  </r>
  <r>
    <s v="climate system"/>
    <s v="stratosphere"/>
    <m/>
    <m/>
    <m/>
    <m/>
    <m/>
    <m/>
    <m/>
    <m/>
    <s v="No"/>
    <n v="1203"/>
    <m/>
    <m/>
    <s v="Article-Article"/>
    <n v="1"/>
    <s v="Hyperlink"/>
    <m/>
    <m/>
    <s v="3"/>
    <s v="3"/>
    <m/>
    <m/>
    <m/>
    <m/>
    <m/>
    <m/>
    <m/>
    <m/>
    <m/>
  </r>
  <r>
    <s v="climate system"/>
    <s v="NASA"/>
    <m/>
    <m/>
    <m/>
    <m/>
    <m/>
    <m/>
    <m/>
    <m/>
    <s v="No"/>
    <n v="1204"/>
    <m/>
    <m/>
    <s v="Article-Article"/>
    <n v="1"/>
    <s v="Hyperlink"/>
    <m/>
    <m/>
    <s v="3"/>
    <s v="3"/>
    <m/>
    <m/>
    <m/>
    <m/>
    <m/>
    <m/>
    <m/>
    <m/>
    <m/>
  </r>
  <r>
    <s v="climate system"/>
    <s v="energy"/>
    <m/>
    <m/>
    <m/>
    <m/>
    <m/>
    <m/>
    <m/>
    <m/>
    <s v="No"/>
    <n v="1205"/>
    <m/>
    <m/>
    <s v="Article-Article"/>
    <n v="1"/>
    <s v="Hyperlink"/>
    <m/>
    <m/>
    <s v="3"/>
    <s v="2"/>
    <m/>
    <m/>
    <m/>
    <m/>
    <m/>
    <m/>
    <m/>
    <m/>
    <m/>
  </r>
  <r>
    <s v="climate system"/>
    <s v="Milankovitch cycles"/>
    <m/>
    <m/>
    <m/>
    <m/>
    <m/>
    <m/>
    <m/>
    <m/>
    <s v="No"/>
    <n v="1206"/>
    <m/>
    <m/>
    <s v="Article-Article"/>
    <n v="1"/>
    <s v="Hyperlink"/>
    <m/>
    <m/>
    <s v="3"/>
    <s v="2"/>
    <m/>
    <m/>
    <m/>
    <m/>
    <m/>
    <m/>
    <m/>
    <m/>
    <m/>
  </r>
  <r>
    <s v="climate system"/>
    <s v="methane"/>
    <m/>
    <m/>
    <m/>
    <m/>
    <m/>
    <m/>
    <m/>
    <m/>
    <s v="No"/>
    <n v="1207"/>
    <m/>
    <m/>
    <s v="Article-Article"/>
    <n v="1"/>
    <s v="Hyperlink"/>
    <m/>
    <m/>
    <s v="3"/>
    <s v="3"/>
    <m/>
    <m/>
    <m/>
    <m/>
    <m/>
    <m/>
    <m/>
    <m/>
    <m/>
  </r>
  <r>
    <s v="climate system"/>
    <s v="photosynthesis"/>
    <m/>
    <m/>
    <m/>
    <m/>
    <m/>
    <m/>
    <m/>
    <m/>
    <s v="No"/>
    <n v="1208"/>
    <m/>
    <m/>
    <s v="Article-Article"/>
    <n v="1"/>
    <s v="Hyperlink"/>
    <m/>
    <m/>
    <s v="3"/>
    <s v="2"/>
    <m/>
    <m/>
    <m/>
    <m/>
    <m/>
    <m/>
    <m/>
    <m/>
    <m/>
  </r>
  <r>
    <s v="climate system"/>
    <s v="albedo"/>
    <m/>
    <m/>
    <m/>
    <m/>
    <m/>
    <m/>
    <m/>
    <m/>
    <s v="No"/>
    <n v="1209"/>
    <m/>
    <m/>
    <s v="Article-Article"/>
    <n v="1"/>
    <s v="Hyperlink"/>
    <m/>
    <m/>
    <s v="3"/>
    <s v="2"/>
    <m/>
    <m/>
    <m/>
    <m/>
    <m/>
    <m/>
    <m/>
    <m/>
    <m/>
  </r>
  <r>
    <s v="climate system"/>
    <s v="Sun"/>
    <m/>
    <m/>
    <m/>
    <m/>
    <m/>
    <m/>
    <m/>
    <m/>
    <s v="No"/>
    <n v="1210"/>
    <m/>
    <m/>
    <s v="Article-Article"/>
    <n v="1"/>
    <s v="Hyperlink"/>
    <m/>
    <m/>
    <s v="3"/>
    <s v="2"/>
    <m/>
    <m/>
    <m/>
    <m/>
    <m/>
    <m/>
    <m/>
    <m/>
    <m/>
  </r>
  <r>
    <s v="climate system"/>
    <s v="global warming"/>
    <m/>
    <m/>
    <m/>
    <m/>
    <m/>
    <m/>
    <m/>
    <m/>
    <s v="No"/>
    <n v="1211"/>
    <m/>
    <m/>
    <s v="Article-Article"/>
    <n v="1"/>
    <s v="Hyperlink"/>
    <m/>
    <m/>
    <s v="3"/>
    <s v="4"/>
    <m/>
    <m/>
    <m/>
    <m/>
    <m/>
    <m/>
    <m/>
    <m/>
    <m/>
  </r>
  <r>
    <s v="climate system"/>
    <s v="climate"/>
    <m/>
    <m/>
    <m/>
    <m/>
    <m/>
    <m/>
    <m/>
    <m/>
    <s v="Yes"/>
    <n v="1212"/>
    <m/>
    <m/>
    <s v="Article-Article"/>
    <n v="1"/>
    <s v="Hyperlink"/>
    <m/>
    <m/>
    <s v="3"/>
    <s v="2"/>
    <m/>
    <m/>
    <m/>
    <m/>
    <m/>
    <m/>
    <m/>
    <m/>
    <m/>
  </r>
  <r>
    <s v="climate system"/>
    <s v="Earth's energy budget"/>
    <m/>
    <m/>
    <m/>
    <m/>
    <m/>
    <m/>
    <m/>
    <m/>
    <s v="Yes"/>
    <n v="1213"/>
    <m/>
    <m/>
    <s v="Article-Article"/>
    <n v="1"/>
    <s v="Hyperlink"/>
    <m/>
    <m/>
    <s v="3"/>
    <s v="3"/>
    <m/>
    <m/>
    <m/>
    <m/>
    <m/>
    <m/>
    <m/>
    <m/>
    <m/>
  </r>
  <r>
    <s v="climate system"/>
    <s v="lithosphere"/>
    <m/>
    <m/>
    <m/>
    <m/>
    <m/>
    <m/>
    <m/>
    <m/>
    <s v="No"/>
    <n v="1214"/>
    <m/>
    <m/>
    <s v="Article-Article"/>
    <n v="1"/>
    <s v="Hyperlink"/>
    <m/>
    <m/>
    <s v="3"/>
    <s v="2"/>
    <m/>
    <m/>
    <m/>
    <m/>
    <m/>
    <m/>
    <m/>
    <m/>
    <m/>
  </r>
  <r>
    <s v="climate system"/>
    <s v="biosphere"/>
    <m/>
    <m/>
    <m/>
    <m/>
    <m/>
    <m/>
    <m/>
    <m/>
    <s v="No"/>
    <n v="1215"/>
    <m/>
    <m/>
    <s v="Article-Article"/>
    <n v="1"/>
    <s v="Hyperlink"/>
    <m/>
    <m/>
    <s v="3"/>
    <s v="2"/>
    <m/>
    <m/>
    <m/>
    <m/>
    <m/>
    <m/>
    <m/>
    <m/>
    <m/>
  </r>
  <r>
    <s v="climate system"/>
    <s v="permafrost"/>
    <m/>
    <m/>
    <m/>
    <m/>
    <m/>
    <m/>
    <m/>
    <m/>
    <s v="No"/>
    <n v="1216"/>
    <m/>
    <m/>
    <s v="Article-Article"/>
    <n v="1"/>
    <s v="Hyperlink"/>
    <m/>
    <m/>
    <s v="3"/>
    <s v="4"/>
    <m/>
    <m/>
    <m/>
    <m/>
    <m/>
    <m/>
    <m/>
    <m/>
    <m/>
  </r>
  <r>
    <s v="climate system"/>
    <s v="cryosphere"/>
    <m/>
    <m/>
    <m/>
    <m/>
    <m/>
    <m/>
    <m/>
    <m/>
    <s v="No"/>
    <n v="1217"/>
    <m/>
    <m/>
    <s v="Article-Article"/>
    <n v="1"/>
    <s v="Hyperlink"/>
    <m/>
    <m/>
    <s v="3"/>
    <s v="3"/>
    <m/>
    <m/>
    <m/>
    <m/>
    <m/>
    <m/>
    <m/>
    <m/>
    <m/>
  </r>
  <r>
    <s v="climate system"/>
    <s v="hydrosphere"/>
    <m/>
    <m/>
    <m/>
    <m/>
    <m/>
    <m/>
    <m/>
    <m/>
    <s v="No"/>
    <n v="1218"/>
    <m/>
    <m/>
    <s v="Article-Article"/>
    <n v="1"/>
    <s v="Hyperlink"/>
    <m/>
    <m/>
    <s v="3"/>
    <s v="2"/>
    <m/>
    <m/>
    <m/>
    <m/>
    <m/>
    <m/>
    <m/>
    <m/>
    <m/>
  </r>
  <r>
    <s v="climate system"/>
    <s v="weather"/>
    <m/>
    <m/>
    <m/>
    <m/>
    <m/>
    <m/>
    <m/>
    <m/>
    <s v="No"/>
    <n v="1219"/>
    <m/>
    <m/>
    <s v="Article-Article"/>
    <n v="1"/>
    <s v="Hyperlink"/>
    <m/>
    <m/>
    <s v="3"/>
    <s v="1"/>
    <m/>
    <m/>
    <m/>
    <m/>
    <m/>
    <m/>
    <m/>
    <m/>
    <m/>
  </r>
  <r>
    <s v="Climate_change"/>
    <s v="climate system"/>
    <m/>
    <m/>
    <m/>
    <m/>
    <m/>
    <m/>
    <m/>
    <m/>
    <s v="No"/>
    <n v="1220"/>
    <m/>
    <m/>
    <s v="Article-Article"/>
    <n v="1"/>
    <s v="Hyperlink"/>
    <m/>
    <m/>
    <s v="1"/>
    <s v="3"/>
    <m/>
    <m/>
    <m/>
    <m/>
    <m/>
    <m/>
    <m/>
    <m/>
    <m/>
  </r>
  <r>
    <s v="climate"/>
    <s v="climate system"/>
    <m/>
    <m/>
    <m/>
    <m/>
    <m/>
    <m/>
    <m/>
    <m/>
    <s v="Yes"/>
    <n v="1221"/>
    <m/>
    <m/>
    <s v="Article-Article"/>
    <n v="1"/>
    <s v="Hyperlink"/>
    <m/>
    <m/>
    <s v="2"/>
    <s v="3"/>
    <m/>
    <m/>
    <m/>
    <m/>
    <m/>
    <m/>
    <m/>
    <m/>
    <m/>
  </r>
  <r>
    <s v="Earth's energy budget"/>
    <s v="climate system"/>
    <m/>
    <m/>
    <m/>
    <m/>
    <m/>
    <m/>
    <m/>
    <m/>
    <s v="Yes"/>
    <n v="1222"/>
    <m/>
    <m/>
    <s v="Article-Article"/>
    <n v="1"/>
    <s v="Hyperlink"/>
    <m/>
    <m/>
    <s v="3"/>
    <s v="3"/>
    <m/>
    <m/>
    <m/>
    <m/>
    <m/>
    <m/>
    <m/>
    <m/>
    <m/>
  </r>
  <r>
    <s v="Earth's energy budget"/>
    <s v="evaporation"/>
    <m/>
    <m/>
    <m/>
    <m/>
    <m/>
    <m/>
    <m/>
    <m/>
    <s v="No"/>
    <n v="1223"/>
    <m/>
    <m/>
    <s v="Article-Article"/>
    <n v="1"/>
    <s v="Hyperlink"/>
    <m/>
    <m/>
    <s v="3"/>
    <s v="1"/>
    <m/>
    <m/>
    <m/>
    <m/>
    <m/>
    <m/>
    <m/>
    <m/>
    <m/>
  </r>
  <r>
    <s v="Earth's energy budget"/>
    <s v="satellite"/>
    <m/>
    <m/>
    <m/>
    <m/>
    <m/>
    <m/>
    <m/>
    <m/>
    <s v="No"/>
    <n v="1224"/>
    <m/>
    <m/>
    <s v="Article-Article"/>
    <n v="1"/>
    <s v="Hyperlink"/>
    <m/>
    <m/>
    <s v="3"/>
    <s v="3"/>
    <m/>
    <m/>
    <m/>
    <m/>
    <m/>
    <m/>
    <m/>
    <m/>
    <m/>
  </r>
  <r>
    <s v="Earth's energy budget"/>
    <s v="stratosphere"/>
    <m/>
    <m/>
    <m/>
    <m/>
    <m/>
    <m/>
    <m/>
    <m/>
    <s v="No"/>
    <n v="1225"/>
    <m/>
    <m/>
    <s v="Article-Article"/>
    <n v="1"/>
    <s v="Hyperlink"/>
    <m/>
    <m/>
    <s v="3"/>
    <s v="3"/>
    <m/>
    <m/>
    <m/>
    <m/>
    <m/>
    <m/>
    <m/>
    <m/>
    <m/>
  </r>
  <r>
    <s v="Earth's energy budget"/>
    <s v="NASA"/>
    <m/>
    <m/>
    <m/>
    <m/>
    <m/>
    <m/>
    <m/>
    <m/>
    <s v="No"/>
    <n v="1226"/>
    <m/>
    <m/>
    <s v="Article-Article"/>
    <n v="1"/>
    <s v="Hyperlink"/>
    <m/>
    <m/>
    <s v="3"/>
    <s v="3"/>
    <m/>
    <m/>
    <m/>
    <m/>
    <m/>
    <m/>
    <m/>
    <m/>
    <m/>
  </r>
  <r>
    <s v="Earth's energy budget"/>
    <s v="energy"/>
    <m/>
    <m/>
    <m/>
    <m/>
    <m/>
    <m/>
    <m/>
    <m/>
    <s v="No"/>
    <n v="1227"/>
    <m/>
    <m/>
    <s v="Article-Article"/>
    <n v="1"/>
    <s v="Hyperlink"/>
    <m/>
    <m/>
    <s v="3"/>
    <s v="2"/>
    <m/>
    <m/>
    <m/>
    <m/>
    <m/>
    <m/>
    <m/>
    <m/>
    <m/>
  </r>
  <r>
    <s v="Earth's energy budget"/>
    <s v="Milankovitch cycles"/>
    <m/>
    <m/>
    <m/>
    <m/>
    <m/>
    <m/>
    <m/>
    <m/>
    <s v="No"/>
    <n v="1228"/>
    <m/>
    <m/>
    <s v="Article-Article"/>
    <n v="1"/>
    <s v="Hyperlink"/>
    <m/>
    <m/>
    <s v="3"/>
    <s v="2"/>
    <m/>
    <m/>
    <m/>
    <m/>
    <m/>
    <m/>
    <m/>
    <m/>
    <m/>
  </r>
  <r>
    <s v="Earth's energy budget"/>
    <s v="methane"/>
    <m/>
    <m/>
    <m/>
    <m/>
    <m/>
    <m/>
    <m/>
    <m/>
    <s v="No"/>
    <n v="1229"/>
    <m/>
    <m/>
    <s v="Article-Article"/>
    <n v="1"/>
    <s v="Hyperlink"/>
    <m/>
    <m/>
    <s v="3"/>
    <s v="3"/>
    <m/>
    <m/>
    <m/>
    <m/>
    <m/>
    <m/>
    <m/>
    <m/>
    <m/>
  </r>
  <r>
    <s v="Earth's energy budget"/>
    <s v="albedo"/>
    <m/>
    <m/>
    <m/>
    <m/>
    <m/>
    <m/>
    <m/>
    <m/>
    <s v="No"/>
    <n v="1230"/>
    <m/>
    <m/>
    <s v="Article-Article"/>
    <n v="1"/>
    <s v="Hyperlink"/>
    <m/>
    <m/>
    <s v="3"/>
    <s v="2"/>
    <m/>
    <m/>
    <m/>
    <m/>
    <m/>
    <m/>
    <m/>
    <m/>
    <m/>
  </r>
  <r>
    <s v="Earth's energy budget"/>
    <s v="solar radiation"/>
    <m/>
    <m/>
    <m/>
    <m/>
    <m/>
    <m/>
    <m/>
    <m/>
    <s v="No"/>
    <n v="1231"/>
    <m/>
    <m/>
    <s v="Article-Article"/>
    <n v="1"/>
    <s v="Hyperlink"/>
    <m/>
    <m/>
    <s v="3"/>
    <s v="2"/>
    <m/>
    <m/>
    <m/>
    <m/>
    <m/>
    <m/>
    <m/>
    <m/>
    <m/>
  </r>
  <r>
    <s v="Earth's energy budget"/>
    <s v="radiation"/>
    <m/>
    <m/>
    <m/>
    <m/>
    <m/>
    <m/>
    <m/>
    <m/>
    <s v="No"/>
    <n v="1232"/>
    <m/>
    <m/>
    <s v="Article-Article"/>
    <n v="1"/>
    <s v="Hyperlink"/>
    <m/>
    <m/>
    <s v="3"/>
    <s v="2"/>
    <m/>
    <m/>
    <m/>
    <m/>
    <m/>
    <m/>
    <m/>
    <m/>
    <m/>
  </r>
  <r>
    <s v="Earth's energy budget"/>
    <s v="greenhouse gas"/>
    <m/>
    <m/>
    <m/>
    <m/>
    <m/>
    <m/>
    <m/>
    <m/>
    <s v="No"/>
    <n v="1233"/>
    <m/>
    <m/>
    <s v="Article-Article"/>
    <n v="1"/>
    <s v="Hyperlink"/>
    <m/>
    <m/>
    <s v="3"/>
    <s v="2"/>
    <m/>
    <m/>
    <m/>
    <m/>
    <m/>
    <m/>
    <m/>
    <m/>
    <m/>
  </r>
  <r>
    <s v="Earth's energy budget"/>
    <s v="global warming"/>
    <m/>
    <m/>
    <m/>
    <m/>
    <m/>
    <m/>
    <m/>
    <m/>
    <s v="No"/>
    <n v="1234"/>
    <m/>
    <m/>
    <s v="Article-Article"/>
    <n v="1"/>
    <s v="Hyperlink"/>
    <m/>
    <m/>
    <s v="3"/>
    <s v="4"/>
    <m/>
    <m/>
    <m/>
    <m/>
    <m/>
    <m/>
    <m/>
    <m/>
    <m/>
  </r>
  <r>
    <s v="Earth's energy budget"/>
    <s v="outer space"/>
    <m/>
    <m/>
    <m/>
    <m/>
    <m/>
    <m/>
    <m/>
    <m/>
    <s v="No"/>
    <n v="1235"/>
    <m/>
    <m/>
    <s v="Article-Article"/>
    <n v="1"/>
    <s v="Hyperlink"/>
    <m/>
    <m/>
    <s v="3"/>
    <s v="3"/>
    <m/>
    <m/>
    <m/>
    <m/>
    <m/>
    <m/>
    <m/>
    <m/>
    <m/>
  </r>
  <r>
    <s v="Earth's energy budget"/>
    <s v="cryosphere"/>
    <m/>
    <m/>
    <m/>
    <m/>
    <m/>
    <m/>
    <m/>
    <m/>
    <s v="No"/>
    <n v="1236"/>
    <m/>
    <m/>
    <s v="Article-Article"/>
    <n v="1"/>
    <s v="Hyperlink"/>
    <m/>
    <m/>
    <s v="3"/>
    <s v="3"/>
    <m/>
    <m/>
    <m/>
    <m/>
    <m/>
    <m/>
    <m/>
    <m/>
    <m/>
  </r>
  <r>
    <s v="Climate_change"/>
    <s v="Earth's energy budget"/>
    <m/>
    <m/>
    <m/>
    <m/>
    <m/>
    <m/>
    <m/>
    <m/>
    <s v="No"/>
    <n v="1237"/>
    <m/>
    <m/>
    <s v="Article-Article"/>
    <n v="1"/>
    <s v="Hyperlink"/>
    <m/>
    <m/>
    <s v="1"/>
    <s v="3"/>
    <m/>
    <m/>
    <m/>
    <m/>
    <m/>
    <m/>
    <m/>
    <m/>
    <m/>
  </r>
  <r>
    <s v="ion"/>
    <s v="energy"/>
    <m/>
    <m/>
    <m/>
    <m/>
    <m/>
    <m/>
    <m/>
    <m/>
    <s v="No"/>
    <n v="1238"/>
    <m/>
    <m/>
    <s v="Article-Article"/>
    <n v="1"/>
    <s v="Hyperlink"/>
    <m/>
    <m/>
    <s v="5"/>
    <s v="2"/>
    <m/>
    <m/>
    <m/>
    <m/>
    <m/>
    <m/>
    <m/>
    <m/>
    <m/>
  </r>
  <r>
    <s v="ion"/>
    <s v="radiation"/>
    <m/>
    <m/>
    <m/>
    <m/>
    <m/>
    <m/>
    <m/>
    <m/>
    <s v="No"/>
    <n v="1239"/>
    <m/>
    <m/>
    <s v="Article-Article"/>
    <n v="1"/>
    <s v="Hyperlink"/>
    <m/>
    <m/>
    <s v="5"/>
    <s v="2"/>
    <m/>
    <m/>
    <m/>
    <m/>
    <m/>
    <m/>
    <m/>
    <m/>
    <m/>
  </r>
  <r>
    <s v="Climate_change"/>
    <s v="ion"/>
    <m/>
    <m/>
    <m/>
    <m/>
    <m/>
    <m/>
    <m/>
    <m/>
    <s v="No"/>
    <n v="1240"/>
    <m/>
    <m/>
    <s v="Article-Article"/>
    <n v="1"/>
    <s v="Hyperlink"/>
    <m/>
    <m/>
    <s v="1"/>
    <s v="5"/>
    <m/>
    <m/>
    <m/>
    <m/>
    <m/>
    <m/>
    <m/>
    <m/>
    <m/>
  </r>
  <r>
    <s v="outer space"/>
    <s v="ion"/>
    <m/>
    <m/>
    <m/>
    <m/>
    <m/>
    <m/>
    <m/>
    <m/>
    <s v="No"/>
    <n v="1241"/>
    <m/>
    <m/>
    <s v="Article-Article"/>
    <n v="1"/>
    <s v="Hyperlink"/>
    <m/>
    <m/>
    <s v="3"/>
    <s v="5"/>
    <m/>
    <m/>
    <m/>
    <m/>
    <m/>
    <m/>
    <m/>
    <m/>
    <m/>
  </r>
  <r>
    <s v="Earth"/>
    <s v="Monthly Notices of the Royal Astronomical Society"/>
    <m/>
    <m/>
    <m/>
    <m/>
    <m/>
    <m/>
    <m/>
    <m/>
    <s v="No"/>
    <n v="1242"/>
    <m/>
    <m/>
    <s v="Article-Article"/>
    <n v="1"/>
    <s v="Hyperlink"/>
    <m/>
    <m/>
    <s v="2"/>
    <s v="2"/>
    <m/>
    <m/>
    <m/>
    <m/>
    <m/>
    <m/>
    <m/>
    <m/>
    <m/>
  </r>
  <r>
    <s v="Climate_change"/>
    <s v="Monthly Notices of the Royal Astronomical Society"/>
    <m/>
    <m/>
    <m/>
    <m/>
    <m/>
    <m/>
    <m/>
    <m/>
    <s v="No"/>
    <n v="1243"/>
    <m/>
    <m/>
    <s v="Article-Article"/>
    <n v="1"/>
    <s v="Hyperlink"/>
    <m/>
    <m/>
    <s v="1"/>
    <s v="2"/>
    <m/>
    <m/>
    <m/>
    <m/>
    <m/>
    <m/>
    <m/>
    <m/>
    <m/>
  </r>
  <r>
    <s v="Sun"/>
    <s v="Monthly Notices of the Royal Astronomical Society"/>
    <m/>
    <m/>
    <m/>
    <m/>
    <m/>
    <m/>
    <m/>
    <m/>
    <s v="No"/>
    <n v="1244"/>
    <m/>
    <m/>
    <s v="Article-Article"/>
    <n v="1"/>
    <s v="Hyperlink"/>
    <m/>
    <m/>
    <s v="2"/>
    <s v="2"/>
    <m/>
    <m/>
    <m/>
    <m/>
    <m/>
    <m/>
    <m/>
    <m/>
    <m/>
  </r>
  <r>
    <s v="outer space"/>
    <s v="Monthly Notices of the Royal Astronomical Society"/>
    <m/>
    <m/>
    <m/>
    <m/>
    <m/>
    <m/>
    <m/>
    <m/>
    <s v="No"/>
    <n v="1245"/>
    <m/>
    <m/>
    <s v="Article-Article"/>
    <n v="1"/>
    <s v="Hyperlink"/>
    <m/>
    <m/>
    <s v="3"/>
    <s v="2"/>
    <m/>
    <m/>
    <m/>
    <m/>
    <m/>
    <m/>
    <m/>
    <m/>
    <m/>
  </r>
  <r>
    <s v="Earth"/>
    <s v="upper mantle"/>
    <m/>
    <m/>
    <m/>
    <m/>
    <m/>
    <m/>
    <m/>
    <m/>
    <s v="No"/>
    <n v="1246"/>
    <m/>
    <m/>
    <s v="Article-Article"/>
    <n v="1"/>
    <s v="Hyperlink"/>
    <m/>
    <m/>
    <s v="2"/>
    <s v="1"/>
    <m/>
    <m/>
    <m/>
    <m/>
    <m/>
    <m/>
    <m/>
    <m/>
    <m/>
  </r>
  <r>
    <s v="Climate_change"/>
    <s v="upper mantle"/>
    <m/>
    <m/>
    <m/>
    <m/>
    <m/>
    <m/>
    <m/>
    <m/>
    <s v="No"/>
    <n v="1247"/>
    <m/>
    <m/>
    <s v="Article-Article"/>
    <n v="1"/>
    <s v="Hyperlink"/>
    <m/>
    <m/>
    <s v="1"/>
    <s v="1"/>
    <m/>
    <m/>
    <m/>
    <m/>
    <m/>
    <m/>
    <m/>
    <m/>
    <m/>
  </r>
  <r>
    <s v="continental drift"/>
    <s v="lithosphere"/>
    <m/>
    <m/>
    <m/>
    <m/>
    <m/>
    <m/>
    <m/>
    <m/>
    <s v="No"/>
    <n v="1248"/>
    <m/>
    <m/>
    <s v="Article-Article"/>
    <n v="1"/>
    <s v="Hyperlink"/>
    <m/>
    <m/>
    <s v="2"/>
    <s v="2"/>
    <m/>
    <m/>
    <m/>
    <m/>
    <m/>
    <m/>
    <m/>
    <m/>
    <m/>
  </r>
  <r>
    <s v="climate"/>
    <s v="lithosphere"/>
    <m/>
    <m/>
    <m/>
    <m/>
    <m/>
    <m/>
    <m/>
    <m/>
    <s v="No"/>
    <n v="1249"/>
    <m/>
    <m/>
    <s v="Article-Article"/>
    <n v="1"/>
    <s v="Hyperlink"/>
    <m/>
    <m/>
    <s v="2"/>
    <s v="2"/>
    <m/>
    <m/>
    <m/>
    <m/>
    <m/>
    <m/>
    <m/>
    <m/>
    <m/>
  </r>
  <r>
    <s v="lithosphere"/>
    <s v="Earth"/>
    <m/>
    <m/>
    <m/>
    <m/>
    <m/>
    <m/>
    <m/>
    <m/>
    <s v="No"/>
    <n v="1250"/>
    <m/>
    <m/>
    <s v="Article-Article"/>
    <n v="1"/>
    <s v="Hyperlink"/>
    <m/>
    <m/>
    <s v="2"/>
    <s v="2"/>
    <m/>
    <m/>
    <m/>
    <m/>
    <m/>
    <m/>
    <m/>
    <m/>
    <m/>
  </r>
  <r>
    <s v="lithosphere"/>
    <s v="biosphere"/>
    <m/>
    <m/>
    <m/>
    <m/>
    <m/>
    <m/>
    <m/>
    <m/>
    <s v="Yes"/>
    <n v="1251"/>
    <m/>
    <m/>
    <s v="Article-Article"/>
    <n v="1"/>
    <s v="Hyperlink"/>
    <m/>
    <m/>
    <s v="2"/>
    <s v="2"/>
    <m/>
    <m/>
    <m/>
    <m/>
    <m/>
    <m/>
    <m/>
    <m/>
    <m/>
  </r>
  <r>
    <s v="lithosphere"/>
    <s v="hydrosphere"/>
    <m/>
    <m/>
    <m/>
    <m/>
    <m/>
    <m/>
    <m/>
    <m/>
    <s v="No"/>
    <n v="1252"/>
    <m/>
    <m/>
    <s v="Article-Article"/>
    <n v="1"/>
    <s v="Hyperlink"/>
    <m/>
    <m/>
    <s v="2"/>
    <s v="2"/>
    <m/>
    <m/>
    <m/>
    <m/>
    <m/>
    <m/>
    <m/>
    <m/>
    <m/>
  </r>
  <r>
    <s v="Climate_change"/>
    <s v="lithosphere"/>
    <m/>
    <m/>
    <m/>
    <m/>
    <m/>
    <m/>
    <m/>
    <m/>
    <s v="No"/>
    <n v="1253"/>
    <m/>
    <m/>
    <s v="Article-Article"/>
    <n v="1"/>
    <s v="Hyperlink"/>
    <m/>
    <m/>
    <s v="1"/>
    <s v="2"/>
    <m/>
    <m/>
    <m/>
    <m/>
    <m/>
    <m/>
    <m/>
    <m/>
    <m/>
  </r>
  <r>
    <s v="biosphere"/>
    <s v="lithosphere"/>
    <m/>
    <m/>
    <m/>
    <m/>
    <m/>
    <m/>
    <m/>
    <m/>
    <s v="Yes"/>
    <n v="1254"/>
    <m/>
    <m/>
    <s v="Article-Article"/>
    <n v="1"/>
    <s v="Hyperlink"/>
    <m/>
    <m/>
    <s v="2"/>
    <s v="2"/>
    <m/>
    <m/>
    <m/>
    <m/>
    <m/>
    <m/>
    <m/>
    <m/>
    <m/>
  </r>
  <r>
    <s v="Earth"/>
    <s v="biosphere"/>
    <m/>
    <m/>
    <m/>
    <m/>
    <m/>
    <m/>
    <m/>
    <m/>
    <s v="Yes"/>
    <n v="1255"/>
    <m/>
    <m/>
    <s v="Article-Article"/>
    <n v="1"/>
    <s v="Hyperlink"/>
    <m/>
    <m/>
    <s v="2"/>
    <s v="2"/>
    <m/>
    <m/>
    <m/>
    <m/>
    <m/>
    <m/>
    <m/>
    <m/>
    <m/>
  </r>
  <r>
    <s v="stratosphere"/>
    <s v="biosphere"/>
    <m/>
    <m/>
    <m/>
    <m/>
    <m/>
    <m/>
    <m/>
    <m/>
    <s v="No"/>
    <n v="1256"/>
    <m/>
    <m/>
    <s v="Article-Article"/>
    <n v="1"/>
    <s v="Hyperlink"/>
    <m/>
    <m/>
    <s v="3"/>
    <s v="2"/>
    <m/>
    <m/>
    <m/>
    <m/>
    <m/>
    <m/>
    <m/>
    <m/>
    <m/>
  </r>
  <r>
    <s v="climate"/>
    <s v="biosphere"/>
    <m/>
    <m/>
    <m/>
    <m/>
    <m/>
    <m/>
    <m/>
    <m/>
    <s v="No"/>
    <n v="1257"/>
    <m/>
    <m/>
    <s v="Article-Article"/>
    <n v="1"/>
    <s v="Hyperlink"/>
    <m/>
    <m/>
    <s v="2"/>
    <s v="2"/>
    <m/>
    <m/>
    <m/>
    <m/>
    <m/>
    <m/>
    <m/>
    <m/>
    <m/>
  </r>
  <r>
    <s v="biosphere"/>
    <s v="Scientific American"/>
    <m/>
    <m/>
    <m/>
    <m/>
    <m/>
    <m/>
    <m/>
    <m/>
    <s v="No"/>
    <n v="1258"/>
    <m/>
    <m/>
    <s v="Article-Article"/>
    <n v="1"/>
    <s v="Hyperlink"/>
    <m/>
    <m/>
    <s v="2"/>
    <s v="2"/>
    <m/>
    <m/>
    <m/>
    <m/>
    <m/>
    <m/>
    <m/>
    <m/>
    <m/>
  </r>
  <r>
    <s v="biosphere"/>
    <s v="Antarctica"/>
    <m/>
    <m/>
    <m/>
    <m/>
    <m/>
    <m/>
    <m/>
    <m/>
    <s v="No"/>
    <n v="1259"/>
    <m/>
    <m/>
    <s v="Article-Article"/>
    <n v="1"/>
    <s v="Hyperlink"/>
    <m/>
    <m/>
    <s v="2"/>
    <s v="3"/>
    <m/>
    <m/>
    <m/>
    <m/>
    <m/>
    <m/>
    <m/>
    <m/>
    <m/>
  </r>
  <r>
    <s v="biosphere"/>
    <s v="Earth"/>
    <m/>
    <m/>
    <m/>
    <m/>
    <m/>
    <m/>
    <m/>
    <m/>
    <s v="Yes"/>
    <n v="1260"/>
    <m/>
    <m/>
    <s v="Article-Article"/>
    <n v="1"/>
    <s v="Hyperlink"/>
    <m/>
    <m/>
    <s v="2"/>
    <s v="2"/>
    <m/>
    <m/>
    <m/>
    <m/>
    <m/>
    <m/>
    <m/>
    <m/>
    <m/>
  </r>
  <r>
    <s v="biosphere"/>
    <s v="NASA"/>
    <m/>
    <m/>
    <m/>
    <m/>
    <m/>
    <m/>
    <m/>
    <m/>
    <s v="No"/>
    <n v="1261"/>
    <m/>
    <m/>
    <s v="Article-Article"/>
    <n v="1"/>
    <s v="Hyperlink"/>
    <m/>
    <m/>
    <s v="2"/>
    <s v="3"/>
    <m/>
    <m/>
    <m/>
    <m/>
    <m/>
    <m/>
    <m/>
    <m/>
    <m/>
  </r>
  <r>
    <s v="biosphere"/>
    <s v="The New York Times"/>
    <m/>
    <m/>
    <m/>
    <m/>
    <m/>
    <m/>
    <m/>
    <m/>
    <s v="No"/>
    <n v="1262"/>
    <m/>
    <m/>
    <s v="Article-Article"/>
    <n v="1"/>
    <s v="Hyperlink"/>
    <m/>
    <m/>
    <s v="2"/>
    <s v="2"/>
    <m/>
    <m/>
    <m/>
    <m/>
    <m/>
    <m/>
    <m/>
    <m/>
    <m/>
  </r>
  <r>
    <s v="biosphere"/>
    <s v="ecosystem"/>
    <m/>
    <m/>
    <m/>
    <m/>
    <m/>
    <m/>
    <m/>
    <m/>
    <s v="No"/>
    <n v="1263"/>
    <m/>
    <m/>
    <s v="Article-Article"/>
    <n v="1"/>
    <s v="Hyperlink"/>
    <m/>
    <m/>
    <s v="2"/>
    <s v="2"/>
    <m/>
    <m/>
    <m/>
    <m/>
    <m/>
    <m/>
    <m/>
    <m/>
    <m/>
  </r>
  <r>
    <s v="biosphere"/>
    <s v="global warming"/>
    <m/>
    <m/>
    <m/>
    <m/>
    <m/>
    <m/>
    <m/>
    <m/>
    <s v="No"/>
    <n v="1264"/>
    <m/>
    <m/>
    <s v="Article-Article"/>
    <n v="1"/>
    <s v="Hyperlink"/>
    <m/>
    <m/>
    <s v="2"/>
    <s v="4"/>
    <m/>
    <m/>
    <m/>
    <m/>
    <m/>
    <m/>
    <m/>
    <m/>
    <m/>
  </r>
  <r>
    <s v="biosphere"/>
    <s v="hydrosphere"/>
    <m/>
    <m/>
    <m/>
    <m/>
    <m/>
    <m/>
    <m/>
    <m/>
    <s v="No"/>
    <n v="1265"/>
    <m/>
    <m/>
    <s v="Article-Article"/>
    <n v="1"/>
    <s v="Hyperlink"/>
    <m/>
    <m/>
    <s v="2"/>
    <s v="2"/>
    <m/>
    <m/>
    <m/>
    <m/>
    <m/>
    <m/>
    <m/>
    <m/>
    <m/>
  </r>
  <r>
    <s v="Climate_change"/>
    <s v="biosphere"/>
    <m/>
    <m/>
    <m/>
    <m/>
    <m/>
    <m/>
    <m/>
    <m/>
    <s v="No"/>
    <n v="1266"/>
    <m/>
    <m/>
    <s v="Article-Article"/>
    <n v="1"/>
    <s v="Hyperlink"/>
    <m/>
    <m/>
    <s v="1"/>
    <s v="2"/>
    <m/>
    <m/>
    <m/>
    <m/>
    <m/>
    <m/>
    <m/>
    <m/>
    <m/>
  </r>
  <r>
    <s v="Climate_change"/>
    <s v="Scientific American"/>
    <m/>
    <m/>
    <m/>
    <m/>
    <m/>
    <m/>
    <m/>
    <m/>
    <s v="No"/>
    <n v="1267"/>
    <m/>
    <m/>
    <s v="Article-Article"/>
    <n v="1"/>
    <s v="Hyperlink"/>
    <m/>
    <m/>
    <s v="1"/>
    <s v="2"/>
    <m/>
    <m/>
    <m/>
    <m/>
    <m/>
    <m/>
    <m/>
    <m/>
    <m/>
  </r>
  <r>
    <s v="energy"/>
    <s v="Scientific American"/>
    <m/>
    <m/>
    <m/>
    <m/>
    <m/>
    <m/>
    <m/>
    <m/>
    <s v="No"/>
    <n v="1268"/>
    <m/>
    <m/>
    <s v="Article-Article"/>
    <n v="1"/>
    <s v="Hyperlink"/>
    <m/>
    <m/>
    <s v="2"/>
    <s v="2"/>
    <m/>
    <m/>
    <m/>
    <m/>
    <m/>
    <m/>
    <m/>
    <m/>
    <m/>
  </r>
  <r>
    <s v="global warming"/>
    <s v="Scientific American"/>
    <m/>
    <m/>
    <m/>
    <m/>
    <m/>
    <m/>
    <m/>
    <m/>
    <s v="No"/>
    <n v="1269"/>
    <m/>
    <m/>
    <s v="Article-Article"/>
    <n v="1"/>
    <s v="Hyperlink"/>
    <m/>
    <m/>
    <s v="4"/>
    <s v="2"/>
    <m/>
    <m/>
    <m/>
    <m/>
    <m/>
    <m/>
    <m/>
    <m/>
    <m/>
  </r>
  <r>
    <s v="permafrost"/>
    <s v="Scientific American"/>
    <m/>
    <m/>
    <m/>
    <m/>
    <m/>
    <m/>
    <m/>
    <m/>
    <s v="No"/>
    <n v="1270"/>
    <m/>
    <m/>
    <s v="Article-Article"/>
    <n v="1"/>
    <s v="Hyperlink"/>
    <m/>
    <m/>
    <s v="4"/>
    <s v="2"/>
    <m/>
    <m/>
    <m/>
    <m/>
    <m/>
    <m/>
    <m/>
    <m/>
    <m/>
  </r>
  <r>
    <s v="Last Glacial Maximum"/>
    <s v="desertification"/>
    <m/>
    <m/>
    <m/>
    <m/>
    <m/>
    <m/>
    <m/>
    <m/>
    <s v="No"/>
    <n v="1271"/>
    <m/>
    <m/>
    <s v="Article-Article"/>
    <n v="1"/>
    <s v="Hyperlink"/>
    <m/>
    <m/>
    <s v="1"/>
    <s v="1"/>
    <m/>
    <m/>
    <m/>
    <m/>
    <m/>
    <m/>
    <m/>
    <m/>
    <m/>
  </r>
  <r>
    <s v="Last Glacial Maximum"/>
    <s v="ice sheet"/>
    <m/>
    <m/>
    <m/>
    <m/>
    <m/>
    <m/>
    <m/>
    <m/>
    <s v="Yes"/>
    <n v="1272"/>
    <m/>
    <m/>
    <s v="Article-Article"/>
    <n v="1"/>
    <s v="Hyperlink"/>
    <m/>
    <m/>
    <s v="1"/>
    <s v="3"/>
    <m/>
    <m/>
    <m/>
    <m/>
    <m/>
    <m/>
    <m/>
    <m/>
    <m/>
  </r>
  <r>
    <s v="Last Glacial Maximum"/>
    <s v="permafrost"/>
    <m/>
    <m/>
    <m/>
    <m/>
    <m/>
    <m/>
    <m/>
    <m/>
    <s v="Yes"/>
    <n v="1273"/>
    <m/>
    <m/>
    <s v="Article-Article"/>
    <n v="1"/>
    <s v="Hyperlink"/>
    <m/>
    <m/>
    <s v="1"/>
    <s v="4"/>
    <m/>
    <m/>
    <m/>
    <m/>
    <m/>
    <m/>
    <m/>
    <m/>
    <m/>
  </r>
  <r>
    <s v="Climate_change"/>
    <s v="Last Glacial Maximum"/>
    <m/>
    <m/>
    <m/>
    <m/>
    <m/>
    <m/>
    <m/>
    <m/>
    <s v="No"/>
    <n v="1274"/>
    <m/>
    <m/>
    <s v="Article-Article"/>
    <n v="1"/>
    <s v="Hyperlink"/>
    <m/>
    <m/>
    <s v="1"/>
    <s v="1"/>
    <m/>
    <m/>
    <m/>
    <m/>
    <m/>
    <m/>
    <m/>
    <m/>
    <m/>
  </r>
  <r>
    <s v="Antarctica"/>
    <s v="Last Glacial Maximum"/>
    <m/>
    <m/>
    <m/>
    <m/>
    <m/>
    <m/>
    <m/>
    <m/>
    <s v="No"/>
    <n v="1275"/>
    <m/>
    <m/>
    <s v="Article-Article"/>
    <n v="1"/>
    <s v="Hyperlink"/>
    <m/>
    <m/>
    <s v="3"/>
    <s v="1"/>
    <m/>
    <m/>
    <m/>
    <m/>
    <m/>
    <m/>
    <m/>
    <m/>
    <m/>
  </r>
  <r>
    <s v="ice sheet"/>
    <s v="Last Glacial Maximum"/>
    <m/>
    <m/>
    <m/>
    <m/>
    <m/>
    <m/>
    <m/>
    <m/>
    <s v="Yes"/>
    <n v="1276"/>
    <m/>
    <m/>
    <s v="Article-Article"/>
    <n v="1"/>
    <s v="Hyperlink"/>
    <m/>
    <m/>
    <s v="3"/>
    <s v="1"/>
    <m/>
    <m/>
    <m/>
    <m/>
    <m/>
    <m/>
    <m/>
    <m/>
    <m/>
  </r>
  <r>
    <s v="permafrost"/>
    <s v="Last Glacial Maximum"/>
    <m/>
    <m/>
    <m/>
    <m/>
    <m/>
    <m/>
    <m/>
    <m/>
    <s v="Yes"/>
    <n v="1277"/>
    <m/>
    <m/>
    <s v="Article-Article"/>
    <n v="1"/>
    <s v="Hyperlink"/>
    <m/>
    <m/>
    <s v="4"/>
    <s v="1"/>
    <m/>
    <m/>
    <m/>
    <m/>
    <m/>
    <m/>
    <m/>
    <m/>
    <m/>
  </r>
  <r>
    <s v="Southern Ocean"/>
    <s v="Antarctica"/>
    <m/>
    <m/>
    <m/>
    <m/>
    <m/>
    <m/>
    <m/>
    <m/>
    <s v="Yes"/>
    <n v="1278"/>
    <m/>
    <m/>
    <s v="Article-Article"/>
    <n v="1"/>
    <s v="Hyperlink"/>
    <m/>
    <m/>
    <s v="4"/>
    <s v="3"/>
    <m/>
    <m/>
    <m/>
    <m/>
    <m/>
    <m/>
    <m/>
    <m/>
    <m/>
  </r>
  <r>
    <s v="Southern Ocean"/>
    <s v="NASA"/>
    <m/>
    <m/>
    <m/>
    <m/>
    <m/>
    <m/>
    <m/>
    <m/>
    <s v="No"/>
    <n v="1279"/>
    <m/>
    <m/>
    <s v="Article-Article"/>
    <n v="1"/>
    <s v="Hyperlink"/>
    <m/>
    <m/>
    <s v="4"/>
    <s v="3"/>
    <m/>
    <m/>
    <m/>
    <m/>
    <m/>
    <m/>
    <m/>
    <m/>
    <m/>
  </r>
  <r>
    <s v="Southern Ocean"/>
    <s v="ecosystem"/>
    <m/>
    <m/>
    <m/>
    <m/>
    <m/>
    <m/>
    <m/>
    <m/>
    <s v="No"/>
    <n v="1280"/>
    <m/>
    <m/>
    <s v="Article-Article"/>
    <n v="1"/>
    <s v="Hyperlink"/>
    <m/>
    <m/>
    <s v="4"/>
    <s v="2"/>
    <m/>
    <m/>
    <m/>
    <m/>
    <m/>
    <m/>
    <m/>
    <m/>
    <m/>
  </r>
  <r>
    <s v="Southern Ocean"/>
    <s v="global warming"/>
    <m/>
    <m/>
    <m/>
    <m/>
    <m/>
    <m/>
    <m/>
    <m/>
    <s v="No"/>
    <n v="1281"/>
    <m/>
    <m/>
    <s v="Article-Article"/>
    <n v="1"/>
    <s v="Hyperlink"/>
    <m/>
    <m/>
    <s v="4"/>
    <s v="4"/>
    <m/>
    <m/>
    <m/>
    <m/>
    <m/>
    <m/>
    <m/>
    <m/>
    <m/>
  </r>
  <r>
    <s v="Climate_change"/>
    <s v="Southern Ocean"/>
    <m/>
    <m/>
    <m/>
    <m/>
    <m/>
    <m/>
    <m/>
    <m/>
    <s v="No"/>
    <n v="1282"/>
    <m/>
    <m/>
    <s v="Article-Article"/>
    <n v="1"/>
    <s v="Hyperlink"/>
    <m/>
    <m/>
    <s v="1"/>
    <s v="4"/>
    <m/>
    <m/>
    <m/>
    <m/>
    <m/>
    <m/>
    <m/>
    <m/>
    <m/>
  </r>
  <r>
    <s v="Antarctica"/>
    <s v="Southern Ocean"/>
    <m/>
    <m/>
    <m/>
    <m/>
    <m/>
    <m/>
    <m/>
    <m/>
    <s v="Yes"/>
    <n v="1283"/>
    <m/>
    <m/>
    <s v="Article-Article"/>
    <n v="1"/>
    <s v="Hyperlink"/>
    <m/>
    <m/>
    <s v="3"/>
    <s v="4"/>
    <m/>
    <m/>
    <m/>
    <m/>
    <m/>
    <m/>
    <m/>
    <m/>
    <m/>
  </r>
  <r>
    <s v="permafrost"/>
    <s v="Southern Ocean"/>
    <m/>
    <m/>
    <m/>
    <m/>
    <m/>
    <m/>
    <m/>
    <m/>
    <s v="No"/>
    <n v="1284"/>
    <m/>
    <m/>
    <s v="Article-Article"/>
    <n v="1"/>
    <s v="Hyperlink"/>
    <m/>
    <m/>
    <s v="4"/>
    <s v="4"/>
    <m/>
    <m/>
    <m/>
    <m/>
    <m/>
    <m/>
    <m/>
    <m/>
    <m/>
  </r>
  <r>
    <s v="sediment"/>
    <s v="weathering"/>
    <m/>
    <m/>
    <m/>
    <m/>
    <m/>
    <m/>
    <m/>
    <m/>
    <s v="No"/>
    <n v="1285"/>
    <m/>
    <m/>
    <s v="Article-Article"/>
    <n v="1"/>
    <s v="Hyperlink"/>
    <m/>
    <m/>
    <s v="1"/>
    <s v="2"/>
    <m/>
    <m/>
    <m/>
    <m/>
    <m/>
    <m/>
    <m/>
    <m/>
    <m/>
  </r>
  <r>
    <s v="Climate_change"/>
    <s v="sediment"/>
    <m/>
    <m/>
    <m/>
    <m/>
    <m/>
    <m/>
    <m/>
    <m/>
    <s v="No"/>
    <n v="1286"/>
    <m/>
    <m/>
    <s v="Article-Article"/>
    <n v="1"/>
    <s v="Hyperlink"/>
    <m/>
    <m/>
    <s v="1"/>
    <s v="1"/>
    <m/>
    <m/>
    <m/>
    <m/>
    <m/>
    <m/>
    <m/>
    <m/>
    <m/>
  </r>
  <r>
    <s v="methane"/>
    <s v="sediment"/>
    <m/>
    <m/>
    <m/>
    <m/>
    <m/>
    <m/>
    <m/>
    <m/>
    <s v="No"/>
    <n v="1287"/>
    <m/>
    <m/>
    <s v="Article-Article"/>
    <n v="1"/>
    <s v="Hyperlink"/>
    <m/>
    <m/>
    <s v="3"/>
    <s v="1"/>
    <m/>
    <m/>
    <m/>
    <m/>
    <m/>
    <m/>
    <m/>
    <m/>
    <m/>
  </r>
  <r>
    <s v="water cycle"/>
    <s v="sediment"/>
    <m/>
    <m/>
    <m/>
    <m/>
    <m/>
    <m/>
    <m/>
    <m/>
    <s v="No"/>
    <n v="1288"/>
    <m/>
    <m/>
    <s v="Article-Article"/>
    <n v="1"/>
    <s v="Hyperlink"/>
    <m/>
    <m/>
    <s v="1"/>
    <s v="1"/>
    <m/>
    <m/>
    <m/>
    <m/>
    <m/>
    <m/>
    <m/>
    <m/>
    <m/>
  </r>
  <r>
    <s v="permafrost"/>
    <s v="sediment"/>
    <m/>
    <m/>
    <m/>
    <m/>
    <m/>
    <m/>
    <m/>
    <m/>
    <s v="No"/>
    <n v="1289"/>
    <m/>
    <m/>
    <s v="Article-Article"/>
    <n v="1"/>
    <s v="Hyperlink"/>
    <m/>
    <m/>
    <s v="4"/>
    <s v="1"/>
    <m/>
    <m/>
    <m/>
    <m/>
    <m/>
    <m/>
    <m/>
    <m/>
    <m/>
  </r>
  <r>
    <s v="extreme weather"/>
    <s v="Intergovernmental Panel on Climate Change"/>
    <m/>
    <m/>
    <m/>
    <m/>
    <m/>
    <m/>
    <m/>
    <m/>
    <s v="No"/>
    <n v="1290"/>
    <m/>
    <m/>
    <s v="Article-Article"/>
    <n v="1"/>
    <s v="Hyperlink"/>
    <m/>
    <m/>
    <s v="1"/>
    <s v="4"/>
    <m/>
    <m/>
    <m/>
    <m/>
    <m/>
    <m/>
    <m/>
    <m/>
    <m/>
  </r>
  <r>
    <s v="ice sheet"/>
    <s v="Intergovernmental Panel on Climate Change"/>
    <m/>
    <m/>
    <m/>
    <m/>
    <m/>
    <m/>
    <m/>
    <m/>
    <s v="No"/>
    <n v="1291"/>
    <m/>
    <m/>
    <s v="Article-Article"/>
    <n v="1"/>
    <s v="Hyperlink"/>
    <m/>
    <m/>
    <s v="3"/>
    <s v="4"/>
    <m/>
    <m/>
    <m/>
    <m/>
    <m/>
    <m/>
    <m/>
    <m/>
    <m/>
  </r>
  <r>
    <s v="climate model"/>
    <s v="Intergovernmental Panel on Climate Change"/>
    <m/>
    <m/>
    <m/>
    <m/>
    <m/>
    <m/>
    <m/>
    <m/>
    <s v="No"/>
    <n v="1292"/>
    <m/>
    <m/>
    <s v="Article-Article"/>
    <n v="1"/>
    <s v="Hyperlink"/>
    <m/>
    <m/>
    <s v="2"/>
    <s v="4"/>
    <m/>
    <m/>
    <m/>
    <m/>
    <m/>
    <m/>
    <m/>
    <m/>
    <m/>
  </r>
  <r>
    <s v="water cycle"/>
    <s v="Intergovernmental Panel on Climate Change"/>
    <m/>
    <m/>
    <m/>
    <m/>
    <m/>
    <m/>
    <m/>
    <m/>
    <s v="No"/>
    <n v="1293"/>
    <m/>
    <m/>
    <s v="Article-Article"/>
    <n v="1"/>
    <s v="Hyperlink"/>
    <m/>
    <m/>
    <s v="1"/>
    <s v="4"/>
    <m/>
    <m/>
    <m/>
    <m/>
    <m/>
    <m/>
    <m/>
    <m/>
    <m/>
  </r>
  <r>
    <s v="Little Ice Age"/>
    <s v="Intergovernmental Panel on Climate Change"/>
    <m/>
    <m/>
    <m/>
    <m/>
    <m/>
    <m/>
    <m/>
    <m/>
    <s v="No"/>
    <n v="1294"/>
    <m/>
    <m/>
    <s v="Article-Article"/>
    <n v="1"/>
    <s v="Hyperlink"/>
    <m/>
    <m/>
    <s v="4"/>
    <s v="4"/>
    <m/>
    <m/>
    <m/>
    <m/>
    <m/>
    <m/>
    <m/>
    <m/>
    <m/>
  </r>
  <r>
    <s v="albedo"/>
    <s v="Intergovernmental Panel on Climate Change"/>
    <m/>
    <m/>
    <m/>
    <m/>
    <m/>
    <m/>
    <m/>
    <m/>
    <s v="No"/>
    <n v="1295"/>
    <m/>
    <m/>
    <s v="Article-Article"/>
    <n v="1"/>
    <s v="Hyperlink"/>
    <m/>
    <m/>
    <s v="2"/>
    <s v="4"/>
    <m/>
    <m/>
    <m/>
    <m/>
    <m/>
    <m/>
    <m/>
    <m/>
    <m/>
  </r>
  <r>
    <s v="Intergovernmental Panel on Climate Change"/>
    <s v="Earth"/>
    <m/>
    <m/>
    <m/>
    <m/>
    <m/>
    <m/>
    <m/>
    <m/>
    <s v="No"/>
    <n v="1296"/>
    <m/>
    <m/>
    <s v="Article-Article"/>
    <n v="1"/>
    <s v="Hyperlink"/>
    <m/>
    <m/>
    <s v="4"/>
    <s v="2"/>
    <m/>
    <m/>
    <m/>
    <m/>
    <m/>
    <m/>
    <m/>
    <m/>
    <m/>
  </r>
  <r>
    <s v="Intergovernmental Panel on Climate Change"/>
    <s v="The New York Times"/>
    <m/>
    <m/>
    <m/>
    <m/>
    <m/>
    <m/>
    <m/>
    <m/>
    <s v="No"/>
    <n v="1297"/>
    <m/>
    <m/>
    <s v="Article-Article"/>
    <n v="1"/>
    <s v="Hyperlink"/>
    <m/>
    <m/>
    <s v="4"/>
    <s v="2"/>
    <m/>
    <m/>
    <m/>
    <m/>
    <m/>
    <m/>
    <m/>
    <m/>
    <m/>
  </r>
  <r>
    <s v="Intergovernmental Panel on Climate Change"/>
    <s v="greenhouse gas"/>
    <m/>
    <m/>
    <m/>
    <m/>
    <m/>
    <m/>
    <m/>
    <m/>
    <s v="Yes"/>
    <n v="1298"/>
    <m/>
    <m/>
    <s v="Article-Article"/>
    <n v="1"/>
    <s v="Hyperlink"/>
    <m/>
    <m/>
    <s v="4"/>
    <s v="2"/>
    <m/>
    <m/>
    <m/>
    <m/>
    <m/>
    <m/>
    <m/>
    <m/>
    <m/>
  </r>
  <r>
    <s v="Climate_change"/>
    <s v="Intergovernmental Panel on Climate Change"/>
    <m/>
    <m/>
    <m/>
    <m/>
    <m/>
    <m/>
    <m/>
    <m/>
    <s v="No"/>
    <n v="1299"/>
    <m/>
    <m/>
    <s v="Article-Article"/>
    <n v="1"/>
    <s v="Hyperlink"/>
    <m/>
    <m/>
    <s v="1"/>
    <s v="4"/>
    <m/>
    <m/>
    <m/>
    <m/>
    <m/>
    <m/>
    <m/>
    <m/>
    <m/>
  </r>
  <r>
    <s v="greenhouse gas"/>
    <s v="Intergovernmental Panel on Climate Change"/>
    <m/>
    <m/>
    <m/>
    <m/>
    <m/>
    <m/>
    <m/>
    <m/>
    <s v="Yes"/>
    <n v="1300"/>
    <m/>
    <m/>
    <s v="Article-Article"/>
    <n v="1"/>
    <s v="Hyperlink"/>
    <m/>
    <m/>
    <s v="2"/>
    <s v="4"/>
    <m/>
    <m/>
    <m/>
    <m/>
    <m/>
    <m/>
    <m/>
    <m/>
    <m/>
  </r>
  <r>
    <s v="global warming"/>
    <s v="Intergovernmental Panel on Climate Change"/>
    <m/>
    <m/>
    <m/>
    <m/>
    <m/>
    <m/>
    <m/>
    <m/>
    <s v="No"/>
    <n v="1301"/>
    <m/>
    <m/>
    <s v="Article-Article"/>
    <n v="1"/>
    <s v="Hyperlink"/>
    <m/>
    <m/>
    <s v="4"/>
    <s v="4"/>
    <m/>
    <m/>
    <m/>
    <m/>
    <m/>
    <m/>
    <m/>
    <m/>
    <m/>
  </r>
  <r>
    <s v="climate"/>
    <s v="Intergovernmental Panel on Climate Change"/>
    <m/>
    <m/>
    <m/>
    <m/>
    <m/>
    <m/>
    <m/>
    <m/>
    <s v="No"/>
    <n v="1302"/>
    <m/>
    <m/>
    <s v="Article-Article"/>
    <n v="1"/>
    <s v="Hyperlink"/>
    <m/>
    <m/>
    <s v="2"/>
    <s v="4"/>
    <m/>
    <m/>
    <m/>
    <m/>
    <m/>
    <m/>
    <m/>
    <m/>
    <m/>
  </r>
  <r>
    <s v="permafrost"/>
    <s v="Intergovernmental Panel on Climate Change"/>
    <m/>
    <m/>
    <m/>
    <m/>
    <m/>
    <m/>
    <m/>
    <m/>
    <s v="No"/>
    <n v="1303"/>
    <m/>
    <m/>
    <s v="Article-Article"/>
    <n v="1"/>
    <s v="Hyperlink"/>
    <m/>
    <m/>
    <s v="4"/>
    <s v="4"/>
    <m/>
    <m/>
    <m/>
    <m/>
    <m/>
    <m/>
    <m/>
    <m/>
    <m/>
  </r>
  <r>
    <s v="extreme weather"/>
    <s v="global warming"/>
    <m/>
    <m/>
    <m/>
    <m/>
    <m/>
    <m/>
    <m/>
    <m/>
    <s v="Yes"/>
    <n v="1304"/>
    <m/>
    <m/>
    <s v="Article-Article"/>
    <n v="1"/>
    <s v="Hyperlink"/>
    <m/>
    <m/>
    <s v="1"/>
    <s v="4"/>
    <m/>
    <m/>
    <m/>
    <m/>
    <m/>
    <m/>
    <m/>
    <m/>
    <m/>
  </r>
  <r>
    <s v="desertification"/>
    <s v="global warming"/>
    <m/>
    <m/>
    <m/>
    <m/>
    <m/>
    <m/>
    <m/>
    <m/>
    <s v="Yes"/>
    <n v="1305"/>
    <m/>
    <m/>
    <s v="Article-Article"/>
    <n v="1"/>
    <s v="Hyperlink"/>
    <m/>
    <m/>
    <s v="1"/>
    <s v="4"/>
    <m/>
    <m/>
    <m/>
    <m/>
    <m/>
    <m/>
    <m/>
    <m/>
    <m/>
  </r>
  <r>
    <s v="Arctic"/>
    <s v="global warming"/>
    <m/>
    <m/>
    <m/>
    <m/>
    <m/>
    <m/>
    <m/>
    <m/>
    <s v="Yes"/>
    <n v="1306"/>
    <m/>
    <m/>
    <s v="Article-Article"/>
    <n v="1"/>
    <s v="Hyperlink"/>
    <m/>
    <m/>
    <s v="4"/>
    <s v="4"/>
    <m/>
    <m/>
    <m/>
    <m/>
    <m/>
    <m/>
    <m/>
    <m/>
    <m/>
  </r>
  <r>
    <s v="Earth"/>
    <s v="global warming"/>
    <m/>
    <m/>
    <m/>
    <m/>
    <m/>
    <m/>
    <m/>
    <m/>
    <s v="Yes"/>
    <n v="1307"/>
    <m/>
    <m/>
    <s v="Article-Article"/>
    <n v="1"/>
    <s v="Hyperlink"/>
    <m/>
    <m/>
    <s v="2"/>
    <s v="4"/>
    <m/>
    <m/>
    <m/>
    <m/>
    <m/>
    <m/>
    <m/>
    <m/>
    <m/>
  </r>
  <r>
    <s v="ice sheet"/>
    <s v="global warming"/>
    <m/>
    <m/>
    <m/>
    <m/>
    <m/>
    <m/>
    <m/>
    <m/>
    <s v="No"/>
    <n v="1308"/>
    <m/>
    <m/>
    <s v="Article-Article"/>
    <n v="1"/>
    <s v="Hyperlink"/>
    <m/>
    <m/>
    <s v="3"/>
    <s v="4"/>
    <m/>
    <m/>
    <m/>
    <m/>
    <m/>
    <m/>
    <m/>
    <m/>
    <m/>
  </r>
  <r>
    <s v="methane"/>
    <s v="global warming"/>
    <m/>
    <m/>
    <m/>
    <m/>
    <m/>
    <m/>
    <m/>
    <m/>
    <s v="Yes"/>
    <n v="1309"/>
    <m/>
    <m/>
    <s v="Article-Article"/>
    <n v="1"/>
    <s v="Hyperlink"/>
    <m/>
    <m/>
    <s v="3"/>
    <s v="4"/>
    <m/>
    <m/>
    <m/>
    <m/>
    <m/>
    <m/>
    <m/>
    <m/>
    <m/>
  </r>
  <r>
    <s v="greenhouse gas"/>
    <s v="global warming"/>
    <m/>
    <m/>
    <m/>
    <m/>
    <m/>
    <m/>
    <m/>
    <m/>
    <s v="Yes"/>
    <n v="1310"/>
    <m/>
    <m/>
    <s v="Article-Article"/>
    <n v="1"/>
    <s v="Hyperlink"/>
    <m/>
    <m/>
    <s v="2"/>
    <s v="4"/>
    <m/>
    <m/>
    <m/>
    <m/>
    <m/>
    <m/>
    <m/>
    <m/>
    <m/>
  </r>
  <r>
    <s v="global warming"/>
    <s v="extreme weather"/>
    <m/>
    <m/>
    <m/>
    <m/>
    <m/>
    <m/>
    <m/>
    <m/>
    <s v="Yes"/>
    <n v="1311"/>
    <m/>
    <m/>
    <s v="Article-Article"/>
    <n v="1"/>
    <s v="Hyperlink"/>
    <m/>
    <m/>
    <s v="4"/>
    <s v="1"/>
    <m/>
    <m/>
    <m/>
    <m/>
    <m/>
    <m/>
    <m/>
    <m/>
    <m/>
  </r>
  <r>
    <s v="global warming"/>
    <s v="desertification"/>
    <m/>
    <m/>
    <m/>
    <m/>
    <m/>
    <m/>
    <m/>
    <m/>
    <s v="Yes"/>
    <n v="1312"/>
    <m/>
    <m/>
    <s v="Article-Article"/>
    <n v="1"/>
    <s v="Hyperlink"/>
    <m/>
    <m/>
    <s v="4"/>
    <s v="1"/>
    <m/>
    <m/>
    <m/>
    <m/>
    <m/>
    <m/>
    <m/>
    <m/>
    <m/>
  </r>
  <r>
    <s v="global warming"/>
    <s v="evaporation"/>
    <m/>
    <m/>
    <m/>
    <m/>
    <m/>
    <m/>
    <m/>
    <m/>
    <s v="No"/>
    <n v="1313"/>
    <m/>
    <m/>
    <s v="Article-Article"/>
    <n v="1"/>
    <s v="Hyperlink"/>
    <m/>
    <m/>
    <s v="4"/>
    <s v="1"/>
    <m/>
    <m/>
    <m/>
    <m/>
    <m/>
    <m/>
    <m/>
    <m/>
    <m/>
  </r>
  <r>
    <s v="global warming"/>
    <s v="satellite"/>
    <m/>
    <m/>
    <m/>
    <m/>
    <m/>
    <m/>
    <m/>
    <m/>
    <s v="No"/>
    <n v="1314"/>
    <m/>
    <m/>
    <s v="Article-Article"/>
    <n v="1"/>
    <s v="Hyperlink"/>
    <m/>
    <m/>
    <s v="4"/>
    <s v="3"/>
    <m/>
    <m/>
    <m/>
    <m/>
    <m/>
    <m/>
    <m/>
    <m/>
    <m/>
  </r>
  <r>
    <s v="global warming"/>
    <s v="Arctic"/>
    <m/>
    <m/>
    <m/>
    <m/>
    <m/>
    <m/>
    <m/>
    <m/>
    <s v="Yes"/>
    <n v="1315"/>
    <m/>
    <m/>
    <s v="Article-Article"/>
    <n v="1"/>
    <s v="Hyperlink"/>
    <m/>
    <m/>
    <s v="4"/>
    <s v="4"/>
    <m/>
    <m/>
    <m/>
    <m/>
    <m/>
    <m/>
    <m/>
    <m/>
    <m/>
  </r>
  <r>
    <s v="global warming"/>
    <s v="NOAA"/>
    <m/>
    <m/>
    <m/>
    <m/>
    <m/>
    <m/>
    <m/>
    <m/>
    <s v="No"/>
    <n v="1316"/>
    <m/>
    <m/>
    <s v="Article-Article"/>
    <n v="1"/>
    <s v="Hyperlink"/>
    <m/>
    <m/>
    <s v="4"/>
    <s v="4"/>
    <m/>
    <m/>
    <m/>
    <m/>
    <m/>
    <m/>
    <m/>
    <m/>
    <m/>
  </r>
  <r>
    <s v="global warming"/>
    <s v="Earth"/>
    <m/>
    <m/>
    <m/>
    <m/>
    <m/>
    <m/>
    <m/>
    <m/>
    <s v="Yes"/>
    <n v="1317"/>
    <m/>
    <m/>
    <s v="Article-Article"/>
    <n v="1"/>
    <s v="Hyperlink"/>
    <m/>
    <m/>
    <s v="4"/>
    <s v="2"/>
    <m/>
    <m/>
    <m/>
    <m/>
    <m/>
    <m/>
    <m/>
    <m/>
    <m/>
  </r>
  <r>
    <s v="global warming"/>
    <s v="climate model"/>
    <m/>
    <m/>
    <m/>
    <m/>
    <m/>
    <m/>
    <m/>
    <m/>
    <s v="No"/>
    <n v="1318"/>
    <m/>
    <m/>
    <s v="Article-Article"/>
    <n v="1"/>
    <s v="Hyperlink"/>
    <m/>
    <m/>
    <s v="4"/>
    <s v="2"/>
    <m/>
    <m/>
    <m/>
    <m/>
    <m/>
    <m/>
    <m/>
    <m/>
    <m/>
  </r>
  <r>
    <s v="global warming"/>
    <s v="NASA"/>
    <m/>
    <m/>
    <m/>
    <m/>
    <m/>
    <m/>
    <m/>
    <m/>
    <s v="No"/>
    <n v="1319"/>
    <m/>
    <m/>
    <s v="Article-Article"/>
    <n v="1"/>
    <s v="Hyperlink"/>
    <m/>
    <m/>
    <s v="4"/>
    <s v="3"/>
    <m/>
    <m/>
    <m/>
    <m/>
    <m/>
    <m/>
    <m/>
    <m/>
    <m/>
  </r>
  <r>
    <s v="global warming"/>
    <s v="Milankovitch cycles"/>
    <m/>
    <m/>
    <m/>
    <m/>
    <m/>
    <m/>
    <m/>
    <m/>
    <s v="No"/>
    <n v="1320"/>
    <m/>
    <m/>
    <s v="Article-Article"/>
    <n v="1"/>
    <s v="Hyperlink"/>
    <m/>
    <m/>
    <s v="4"/>
    <s v="2"/>
    <m/>
    <m/>
    <m/>
    <m/>
    <m/>
    <m/>
    <m/>
    <m/>
    <m/>
  </r>
  <r>
    <s v="global warming"/>
    <s v="The New York Times"/>
    <m/>
    <m/>
    <m/>
    <m/>
    <m/>
    <m/>
    <m/>
    <m/>
    <s v="No"/>
    <n v="1321"/>
    <m/>
    <m/>
    <s v="Article-Article"/>
    <n v="1"/>
    <s v="Hyperlink"/>
    <m/>
    <m/>
    <s v="4"/>
    <s v="2"/>
    <m/>
    <m/>
    <m/>
    <m/>
    <m/>
    <m/>
    <m/>
    <m/>
    <m/>
  </r>
  <r>
    <s v="global warming"/>
    <s v="methane"/>
    <m/>
    <m/>
    <m/>
    <m/>
    <m/>
    <m/>
    <m/>
    <m/>
    <s v="Yes"/>
    <n v="1322"/>
    <m/>
    <m/>
    <s v="Article-Article"/>
    <n v="1"/>
    <s v="Hyperlink"/>
    <m/>
    <m/>
    <s v="4"/>
    <s v="3"/>
    <m/>
    <m/>
    <m/>
    <m/>
    <m/>
    <m/>
    <m/>
    <m/>
    <m/>
  </r>
  <r>
    <s v="global warming"/>
    <s v="ecosystem"/>
    <m/>
    <m/>
    <m/>
    <m/>
    <m/>
    <m/>
    <m/>
    <m/>
    <s v="No"/>
    <n v="1323"/>
    <m/>
    <m/>
    <s v="Article-Article"/>
    <n v="1"/>
    <s v="Hyperlink"/>
    <m/>
    <m/>
    <s v="4"/>
    <s v="2"/>
    <m/>
    <m/>
    <m/>
    <m/>
    <m/>
    <m/>
    <m/>
    <m/>
    <m/>
  </r>
  <r>
    <s v="global warming"/>
    <s v="Little Ice Age"/>
    <m/>
    <m/>
    <m/>
    <m/>
    <m/>
    <m/>
    <m/>
    <m/>
    <s v="No"/>
    <n v="1324"/>
    <m/>
    <m/>
    <s v="Article-Article"/>
    <n v="1"/>
    <s v="Hyperlink"/>
    <m/>
    <m/>
    <s v="4"/>
    <s v="4"/>
    <m/>
    <m/>
    <m/>
    <m/>
    <m/>
    <m/>
    <m/>
    <m/>
    <m/>
  </r>
  <r>
    <s v="global warming"/>
    <s v="albedo"/>
    <m/>
    <m/>
    <m/>
    <m/>
    <m/>
    <m/>
    <m/>
    <m/>
    <s v="No"/>
    <n v="1325"/>
    <m/>
    <m/>
    <s v="Article-Article"/>
    <n v="1"/>
    <s v="Hyperlink"/>
    <m/>
    <m/>
    <s v="4"/>
    <s v="2"/>
    <m/>
    <m/>
    <m/>
    <m/>
    <m/>
    <m/>
    <m/>
    <m/>
    <m/>
  </r>
  <r>
    <s v="global warming"/>
    <s v="greenhouse gas"/>
    <m/>
    <m/>
    <m/>
    <m/>
    <m/>
    <m/>
    <m/>
    <m/>
    <s v="Yes"/>
    <n v="1326"/>
    <m/>
    <m/>
    <s v="Article-Article"/>
    <n v="1"/>
    <s v="Hyperlink"/>
    <m/>
    <m/>
    <s v="4"/>
    <s v="2"/>
    <m/>
    <m/>
    <m/>
    <m/>
    <m/>
    <m/>
    <m/>
    <m/>
    <m/>
  </r>
  <r>
    <s v="global warming"/>
    <s v="climate"/>
    <m/>
    <m/>
    <m/>
    <m/>
    <m/>
    <m/>
    <m/>
    <m/>
    <s v="Yes"/>
    <n v="1327"/>
    <m/>
    <m/>
    <s v="Article-Article"/>
    <n v="1"/>
    <s v="Hyperlink"/>
    <m/>
    <m/>
    <s v="4"/>
    <s v="2"/>
    <m/>
    <m/>
    <m/>
    <m/>
    <m/>
    <m/>
    <m/>
    <m/>
    <m/>
  </r>
  <r>
    <s v="global warming"/>
    <s v="permafrost"/>
    <m/>
    <m/>
    <m/>
    <m/>
    <m/>
    <m/>
    <m/>
    <m/>
    <s v="Yes"/>
    <n v="1328"/>
    <m/>
    <m/>
    <s v="Article-Article"/>
    <n v="1"/>
    <s v="Hyperlink"/>
    <m/>
    <m/>
    <s v="4"/>
    <s v="4"/>
    <m/>
    <m/>
    <m/>
    <m/>
    <m/>
    <m/>
    <m/>
    <m/>
    <m/>
  </r>
  <r>
    <s v="global warming"/>
    <s v="atmosphere"/>
    <m/>
    <m/>
    <m/>
    <m/>
    <m/>
    <m/>
    <m/>
    <m/>
    <s v="No"/>
    <n v="1329"/>
    <m/>
    <m/>
    <s v="Article-Article"/>
    <n v="1"/>
    <s v="Hyperlink"/>
    <m/>
    <m/>
    <s v="4"/>
    <s v="2"/>
    <m/>
    <m/>
    <m/>
    <m/>
    <m/>
    <m/>
    <m/>
    <m/>
    <m/>
  </r>
  <r>
    <s v="Climate_change"/>
    <s v="global warming"/>
    <m/>
    <m/>
    <m/>
    <m/>
    <m/>
    <m/>
    <m/>
    <m/>
    <s v="No"/>
    <n v="1330"/>
    <m/>
    <m/>
    <s v="Article-Article"/>
    <n v="1"/>
    <s v="Hyperlink"/>
    <m/>
    <m/>
    <s v="1"/>
    <s v="4"/>
    <m/>
    <m/>
    <m/>
    <m/>
    <m/>
    <m/>
    <m/>
    <m/>
    <m/>
  </r>
  <r>
    <s v="climate"/>
    <s v="global warming"/>
    <m/>
    <m/>
    <m/>
    <m/>
    <m/>
    <m/>
    <m/>
    <m/>
    <s v="Yes"/>
    <n v="1331"/>
    <m/>
    <m/>
    <s v="Article-Article"/>
    <n v="1"/>
    <s v="Hyperlink"/>
    <m/>
    <m/>
    <s v="2"/>
    <s v="4"/>
    <m/>
    <m/>
    <m/>
    <m/>
    <m/>
    <m/>
    <m/>
    <m/>
    <m/>
  </r>
  <r>
    <s v="permafrost"/>
    <s v="global warming"/>
    <m/>
    <m/>
    <m/>
    <m/>
    <m/>
    <m/>
    <m/>
    <m/>
    <s v="Yes"/>
    <n v="1332"/>
    <m/>
    <m/>
    <s v="Article-Article"/>
    <n v="1"/>
    <s v="Hyperlink"/>
    <m/>
    <m/>
    <s v="4"/>
    <s v="4"/>
    <m/>
    <m/>
    <m/>
    <m/>
    <m/>
    <m/>
    <m/>
    <m/>
    <m/>
  </r>
  <r>
    <s v="Antarctic ice sheet"/>
    <s v="Earth"/>
    <m/>
    <m/>
    <m/>
    <m/>
    <m/>
    <m/>
    <m/>
    <m/>
    <s v="Yes"/>
    <n v="1333"/>
    <m/>
    <m/>
    <s v="Article-Article"/>
    <n v="1"/>
    <s v="Hyperlink"/>
    <m/>
    <m/>
    <s v="3"/>
    <s v="2"/>
    <m/>
    <m/>
    <m/>
    <m/>
    <m/>
    <m/>
    <m/>
    <m/>
    <m/>
  </r>
  <r>
    <s v="Antarctic ice sheet"/>
    <s v="ice sheet"/>
    <m/>
    <m/>
    <m/>
    <m/>
    <m/>
    <m/>
    <m/>
    <m/>
    <s v="Yes"/>
    <n v="1334"/>
    <m/>
    <m/>
    <s v="Article-Article"/>
    <n v="1"/>
    <s v="Hyperlink"/>
    <m/>
    <m/>
    <s v="3"/>
    <s v="3"/>
    <m/>
    <m/>
    <m/>
    <m/>
    <m/>
    <m/>
    <m/>
    <m/>
    <m/>
  </r>
  <r>
    <s v="Antarctic ice sheet"/>
    <s v="NASA"/>
    <m/>
    <m/>
    <m/>
    <m/>
    <m/>
    <m/>
    <m/>
    <m/>
    <s v="No"/>
    <n v="1335"/>
    <m/>
    <m/>
    <s v="Article-Article"/>
    <n v="1"/>
    <s v="Hyperlink"/>
    <m/>
    <m/>
    <s v="3"/>
    <s v="3"/>
    <m/>
    <m/>
    <m/>
    <m/>
    <m/>
    <m/>
    <m/>
    <m/>
    <m/>
  </r>
  <r>
    <s v="Climate_change"/>
    <s v="Antarctic ice sheet"/>
    <m/>
    <m/>
    <m/>
    <m/>
    <m/>
    <m/>
    <m/>
    <m/>
    <s v="No"/>
    <n v="1336"/>
    <m/>
    <m/>
    <s v="Article-Article"/>
    <n v="1"/>
    <s v="Hyperlink"/>
    <m/>
    <m/>
    <s v="1"/>
    <s v="3"/>
    <m/>
    <m/>
    <m/>
    <m/>
    <m/>
    <m/>
    <m/>
    <m/>
    <m/>
  </r>
  <r>
    <s v="Antarctica"/>
    <s v="Antarctic ice sheet"/>
    <m/>
    <m/>
    <m/>
    <m/>
    <m/>
    <m/>
    <m/>
    <m/>
    <s v="No"/>
    <n v="1337"/>
    <m/>
    <m/>
    <s v="Article-Article"/>
    <n v="1"/>
    <s v="Hyperlink"/>
    <m/>
    <m/>
    <s v="3"/>
    <s v="3"/>
    <m/>
    <m/>
    <m/>
    <m/>
    <m/>
    <m/>
    <m/>
    <m/>
    <m/>
  </r>
  <r>
    <s v="Earth"/>
    <s v="Antarctic ice sheet"/>
    <m/>
    <m/>
    <m/>
    <m/>
    <m/>
    <m/>
    <m/>
    <m/>
    <s v="Yes"/>
    <n v="1338"/>
    <m/>
    <m/>
    <s v="Article-Article"/>
    <n v="1"/>
    <s v="Hyperlink"/>
    <m/>
    <m/>
    <s v="2"/>
    <s v="3"/>
    <m/>
    <m/>
    <m/>
    <m/>
    <m/>
    <m/>
    <m/>
    <m/>
    <m/>
  </r>
  <r>
    <s v="ice sheet"/>
    <s v="Antarctic ice sheet"/>
    <m/>
    <m/>
    <m/>
    <m/>
    <m/>
    <m/>
    <m/>
    <m/>
    <s v="Yes"/>
    <n v="1339"/>
    <m/>
    <m/>
    <s v="Article-Article"/>
    <n v="1"/>
    <s v="Hyperlink"/>
    <m/>
    <m/>
    <s v="3"/>
    <s v="3"/>
    <m/>
    <m/>
    <m/>
    <m/>
    <m/>
    <m/>
    <m/>
    <m/>
    <m/>
  </r>
  <r>
    <s v="cryosphere"/>
    <s v="Antarctic ice sheet"/>
    <m/>
    <m/>
    <m/>
    <m/>
    <m/>
    <m/>
    <m/>
    <m/>
    <s v="No"/>
    <n v="1340"/>
    <m/>
    <m/>
    <s v="Article-Article"/>
    <n v="1"/>
    <s v="Hyperlink"/>
    <m/>
    <m/>
    <s v="3"/>
    <s v="3"/>
    <m/>
    <m/>
    <m/>
    <m/>
    <m/>
    <m/>
    <m/>
    <m/>
    <m/>
  </r>
  <r>
    <s v="satellite"/>
    <s v="NASA"/>
    <m/>
    <m/>
    <m/>
    <m/>
    <m/>
    <m/>
    <m/>
    <m/>
    <s v="Yes"/>
    <n v="1341"/>
    <m/>
    <m/>
    <s v="Article-Article"/>
    <n v="1"/>
    <s v="Hyperlink"/>
    <m/>
    <m/>
    <s v="3"/>
    <s v="3"/>
    <m/>
    <m/>
    <m/>
    <m/>
    <m/>
    <m/>
    <m/>
    <m/>
    <m/>
  </r>
  <r>
    <s v="satellite"/>
    <s v="The New York Times"/>
    <m/>
    <m/>
    <m/>
    <m/>
    <m/>
    <m/>
    <m/>
    <m/>
    <s v="No"/>
    <n v="1342"/>
    <m/>
    <m/>
    <s v="Article-Article"/>
    <n v="1"/>
    <s v="Hyperlink"/>
    <m/>
    <m/>
    <s v="3"/>
    <s v="2"/>
    <m/>
    <m/>
    <m/>
    <m/>
    <m/>
    <m/>
    <m/>
    <m/>
    <m/>
  </r>
  <r>
    <s v="satellite"/>
    <s v="Sun"/>
    <m/>
    <m/>
    <m/>
    <m/>
    <m/>
    <m/>
    <m/>
    <m/>
    <s v="No"/>
    <n v="1343"/>
    <m/>
    <m/>
    <s v="Article-Article"/>
    <n v="1"/>
    <s v="Hyperlink"/>
    <m/>
    <m/>
    <s v="3"/>
    <s v="2"/>
    <m/>
    <m/>
    <m/>
    <m/>
    <m/>
    <m/>
    <m/>
    <m/>
    <m/>
  </r>
  <r>
    <s v="satellite"/>
    <s v="climate"/>
    <m/>
    <m/>
    <m/>
    <m/>
    <m/>
    <m/>
    <m/>
    <m/>
    <s v="No"/>
    <n v="1344"/>
    <m/>
    <m/>
    <s v="Article-Article"/>
    <n v="1"/>
    <s v="Hyperlink"/>
    <m/>
    <m/>
    <s v="3"/>
    <s v="2"/>
    <m/>
    <m/>
    <m/>
    <m/>
    <m/>
    <m/>
    <m/>
    <m/>
    <m/>
  </r>
  <r>
    <s v="satellite"/>
    <s v="outer space"/>
    <m/>
    <m/>
    <m/>
    <m/>
    <m/>
    <m/>
    <m/>
    <m/>
    <s v="Yes"/>
    <n v="1345"/>
    <m/>
    <m/>
    <s v="Article-Article"/>
    <n v="1"/>
    <s v="Hyperlink"/>
    <m/>
    <m/>
    <s v="3"/>
    <s v="3"/>
    <m/>
    <m/>
    <m/>
    <m/>
    <m/>
    <m/>
    <m/>
    <m/>
    <m/>
  </r>
  <r>
    <s v="Climate_change"/>
    <s v="satellite"/>
    <m/>
    <m/>
    <m/>
    <m/>
    <m/>
    <m/>
    <m/>
    <m/>
    <s v="No"/>
    <n v="1346"/>
    <m/>
    <m/>
    <s v="Article-Article"/>
    <n v="1"/>
    <s v="Hyperlink"/>
    <m/>
    <m/>
    <s v="1"/>
    <s v="3"/>
    <m/>
    <m/>
    <m/>
    <m/>
    <m/>
    <m/>
    <m/>
    <m/>
    <m/>
  </r>
  <r>
    <s v="Earth"/>
    <s v="satellite"/>
    <m/>
    <m/>
    <m/>
    <m/>
    <m/>
    <m/>
    <m/>
    <m/>
    <s v="No"/>
    <n v="1347"/>
    <m/>
    <m/>
    <s v="Article-Article"/>
    <n v="1"/>
    <s v="Hyperlink"/>
    <m/>
    <m/>
    <s v="2"/>
    <s v="3"/>
    <m/>
    <m/>
    <m/>
    <m/>
    <m/>
    <m/>
    <m/>
    <m/>
    <m/>
  </r>
  <r>
    <s v="NASA"/>
    <s v="satellite"/>
    <m/>
    <m/>
    <m/>
    <m/>
    <m/>
    <m/>
    <m/>
    <m/>
    <s v="Yes"/>
    <n v="1348"/>
    <m/>
    <m/>
    <s v="Article-Article"/>
    <n v="1"/>
    <s v="Hyperlink"/>
    <m/>
    <m/>
    <s v="3"/>
    <s v="3"/>
    <m/>
    <m/>
    <m/>
    <m/>
    <m/>
    <m/>
    <m/>
    <m/>
    <m/>
  </r>
  <r>
    <s v="outer space"/>
    <s v="satellite"/>
    <m/>
    <m/>
    <m/>
    <m/>
    <m/>
    <m/>
    <m/>
    <m/>
    <s v="Yes"/>
    <n v="1349"/>
    <m/>
    <m/>
    <s v="Article-Article"/>
    <n v="1"/>
    <s v="Hyperlink"/>
    <m/>
    <m/>
    <s v="3"/>
    <s v="3"/>
    <m/>
    <m/>
    <m/>
    <m/>
    <m/>
    <m/>
    <m/>
    <m/>
    <m/>
  </r>
  <r>
    <s v="cryosphere"/>
    <s v="satellite"/>
    <m/>
    <m/>
    <m/>
    <m/>
    <m/>
    <m/>
    <m/>
    <m/>
    <s v="No"/>
    <n v="1350"/>
    <m/>
    <m/>
    <s v="Article-Article"/>
    <n v="1"/>
    <s v="Hyperlink"/>
    <m/>
    <m/>
    <s v="3"/>
    <s v="3"/>
    <m/>
    <m/>
    <m/>
    <m/>
    <m/>
    <m/>
    <m/>
    <m/>
    <m/>
  </r>
  <r>
    <s v="Arctic"/>
    <s v="Greenland"/>
    <m/>
    <m/>
    <m/>
    <m/>
    <m/>
    <m/>
    <m/>
    <m/>
    <s v="Yes"/>
    <n v="1351"/>
    <m/>
    <m/>
    <s v="Article-Article"/>
    <n v="1"/>
    <s v="Hyperlink"/>
    <m/>
    <m/>
    <s v="4"/>
    <s v="3"/>
    <m/>
    <m/>
    <m/>
    <m/>
    <m/>
    <m/>
    <m/>
    <m/>
    <m/>
  </r>
  <r>
    <s v="Arctic"/>
    <s v="NOAA"/>
    <m/>
    <m/>
    <m/>
    <m/>
    <m/>
    <m/>
    <m/>
    <m/>
    <s v="No"/>
    <n v="1352"/>
    <m/>
    <m/>
    <s v="Article-Article"/>
    <n v="1"/>
    <s v="Hyperlink"/>
    <m/>
    <m/>
    <s v="4"/>
    <s v="4"/>
    <m/>
    <m/>
    <m/>
    <m/>
    <m/>
    <m/>
    <m/>
    <m/>
    <m/>
  </r>
  <r>
    <s v="Arctic"/>
    <s v="Earth"/>
    <m/>
    <m/>
    <m/>
    <m/>
    <m/>
    <m/>
    <m/>
    <m/>
    <s v="No"/>
    <n v="1353"/>
    <m/>
    <m/>
    <s v="Article-Article"/>
    <n v="1"/>
    <s v="Hyperlink"/>
    <m/>
    <m/>
    <s v="4"/>
    <s v="2"/>
    <m/>
    <m/>
    <m/>
    <m/>
    <m/>
    <m/>
    <m/>
    <m/>
    <m/>
  </r>
  <r>
    <s v="Arctic"/>
    <s v="methane"/>
    <m/>
    <m/>
    <m/>
    <m/>
    <m/>
    <m/>
    <m/>
    <m/>
    <s v="No"/>
    <n v="1354"/>
    <m/>
    <m/>
    <s v="Article-Article"/>
    <n v="1"/>
    <s v="Hyperlink"/>
    <m/>
    <m/>
    <s v="4"/>
    <s v="3"/>
    <m/>
    <m/>
    <m/>
    <m/>
    <m/>
    <m/>
    <m/>
    <m/>
    <m/>
  </r>
  <r>
    <s v="Arctic"/>
    <s v="greenhouse gas"/>
    <m/>
    <m/>
    <m/>
    <m/>
    <m/>
    <m/>
    <m/>
    <m/>
    <s v="No"/>
    <n v="1355"/>
    <m/>
    <m/>
    <s v="Article-Article"/>
    <n v="1"/>
    <s v="Hyperlink"/>
    <m/>
    <m/>
    <s v="4"/>
    <s v="2"/>
    <m/>
    <m/>
    <m/>
    <m/>
    <m/>
    <m/>
    <m/>
    <m/>
    <m/>
  </r>
  <r>
    <s v="Arctic"/>
    <s v="permafrost"/>
    <m/>
    <m/>
    <m/>
    <m/>
    <m/>
    <m/>
    <m/>
    <m/>
    <s v="No"/>
    <n v="1356"/>
    <m/>
    <m/>
    <s v="Article-Article"/>
    <n v="1"/>
    <s v="Hyperlink"/>
    <m/>
    <m/>
    <s v="4"/>
    <s v="4"/>
    <m/>
    <m/>
    <m/>
    <m/>
    <m/>
    <m/>
    <m/>
    <m/>
    <m/>
  </r>
  <r>
    <s v="Climate_change"/>
    <s v="Arctic"/>
    <m/>
    <m/>
    <m/>
    <m/>
    <m/>
    <m/>
    <m/>
    <m/>
    <s v="No"/>
    <n v="1357"/>
    <m/>
    <m/>
    <s v="Article-Article"/>
    <n v="1"/>
    <s v="Hyperlink"/>
    <m/>
    <m/>
    <s v="1"/>
    <s v="4"/>
    <m/>
    <m/>
    <m/>
    <m/>
    <m/>
    <m/>
    <m/>
    <m/>
    <m/>
  </r>
  <r>
    <s v="Greenland"/>
    <s v="Arctic"/>
    <m/>
    <m/>
    <m/>
    <m/>
    <m/>
    <m/>
    <m/>
    <m/>
    <s v="Yes"/>
    <n v="1358"/>
    <m/>
    <m/>
    <s v="Article-Article"/>
    <n v="1"/>
    <s v="Hyperlink"/>
    <m/>
    <m/>
    <s v="3"/>
    <s v="4"/>
    <m/>
    <m/>
    <m/>
    <m/>
    <m/>
    <m/>
    <m/>
    <m/>
    <m/>
  </r>
  <r>
    <s v="Antarctica"/>
    <s v="Arctic"/>
    <m/>
    <m/>
    <m/>
    <m/>
    <m/>
    <m/>
    <m/>
    <m/>
    <s v="No"/>
    <n v="1359"/>
    <m/>
    <m/>
    <s v="Article-Article"/>
    <n v="1"/>
    <s v="Hyperlink"/>
    <m/>
    <m/>
    <s v="3"/>
    <s v="4"/>
    <m/>
    <m/>
    <m/>
    <m/>
    <m/>
    <m/>
    <m/>
    <m/>
    <m/>
  </r>
  <r>
    <s v="Little Ice Age"/>
    <s v="Arctic"/>
    <m/>
    <m/>
    <m/>
    <m/>
    <m/>
    <m/>
    <m/>
    <m/>
    <s v="No"/>
    <n v="1360"/>
    <m/>
    <m/>
    <s v="Article-Article"/>
    <n v="1"/>
    <s v="Hyperlink"/>
    <m/>
    <m/>
    <s v="4"/>
    <s v="4"/>
    <m/>
    <m/>
    <m/>
    <m/>
    <m/>
    <m/>
    <m/>
    <m/>
    <m/>
  </r>
  <r>
    <s v="climate"/>
    <s v="Arctic"/>
    <m/>
    <m/>
    <m/>
    <m/>
    <m/>
    <m/>
    <m/>
    <m/>
    <s v="No"/>
    <n v="1361"/>
    <m/>
    <m/>
    <s v="Article-Article"/>
    <n v="1"/>
    <s v="Hyperlink"/>
    <m/>
    <m/>
    <s v="2"/>
    <s v="4"/>
    <m/>
    <m/>
    <m/>
    <m/>
    <m/>
    <m/>
    <m/>
    <m/>
    <m/>
  </r>
  <r>
    <s v="cryosphere"/>
    <s v="Arctic"/>
    <m/>
    <m/>
    <m/>
    <m/>
    <m/>
    <m/>
    <m/>
    <m/>
    <s v="No"/>
    <n v="1362"/>
    <m/>
    <m/>
    <s v="Article-Article"/>
    <n v="1"/>
    <s v="Hyperlink"/>
    <m/>
    <m/>
    <s v="3"/>
    <s v="4"/>
    <m/>
    <m/>
    <m/>
    <m/>
    <m/>
    <m/>
    <m/>
    <m/>
    <m/>
  </r>
  <r>
    <s v="Greenland"/>
    <s v="Antarctica"/>
    <m/>
    <m/>
    <m/>
    <m/>
    <m/>
    <m/>
    <m/>
    <m/>
    <s v="No"/>
    <n v="1363"/>
    <m/>
    <m/>
    <s v="Article-Article"/>
    <n v="1"/>
    <s v="Hyperlink"/>
    <m/>
    <m/>
    <s v="3"/>
    <s v="3"/>
    <m/>
    <m/>
    <m/>
    <m/>
    <m/>
    <m/>
    <m/>
    <m/>
    <m/>
  </r>
  <r>
    <s v="Greenland"/>
    <s v="ice sheet"/>
    <m/>
    <m/>
    <m/>
    <m/>
    <m/>
    <m/>
    <m/>
    <m/>
    <s v="Yes"/>
    <n v="1364"/>
    <m/>
    <m/>
    <s v="Article-Article"/>
    <n v="1"/>
    <s v="Hyperlink"/>
    <m/>
    <m/>
    <s v="3"/>
    <s v="3"/>
    <m/>
    <m/>
    <m/>
    <m/>
    <m/>
    <m/>
    <m/>
    <m/>
    <m/>
  </r>
  <r>
    <s v="Greenland"/>
    <s v="The New York Times"/>
    <m/>
    <m/>
    <m/>
    <m/>
    <m/>
    <m/>
    <m/>
    <m/>
    <s v="No"/>
    <n v="1365"/>
    <m/>
    <m/>
    <s v="Article-Article"/>
    <n v="1"/>
    <s v="Hyperlink"/>
    <m/>
    <m/>
    <s v="3"/>
    <s v="2"/>
    <m/>
    <m/>
    <m/>
    <m/>
    <m/>
    <m/>
    <m/>
    <m/>
    <m/>
  </r>
  <r>
    <s v="Greenland"/>
    <s v="Little Ice Age"/>
    <m/>
    <m/>
    <m/>
    <m/>
    <m/>
    <m/>
    <m/>
    <m/>
    <s v="Yes"/>
    <n v="1366"/>
    <m/>
    <m/>
    <s v="Article-Article"/>
    <n v="1"/>
    <s v="Hyperlink"/>
    <m/>
    <m/>
    <s v="3"/>
    <s v="4"/>
    <m/>
    <m/>
    <m/>
    <m/>
    <m/>
    <m/>
    <m/>
    <m/>
    <m/>
  </r>
  <r>
    <s v="Greenland"/>
    <s v="climate"/>
    <m/>
    <m/>
    <m/>
    <m/>
    <m/>
    <m/>
    <m/>
    <m/>
    <s v="No"/>
    <n v="1367"/>
    <m/>
    <m/>
    <s v="Article-Article"/>
    <n v="1"/>
    <s v="Hyperlink"/>
    <m/>
    <m/>
    <s v="3"/>
    <s v="2"/>
    <m/>
    <m/>
    <m/>
    <m/>
    <m/>
    <m/>
    <m/>
    <m/>
    <m/>
  </r>
  <r>
    <s v="Climate_change"/>
    <s v="Greenland"/>
    <m/>
    <m/>
    <m/>
    <m/>
    <m/>
    <m/>
    <m/>
    <m/>
    <s v="No"/>
    <n v="1368"/>
    <m/>
    <m/>
    <s v="Article-Article"/>
    <n v="1"/>
    <s v="Hyperlink"/>
    <m/>
    <m/>
    <s v="1"/>
    <s v="3"/>
    <m/>
    <m/>
    <m/>
    <m/>
    <m/>
    <m/>
    <m/>
    <m/>
    <m/>
  </r>
  <r>
    <s v="glacier mass balance"/>
    <s v="Greenland"/>
    <m/>
    <m/>
    <m/>
    <m/>
    <m/>
    <m/>
    <m/>
    <m/>
    <s v="No"/>
    <n v="1369"/>
    <m/>
    <m/>
    <s v="Article-Article"/>
    <n v="1"/>
    <s v="Hyperlink"/>
    <m/>
    <m/>
    <s v="3"/>
    <s v="3"/>
    <m/>
    <m/>
    <m/>
    <m/>
    <m/>
    <m/>
    <m/>
    <m/>
    <m/>
  </r>
  <r>
    <s v="Earth"/>
    <s v="Greenland"/>
    <m/>
    <m/>
    <m/>
    <m/>
    <m/>
    <m/>
    <m/>
    <m/>
    <s v="No"/>
    <n v="1370"/>
    <m/>
    <m/>
    <s v="Article-Article"/>
    <n v="1"/>
    <s v="Hyperlink"/>
    <m/>
    <m/>
    <s v="2"/>
    <s v="3"/>
    <m/>
    <m/>
    <m/>
    <m/>
    <m/>
    <m/>
    <m/>
    <m/>
    <m/>
  </r>
  <r>
    <s v="ice sheet"/>
    <s v="Greenland"/>
    <m/>
    <m/>
    <m/>
    <m/>
    <m/>
    <m/>
    <m/>
    <m/>
    <s v="Yes"/>
    <n v="1371"/>
    <m/>
    <m/>
    <s v="Article-Article"/>
    <n v="1"/>
    <s v="Hyperlink"/>
    <m/>
    <m/>
    <s v="3"/>
    <s v="3"/>
    <m/>
    <m/>
    <m/>
    <m/>
    <m/>
    <m/>
    <m/>
    <m/>
    <m/>
  </r>
  <r>
    <s v="water cycle"/>
    <s v="Greenland"/>
    <m/>
    <m/>
    <m/>
    <m/>
    <m/>
    <m/>
    <m/>
    <m/>
    <s v="No"/>
    <n v="1372"/>
    <m/>
    <m/>
    <s v="Article-Article"/>
    <n v="1"/>
    <s v="Hyperlink"/>
    <m/>
    <m/>
    <s v="1"/>
    <s v="3"/>
    <m/>
    <m/>
    <m/>
    <m/>
    <m/>
    <m/>
    <m/>
    <m/>
    <m/>
  </r>
  <r>
    <s v="Little Ice Age"/>
    <s v="Greenland"/>
    <m/>
    <m/>
    <m/>
    <m/>
    <m/>
    <m/>
    <m/>
    <m/>
    <s v="Yes"/>
    <n v="1373"/>
    <m/>
    <m/>
    <s v="Article-Article"/>
    <n v="1"/>
    <s v="Hyperlink"/>
    <m/>
    <m/>
    <s v="4"/>
    <s v="3"/>
    <m/>
    <m/>
    <m/>
    <m/>
    <m/>
    <m/>
    <m/>
    <m/>
    <m/>
  </r>
  <r>
    <s v="permafrost"/>
    <s v="Greenland"/>
    <m/>
    <m/>
    <m/>
    <m/>
    <m/>
    <m/>
    <m/>
    <m/>
    <s v="No"/>
    <n v="1374"/>
    <m/>
    <m/>
    <s v="Article-Article"/>
    <n v="1"/>
    <s v="Hyperlink"/>
    <m/>
    <m/>
    <s v="4"/>
    <s v="3"/>
    <m/>
    <m/>
    <m/>
    <m/>
    <m/>
    <m/>
    <m/>
    <m/>
    <m/>
  </r>
  <r>
    <s v="cryosphere"/>
    <s v="Greenland"/>
    <m/>
    <m/>
    <m/>
    <m/>
    <m/>
    <m/>
    <m/>
    <m/>
    <s v="No"/>
    <n v="1375"/>
    <m/>
    <m/>
    <s v="Article-Article"/>
    <n v="1"/>
    <s v="Hyperlink"/>
    <m/>
    <m/>
    <s v="3"/>
    <s v="3"/>
    <m/>
    <m/>
    <m/>
    <m/>
    <m/>
    <m/>
    <m/>
    <m/>
    <m/>
  </r>
  <r>
    <s v="glacier mass balance"/>
    <s v="Antarctica"/>
    <m/>
    <m/>
    <m/>
    <m/>
    <m/>
    <m/>
    <m/>
    <m/>
    <s v="No"/>
    <n v="1376"/>
    <m/>
    <m/>
    <s v="Article-Article"/>
    <n v="1"/>
    <s v="Hyperlink"/>
    <m/>
    <m/>
    <s v="3"/>
    <s v="3"/>
    <m/>
    <m/>
    <m/>
    <m/>
    <m/>
    <m/>
    <m/>
    <m/>
    <m/>
  </r>
  <r>
    <s v="Climate_change"/>
    <s v="glacier mass balance"/>
    <m/>
    <m/>
    <m/>
    <m/>
    <m/>
    <m/>
    <m/>
    <m/>
    <s v="No"/>
    <n v="1377"/>
    <m/>
    <m/>
    <s v="Article-Article"/>
    <n v="1"/>
    <s v="Hyperlink"/>
    <m/>
    <m/>
    <s v="1"/>
    <s v="3"/>
    <m/>
    <m/>
    <m/>
    <m/>
    <m/>
    <m/>
    <m/>
    <m/>
    <m/>
  </r>
  <r>
    <s v="cryosphere"/>
    <s v="glacier mass balance"/>
    <m/>
    <m/>
    <m/>
    <m/>
    <m/>
    <m/>
    <m/>
    <m/>
    <s v="No"/>
    <n v="1378"/>
    <m/>
    <m/>
    <s v="Article-Article"/>
    <n v="1"/>
    <s v="Hyperlink"/>
    <m/>
    <m/>
    <s v="3"/>
    <s v="3"/>
    <m/>
    <m/>
    <m/>
    <m/>
    <m/>
    <m/>
    <m/>
    <m/>
    <m/>
  </r>
  <r>
    <s v="Climate_change"/>
    <s v="vegetation"/>
    <m/>
    <m/>
    <m/>
    <m/>
    <m/>
    <m/>
    <m/>
    <m/>
    <s v="No"/>
    <n v="1379"/>
    <m/>
    <m/>
    <s v="Article-Article"/>
    <n v="1"/>
    <s v="Hyperlink"/>
    <m/>
    <m/>
    <s v="1"/>
    <s v="1"/>
    <m/>
    <m/>
    <m/>
    <m/>
    <m/>
    <m/>
    <m/>
    <m/>
    <m/>
  </r>
  <r>
    <s v="photosynthesis"/>
    <s v="vegetation"/>
    <m/>
    <m/>
    <m/>
    <m/>
    <m/>
    <m/>
    <m/>
    <m/>
    <s v="No"/>
    <n v="1380"/>
    <m/>
    <m/>
    <s v="Article-Article"/>
    <n v="1"/>
    <s v="Hyperlink"/>
    <m/>
    <m/>
    <s v="2"/>
    <s v="1"/>
    <m/>
    <m/>
    <m/>
    <m/>
    <m/>
    <m/>
    <m/>
    <m/>
    <m/>
  </r>
  <r>
    <s v="cryosphere"/>
    <s v="vegetation"/>
    <m/>
    <m/>
    <m/>
    <m/>
    <m/>
    <m/>
    <m/>
    <m/>
    <s v="No"/>
    <n v="1381"/>
    <m/>
    <m/>
    <s v="Article-Article"/>
    <n v="1"/>
    <s v="Hyperlink"/>
    <m/>
    <m/>
    <s v="3"/>
    <s v="1"/>
    <m/>
    <m/>
    <m/>
    <m/>
    <m/>
    <m/>
    <m/>
    <m/>
    <m/>
  </r>
  <r>
    <s v="Antarctica"/>
    <s v="ice sheet"/>
    <m/>
    <m/>
    <m/>
    <m/>
    <m/>
    <m/>
    <m/>
    <m/>
    <s v="Yes"/>
    <n v="1382"/>
    <m/>
    <m/>
    <s v="Article-Article"/>
    <n v="1"/>
    <s v="Hyperlink"/>
    <m/>
    <m/>
    <s v="3"/>
    <s v="3"/>
    <m/>
    <m/>
    <m/>
    <m/>
    <m/>
    <m/>
    <m/>
    <m/>
    <m/>
  </r>
  <r>
    <s v="ice sheet"/>
    <s v="Antarctica"/>
    <m/>
    <m/>
    <m/>
    <m/>
    <m/>
    <m/>
    <m/>
    <m/>
    <s v="Yes"/>
    <n v="1383"/>
    <m/>
    <m/>
    <s v="Article-Article"/>
    <n v="1"/>
    <s v="Hyperlink"/>
    <m/>
    <m/>
    <s v="3"/>
    <s v="3"/>
    <m/>
    <m/>
    <m/>
    <m/>
    <m/>
    <m/>
    <m/>
    <m/>
    <m/>
  </r>
  <r>
    <s v="ice sheet"/>
    <s v="Earth"/>
    <m/>
    <m/>
    <m/>
    <m/>
    <m/>
    <m/>
    <m/>
    <m/>
    <s v="No"/>
    <n v="1384"/>
    <m/>
    <m/>
    <s v="Article-Article"/>
    <n v="1"/>
    <s v="Hyperlink"/>
    <m/>
    <m/>
    <s v="3"/>
    <s v="2"/>
    <m/>
    <m/>
    <m/>
    <m/>
    <m/>
    <m/>
    <m/>
    <m/>
    <m/>
  </r>
  <r>
    <s v="ice sheet"/>
    <s v="NASA"/>
    <m/>
    <m/>
    <m/>
    <m/>
    <m/>
    <m/>
    <m/>
    <m/>
    <s v="No"/>
    <n v="1385"/>
    <m/>
    <m/>
    <s v="Article-Article"/>
    <n v="1"/>
    <s v="Hyperlink"/>
    <m/>
    <m/>
    <s v="3"/>
    <s v="3"/>
    <m/>
    <m/>
    <m/>
    <m/>
    <m/>
    <m/>
    <m/>
    <m/>
    <m/>
  </r>
  <r>
    <s v="Climate_change"/>
    <s v="ice sheet"/>
    <m/>
    <m/>
    <m/>
    <m/>
    <m/>
    <m/>
    <m/>
    <m/>
    <s v="No"/>
    <n v="1386"/>
    <m/>
    <m/>
    <s v="Article-Article"/>
    <n v="1"/>
    <s v="Hyperlink"/>
    <m/>
    <m/>
    <s v="1"/>
    <s v="3"/>
    <m/>
    <m/>
    <m/>
    <m/>
    <m/>
    <m/>
    <m/>
    <m/>
    <m/>
  </r>
  <r>
    <s v="permafrost"/>
    <s v="ice sheet"/>
    <m/>
    <m/>
    <m/>
    <m/>
    <m/>
    <m/>
    <m/>
    <m/>
    <s v="No"/>
    <n v="1387"/>
    <m/>
    <m/>
    <s v="Article-Article"/>
    <n v="1"/>
    <s v="Hyperlink"/>
    <m/>
    <m/>
    <s v="4"/>
    <s v="3"/>
    <m/>
    <m/>
    <m/>
    <m/>
    <m/>
    <m/>
    <m/>
    <m/>
    <m/>
  </r>
  <r>
    <s v="cryosphere"/>
    <s v="ice sheet"/>
    <m/>
    <m/>
    <m/>
    <m/>
    <m/>
    <m/>
    <m/>
    <m/>
    <s v="No"/>
    <n v="1388"/>
    <m/>
    <m/>
    <s v="Article-Article"/>
    <n v="1"/>
    <s v="Hyperlink"/>
    <m/>
    <m/>
    <s v="3"/>
    <s v="3"/>
    <m/>
    <m/>
    <m/>
    <m/>
    <m/>
    <m/>
    <m/>
    <m/>
    <m/>
  </r>
  <r>
    <s v="climate model"/>
    <s v="NOAA"/>
    <m/>
    <m/>
    <m/>
    <m/>
    <m/>
    <m/>
    <m/>
    <m/>
    <s v="No"/>
    <n v="1389"/>
    <m/>
    <m/>
    <s v="Article-Article"/>
    <n v="1"/>
    <s v="Hyperlink"/>
    <m/>
    <m/>
    <s v="2"/>
    <s v="4"/>
    <m/>
    <m/>
    <m/>
    <m/>
    <m/>
    <m/>
    <m/>
    <m/>
    <m/>
  </r>
  <r>
    <s v="climate model"/>
    <s v="Earth"/>
    <m/>
    <m/>
    <m/>
    <m/>
    <m/>
    <m/>
    <m/>
    <m/>
    <s v="No"/>
    <n v="1390"/>
    <m/>
    <m/>
    <s v="Article-Article"/>
    <n v="1"/>
    <s v="Hyperlink"/>
    <m/>
    <m/>
    <s v="2"/>
    <s v="2"/>
    <m/>
    <m/>
    <m/>
    <m/>
    <m/>
    <m/>
    <m/>
    <m/>
    <m/>
  </r>
  <r>
    <s v="climate model"/>
    <s v="energy"/>
    <m/>
    <m/>
    <m/>
    <m/>
    <m/>
    <m/>
    <m/>
    <m/>
    <s v="No"/>
    <n v="1391"/>
    <m/>
    <m/>
    <s v="Article-Article"/>
    <n v="1"/>
    <s v="Hyperlink"/>
    <m/>
    <m/>
    <s v="2"/>
    <s v="2"/>
    <m/>
    <m/>
    <m/>
    <m/>
    <m/>
    <m/>
    <m/>
    <m/>
    <m/>
  </r>
  <r>
    <s v="climate model"/>
    <s v="albedo"/>
    <m/>
    <m/>
    <m/>
    <m/>
    <m/>
    <m/>
    <m/>
    <m/>
    <s v="No"/>
    <n v="1392"/>
    <m/>
    <m/>
    <s v="Article-Article"/>
    <n v="1"/>
    <s v="Hyperlink"/>
    <m/>
    <m/>
    <s v="2"/>
    <s v="2"/>
    <m/>
    <m/>
    <m/>
    <m/>
    <m/>
    <m/>
    <m/>
    <m/>
    <m/>
  </r>
  <r>
    <s v="climate model"/>
    <s v="radiation"/>
    <m/>
    <m/>
    <m/>
    <m/>
    <m/>
    <m/>
    <m/>
    <m/>
    <s v="No"/>
    <n v="1393"/>
    <m/>
    <m/>
    <s v="Article-Article"/>
    <n v="1"/>
    <s v="Hyperlink"/>
    <m/>
    <m/>
    <s v="2"/>
    <s v="2"/>
    <m/>
    <m/>
    <m/>
    <m/>
    <m/>
    <m/>
    <m/>
    <m/>
    <m/>
  </r>
  <r>
    <s v="climate model"/>
    <s v="greenhouse gas"/>
    <m/>
    <m/>
    <m/>
    <m/>
    <m/>
    <m/>
    <m/>
    <m/>
    <s v="No"/>
    <n v="1394"/>
    <m/>
    <m/>
    <s v="Article-Article"/>
    <n v="1"/>
    <s v="Hyperlink"/>
    <m/>
    <m/>
    <s v="2"/>
    <s v="2"/>
    <m/>
    <m/>
    <m/>
    <m/>
    <m/>
    <m/>
    <m/>
    <m/>
    <m/>
  </r>
  <r>
    <s v="climate model"/>
    <s v="climate"/>
    <m/>
    <m/>
    <m/>
    <m/>
    <m/>
    <m/>
    <m/>
    <m/>
    <s v="No"/>
    <n v="1395"/>
    <m/>
    <m/>
    <s v="Article-Article"/>
    <n v="1"/>
    <s v="Hyperlink"/>
    <m/>
    <m/>
    <s v="2"/>
    <s v="2"/>
    <m/>
    <m/>
    <m/>
    <m/>
    <m/>
    <m/>
    <m/>
    <m/>
    <m/>
  </r>
  <r>
    <s v="Climate_change"/>
    <s v="climate model"/>
    <m/>
    <m/>
    <m/>
    <m/>
    <m/>
    <m/>
    <m/>
    <m/>
    <s v="No"/>
    <n v="1396"/>
    <m/>
    <m/>
    <s v="Article-Article"/>
    <n v="1"/>
    <s v="Hyperlink"/>
    <m/>
    <m/>
    <s v="1"/>
    <s v="2"/>
    <m/>
    <m/>
    <m/>
    <m/>
    <m/>
    <m/>
    <m/>
    <m/>
    <m/>
  </r>
  <r>
    <s v="water cycle"/>
    <s v="climate model"/>
    <m/>
    <m/>
    <m/>
    <m/>
    <m/>
    <m/>
    <m/>
    <m/>
    <s v="No"/>
    <n v="1397"/>
    <m/>
    <m/>
    <s v="Article-Article"/>
    <n v="1"/>
    <s v="Hyperlink"/>
    <m/>
    <m/>
    <s v="1"/>
    <s v="2"/>
    <m/>
    <m/>
    <m/>
    <m/>
    <m/>
    <m/>
    <m/>
    <m/>
    <m/>
  </r>
  <r>
    <s v="cryosphere"/>
    <s v="climate model"/>
    <m/>
    <m/>
    <m/>
    <m/>
    <m/>
    <m/>
    <m/>
    <m/>
    <s v="No"/>
    <n v="1398"/>
    <m/>
    <m/>
    <s v="Article-Article"/>
    <n v="1"/>
    <s v="Hyperlink"/>
    <m/>
    <m/>
    <s v="3"/>
    <s v="2"/>
    <m/>
    <m/>
    <m/>
    <m/>
    <m/>
    <m/>
    <m/>
    <m/>
    <m/>
  </r>
  <r>
    <s v="energy"/>
    <s v="ecosystem"/>
    <m/>
    <m/>
    <m/>
    <m/>
    <m/>
    <m/>
    <m/>
    <m/>
    <s v="No"/>
    <n v="1399"/>
    <m/>
    <m/>
    <s v="Article-Article"/>
    <n v="1"/>
    <s v="Hyperlink"/>
    <m/>
    <m/>
    <s v="2"/>
    <s v="2"/>
    <m/>
    <m/>
    <m/>
    <m/>
    <m/>
    <m/>
    <m/>
    <m/>
    <m/>
  </r>
  <r>
    <s v="energy"/>
    <s v="photosynthesis"/>
    <m/>
    <m/>
    <m/>
    <m/>
    <m/>
    <m/>
    <m/>
    <m/>
    <s v="No"/>
    <n v="1400"/>
    <m/>
    <m/>
    <s v="Article-Article"/>
    <n v="1"/>
    <s v="Hyperlink"/>
    <m/>
    <m/>
    <s v="2"/>
    <s v="2"/>
    <m/>
    <m/>
    <m/>
    <m/>
    <m/>
    <m/>
    <m/>
    <m/>
    <m/>
  </r>
  <r>
    <s v="energy"/>
    <s v="continental drift"/>
    <m/>
    <m/>
    <m/>
    <m/>
    <m/>
    <m/>
    <m/>
    <m/>
    <s v="No"/>
    <n v="1401"/>
    <m/>
    <m/>
    <s v="Article-Article"/>
    <n v="1"/>
    <s v="Hyperlink"/>
    <m/>
    <m/>
    <s v="2"/>
    <s v="2"/>
    <m/>
    <m/>
    <m/>
    <m/>
    <m/>
    <m/>
    <m/>
    <m/>
    <m/>
  </r>
  <r>
    <s v="energy"/>
    <s v="Sun"/>
    <m/>
    <m/>
    <m/>
    <m/>
    <m/>
    <m/>
    <m/>
    <m/>
    <s v="Yes"/>
    <n v="1402"/>
    <m/>
    <m/>
    <s v="Article-Article"/>
    <n v="1"/>
    <s v="Hyperlink"/>
    <m/>
    <m/>
    <s v="2"/>
    <s v="2"/>
    <m/>
    <m/>
    <m/>
    <m/>
    <m/>
    <m/>
    <m/>
    <m/>
    <m/>
  </r>
  <r>
    <s v="energy"/>
    <s v="climate"/>
    <m/>
    <m/>
    <m/>
    <m/>
    <m/>
    <m/>
    <m/>
    <m/>
    <s v="No"/>
    <n v="1403"/>
    <m/>
    <m/>
    <s v="Article-Article"/>
    <n v="1"/>
    <s v="Hyperlink"/>
    <m/>
    <m/>
    <s v="2"/>
    <s v="2"/>
    <m/>
    <m/>
    <m/>
    <m/>
    <m/>
    <m/>
    <m/>
    <m/>
    <m/>
  </r>
  <r>
    <s v="energy"/>
    <s v="atmosphere"/>
    <m/>
    <m/>
    <m/>
    <m/>
    <m/>
    <m/>
    <m/>
    <m/>
    <s v="No"/>
    <n v="1404"/>
    <m/>
    <m/>
    <s v="Article-Article"/>
    <n v="1"/>
    <s v="Hyperlink"/>
    <m/>
    <m/>
    <s v="2"/>
    <s v="2"/>
    <m/>
    <m/>
    <m/>
    <m/>
    <m/>
    <m/>
    <m/>
    <m/>
    <m/>
  </r>
  <r>
    <s v="Climate_change"/>
    <s v="energy"/>
    <m/>
    <m/>
    <m/>
    <m/>
    <m/>
    <m/>
    <m/>
    <m/>
    <s v="No"/>
    <n v="1405"/>
    <m/>
    <m/>
    <s v="Article-Article"/>
    <n v="1"/>
    <s v="Hyperlink"/>
    <m/>
    <m/>
    <s v="1"/>
    <s v="2"/>
    <m/>
    <m/>
    <m/>
    <m/>
    <m/>
    <m/>
    <m/>
    <m/>
    <m/>
  </r>
  <r>
    <s v="Sun"/>
    <s v="energy"/>
    <m/>
    <m/>
    <m/>
    <m/>
    <m/>
    <m/>
    <m/>
    <m/>
    <s v="Yes"/>
    <n v="1406"/>
    <m/>
    <m/>
    <s v="Article-Article"/>
    <n v="1"/>
    <s v="Hyperlink"/>
    <m/>
    <m/>
    <s v="2"/>
    <s v="2"/>
    <m/>
    <m/>
    <m/>
    <m/>
    <m/>
    <m/>
    <m/>
    <m/>
    <m/>
  </r>
  <r>
    <s v="radiation"/>
    <s v="energy"/>
    <m/>
    <m/>
    <m/>
    <m/>
    <m/>
    <m/>
    <m/>
    <m/>
    <s v="No"/>
    <n v="1407"/>
    <m/>
    <m/>
    <s v="Article-Article"/>
    <n v="1"/>
    <s v="Hyperlink"/>
    <m/>
    <m/>
    <s v="2"/>
    <s v="2"/>
    <m/>
    <m/>
    <m/>
    <m/>
    <m/>
    <m/>
    <m/>
    <m/>
    <m/>
  </r>
  <r>
    <s v="cryosphere"/>
    <s v="energy"/>
    <m/>
    <m/>
    <m/>
    <m/>
    <m/>
    <m/>
    <m/>
    <m/>
    <s v="No"/>
    <n v="1408"/>
    <m/>
    <m/>
    <s v="Article-Article"/>
    <n v="1"/>
    <s v="Hyperlink"/>
    <m/>
    <m/>
    <s v="3"/>
    <s v="2"/>
    <m/>
    <m/>
    <m/>
    <m/>
    <m/>
    <m/>
    <m/>
    <m/>
    <m/>
  </r>
  <r>
    <s v="Little Ice Age"/>
    <s v="albedo"/>
    <m/>
    <m/>
    <m/>
    <m/>
    <m/>
    <m/>
    <m/>
    <m/>
    <s v="No"/>
    <n v="1409"/>
    <m/>
    <m/>
    <s v="Article-Article"/>
    <n v="1"/>
    <s v="Hyperlink"/>
    <m/>
    <m/>
    <s v="4"/>
    <s v="2"/>
    <m/>
    <m/>
    <m/>
    <m/>
    <m/>
    <m/>
    <m/>
    <m/>
    <m/>
  </r>
  <r>
    <s v="albedo"/>
    <s v="Antarctica"/>
    <m/>
    <m/>
    <m/>
    <m/>
    <m/>
    <m/>
    <m/>
    <m/>
    <s v="No"/>
    <n v="1410"/>
    <m/>
    <m/>
    <s v="Article-Article"/>
    <n v="1"/>
    <s v="Hyperlink"/>
    <m/>
    <m/>
    <s v="2"/>
    <s v="3"/>
    <m/>
    <m/>
    <m/>
    <m/>
    <m/>
    <m/>
    <m/>
    <m/>
    <m/>
  </r>
  <r>
    <s v="albedo"/>
    <s v="Earth"/>
    <m/>
    <m/>
    <m/>
    <m/>
    <m/>
    <m/>
    <m/>
    <m/>
    <s v="No"/>
    <n v="1411"/>
    <m/>
    <m/>
    <s v="Article-Article"/>
    <n v="1"/>
    <s v="Hyperlink"/>
    <m/>
    <m/>
    <s v="2"/>
    <s v="2"/>
    <m/>
    <m/>
    <m/>
    <m/>
    <m/>
    <m/>
    <m/>
    <m/>
    <m/>
  </r>
  <r>
    <s v="albedo"/>
    <s v="NASA"/>
    <m/>
    <m/>
    <m/>
    <m/>
    <m/>
    <m/>
    <m/>
    <m/>
    <s v="No"/>
    <n v="1412"/>
    <m/>
    <m/>
    <s v="Article-Article"/>
    <n v="1"/>
    <s v="Hyperlink"/>
    <m/>
    <m/>
    <s v="2"/>
    <s v="3"/>
    <m/>
    <m/>
    <m/>
    <m/>
    <m/>
    <m/>
    <m/>
    <m/>
    <m/>
  </r>
  <r>
    <s v="albedo"/>
    <s v="photosynthesis"/>
    <m/>
    <m/>
    <m/>
    <m/>
    <m/>
    <m/>
    <m/>
    <m/>
    <s v="No"/>
    <n v="1413"/>
    <m/>
    <m/>
    <s v="Article-Article"/>
    <n v="1"/>
    <s v="Hyperlink"/>
    <m/>
    <m/>
    <s v="2"/>
    <s v="2"/>
    <m/>
    <m/>
    <m/>
    <m/>
    <m/>
    <m/>
    <m/>
    <m/>
    <m/>
  </r>
  <r>
    <s v="albedo"/>
    <s v="solar radiation"/>
    <m/>
    <m/>
    <m/>
    <m/>
    <m/>
    <m/>
    <m/>
    <m/>
    <s v="No"/>
    <n v="1414"/>
    <m/>
    <m/>
    <s v="Article-Article"/>
    <n v="1"/>
    <s v="Hyperlink"/>
    <m/>
    <m/>
    <s v="2"/>
    <s v="2"/>
    <m/>
    <m/>
    <m/>
    <m/>
    <m/>
    <m/>
    <m/>
    <m/>
    <m/>
  </r>
  <r>
    <s v="albedo"/>
    <s v="radiation"/>
    <m/>
    <m/>
    <m/>
    <m/>
    <m/>
    <m/>
    <m/>
    <m/>
    <s v="No"/>
    <n v="1415"/>
    <m/>
    <m/>
    <s v="Article-Article"/>
    <n v="1"/>
    <s v="Hyperlink"/>
    <m/>
    <m/>
    <s v="2"/>
    <s v="2"/>
    <m/>
    <m/>
    <m/>
    <m/>
    <m/>
    <m/>
    <m/>
    <m/>
    <m/>
  </r>
  <r>
    <s v="albedo"/>
    <s v="climate"/>
    <m/>
    <m/>
    <m/>
    <m/>
    <m/>
    <m/>
    <m/>
    <m/>
    <s v="Yes"/>
    <n v="1416"/>
    <m/>
    <m/>
    <s v="Article-Article"/>
    <n v="1"/>
    <s v="Hyperlink"/>
    <m/>
    <m/>
    <s v="2"/>
    <s v="2"/>
    <m/>
    <m/>
    <m/>
    <m/>
    <m/>
    <m/>
    <m/>
    <m/>
    <m/>
  </r>
  <r>
    <s v="albedo"/>
    <s v="weather"/>
    <m/>
    <m/>
    <m/>
    <m/>
    <m/>
    <m/>
    <m/>
    <m/>
    <s v="No"/>
    <n v="1417"/>
    <m/>
    <m/>
    <s v="Article-Article"/>
    <n v="1"/>
    <s v="Hyperlink"/>
    <m/>
    <m/>
    <s v="2"/>
    <s v="1"/>
    <m/>
    <m/>
    <m/>
    <m/>
    <m/>
    <m/>
    <m/>
    <m/>
    <m/>
  </r>
  <r>
    <s v="Climate_change"/>
    <s v="albedo"/>
    <m/>
    <m/>
    <m/>
    <m/>
    <m/>
    <m/>
    <m/>
    <m/>
    <s v="No"/>
    <n v="1418"/>
    <m/>
    <m/>
    <s v="Article-Article"/>
    <n v="1"/>
    <s v="Hyperlink"/>
    <m/>
    <m/>
    <s v="1"/>
    <s v="2"/>
    <m/>
    <m/>
    <m/>
    <m/>
    <m/>
    <m/>
    <m/>
    <m/>
    <m/>
  </r>
  <r>
    <s v="Sun"/>
    <s v="albedo"/>
    <m/>
    <m/>
    <m/>
    <m/>
    <m/>
    <m/>
    <m/>
    <m/>
    <s v="No"/>
    <n v="1419"/>
    <m/>
    <m/>
    <s v="Article-Article"/>
    <n v="1"/>
    <s v="Hyperlink"/>
    <m/>
    <m/>
    <s v="2"/>
    <s v="2"/>
    <m/>
    <m/>
    <m/>
    <m/>
    <m/>
    <m/>
    <m/>
    <m/>
    <m/>
  </r>
  <r>
    <s v="climate"/>
    <s v="albedo"/>
    <m/>
    <m/>
    <m/>
    <m/>
    <m/>
    <m/>
    <m/>
    <m/>
    <s v="Yes"/>
    <n v="1420"/>
    <m/>
    <m/>
    <s v="Article-Article"/>
    <n v="1"/>
    <s v="Hyperlink"/>
    <m/>
    <m/>
    <s v="2"/>
    <s v="2"/>
    <m/>
    <m/>
    <m/>
    <m/>
    <m/>
    <m/>
    <m/>
    <m/>
    <m/>
  </r>
  <r>
    <s v="cryosphere"/>
    <s v="albedo"/>
    <m/>
    <m/>
    <m/>
    <m/>
    <m/>
    <m/>
    <m/>
    <m/>
    <s v="No"/>
    <n v="1421"/>
    <m/>
    <m/>
    <s v="Article-Article"/>
    <n v="1"/>
    <s v="Hyperlink"/>
    <m/>
    <m/>
    <s v="3"/>
    <s v="2"/>
    <m/>
    <m/>
    <m/>
    <m/>
    <m/>
    <m/>
    <m/>
    <m/>
    <m/>
  </r>
  <r>
    <s v="Antarctica"/>
    <s v="solar radiation"/>
    <m/>
    <m/>
    <m/>
    <m/>
    <m/>
    <m/>
    <m/>
    <m/>
    <s v="No"/>
    <n v="1422"/>
    <m/>
    <m/>
    <s v="Article-Article"/>
    <n v="1"/>
    <s v="Hyperlink"/>
    <m/>
    <m/>
    <s v="3"/>
    <s v="2"/>
    <m/>
    <m/>
    <m/>
    <m/>
    <m/>
    <m/>
    <m/>
    <m/>
    <m/>
  </r>
  <r>
    <s v="Earth"/>
    <s v="solar radiation"/>
    <m/>
    <m/>
    <m/>
    <m/>
    <m/>
    <m/>
    <m/>
    <m/>
    <s v="No"/>
    <n v="1423"/>
    <m/>
    <m/>
    <s v="Article-Article"/>
    <n v="1"/>
    <s v="Hyperlink"/>
    <m/>
    <m/>
    <s v="2"/>
    <s v="2"/>
    <m/>
    <m/>
    <m/>
    <m/>
    <m/>
    <m/>
    <m/>
    <m/>
    <m/>
  </r>
  <r>
    <s v="Milankovitch cycles"/>
    <s v="solar radiation"/>
    <m/>
    <m/>
    <m/>
    <m/>
    <m/>
    <m/>
    <m/>
    <m/>
    <s v="No"/>
    <n v="1424"/>
    <m/>
    <m/>
    <s v="Article-Article"/>
    <n v="1"/>
    <s v="Hyperlink"/>
    <m/>
    <m/>
    <s v="2"/>
    <s v="2"/>
    <m/>
    <m/>
    <m/>
    <m/>
    <m/>
    <m/>
    <m/>
    <m/>
    <m/>
  </r>
  <r>
    <s v="water cycle"/>
    <s v="solar radiation"/>
    <m/>
    <m/>
    <m/>
    <m/>
    <m/>
    <m/>
    <m/>
    <m/>
    <s v="No"/>
    <n v="1425"/>
    <m/>
    <m/>
    <s v="Article-Article"/>
    <n v="1"/>
    <s v="Hyperlink"/>
    <m/>
    <m/>
    <s v="1"/>
    <s v="2"/>
    <m/>
    <m/>
    <m/>
    <m/>
    <m/>
    <m/>
    <m/>
    <m/>
    <m/>
  </r>
  <r>
    <s v="Climate_change"/>
    <s v="solar radiation"/>
    <m/>
    <m/>
    <m/>
    <m/>
    <m/>
    <m/>
    <m/>
    <m/>
    <s v="No"/>
    <n v="1426"/>
    <m/>
    <m/>
    <s v="Article-Article"/>
    <n v="1"/>
    <s v="Hyperlink"/>
    <m/>
    <m/>
    <s v="1"/>
    <s v="2"/>
    <m/>
    <m/>
    <m/>
    <m/>
    <m/>
    <m/>
    <m/>
    <m/>
    <m/>
  </r>
  <r>
    <s v="Sun"/>
    <s v="solar radiation"/>
    <m/>
    <m/>
    <m/>
    <m/>
    <m/>
    <m/>
    <m/>
    <m/>
    <s v="No"/>
    <n v="1427"/>
    <m/>
    <m/>
    <s v="Article-Article"/>
    <n v="1"/>
    <s v="Hyperlink"/>
    <m/>
    <m/>
    <s v="2"/>
    <s v="2"/>
    <m/>
    <m/>
    <m/>
    <m/>
    <m/>
    <m/>
    <m/>
    <m/>
    <m/>
  </r>
  <r>
    <s v="climate"/>
    <s v="solar radiation"/>
    <m/>
    <m/>
    <m/>
    <m/>
    <m/>
    <m/>
    <m/>
    <m/>
    <s v="No"/>
    <n v="1428"/>
    <m/>
    <m/>
    <s v="Article-Article"/>
    <n v="1"/>
    <s v="Hyperlink"/>
    <m/>
    <m/>
    <s v="2"/>
    <s v="2"/>
    <m/>
    <m/>
    <m/>
    <m/>
    <m/>
    <m/>
    <m/>
    <m/>
    <m/>
  </r>
  <r>
    <s v="cryosphere"/>
    <s v="solar radiation"/>
    <m/>
    <m/>
    <m/>
    <m/>
    <m/>
    <m/>
    <m/>
    <m/>
    <s v="No"/>
    <n v="1429"/>
    <m/>
    <m/>
    <s v="Article-Article"/>
    <n v="1"/>
    <s v="Hyperlink"/>
    <m/>
    <m/>
    <s v="3"/>
    <s v="2"/>
    <m/>
    <m/>
    <m/>
    <m/>
    <m/>
    <m/>
    <m/>
    <m/>
    <m/>
  </r>
  <r>
    <s v="extreme weather"/>
    <s v="cryosphere"/>
    <m/>
    <m/>
    <m/>
    <m/>
    <m/>
    <m/>
    <m/>
    <m/>
    <s v="No"/>
    <n v="1430"/>
    <m/>
    <m/>
    <s v="Article-Article"/>
    <n v="1"/>
    <s v="Hyperlink"/>
    <m/>
    <m/>
    <s v="1"/>
    <s v="3"/>
    <m/>
    <m/>
    <m/>
    <m/>
    <m/>
    <m/>
    <m/>
    <m/>
    <m/>
  </r>
  <r>
    <s v="climate"/>
    <s v="cryosphere"/>
    <m/>
    <m/>
    <m/>
    <m/>
    <m/>
    <m/>
    <m/>
    <m/>
    <s v="No"/>
    <n v="1431"/>
    <m/>
    <m/>
    <s v="Article-Article"/>
    <n v="1"/>
    <s v="Hyperlink"/>
    <m/>
    <m/>
    <s v="2"/>
    <s v="3"/>
    <m/>
    <m/>
    <m/>
    <m/>
    <m/>
    <m/>
    <m/>
    <m/>
    <m/>
  </r>
  <r>
    <s v="cryosphere"/>
    <s v="Antarctica"/>
    <m/>
    <m/>
    <m/>
    <m/>
    <m/>
    <m/>
    <m/>
    <m/>
    <s v="No"/>
    <n v="1432"/>
    <m/>
    <m/>
    <s v="Article-Article"/>
    <n v="1"/>
    <s v="Hyperlink"/>
    <m/>
    <m/>
    <s v="3"/>
    <s v="3"/>
    <m/>
    <m/>
    <m/>
    <m/>
    <m/>
    <m/>
    <m/>
    <m/>
    <m/>
  </r>
  <r>
    <s v="cryosphere"/>
    <s v="Earth"/>
    <m/>
    <m/>
    <m/>
    <m/>
    <m/>
    <m/>
    <m/>
    <m/>
    <s v="No"/>
    <n v="1433"/>
    <m/>
    <m/>
    <s v="Article-Article"/>
    <n v="1"/>
    <s v="Hyperlink"/>
    <m/>
    <m/>
    <s v="3"/>
    <s v="2"/>
    <m/>
    <m/>
    <m/>
    <m/>
    <m/>
    <m/>
    <m/>
    <m/>
    <m/>
  </r>
  <r>
    <s v="cryosphere"/>
    <s v="ecosystem"/>
    <m/>
    <m/>
    <m/>
    <m/>
    <m/>
    <m/>
    <m/>
    <m/>
    <s v="No"/>
    <n v="1434"/>
    <m/>
    <m/>
    <s v="Article-Article"/>
    <n v="1"/>
    <s v="Hyperlink"/>
    <m/>
    <m/>
    <s v="3"/>
    <s v="2"/>
    <m/>
    <m/>
    <m/>
    <m/>
    <m/>
    <m/>
    <m/>
    <m/>
    <m/>
  </r>
  <r>
    <s v="cryosphere"/>
    <s v="permafrost"/>
    <m/>
    <m/>
    <m/>
    <m/>
    <m/>
    <m/>
    <m/>
    <m/>
    <s v="No"/>
    <n v="1435"/>
    <m/>
    <m/>
    <s v="Article-Article"/>
    <n v="1"/>
    <s v="Hyperlink"/>
    <m/>
    <m/>
    <s v="3"/>
    <s v="4"/>
    <m/>
    <m/>
    <m/>
    <m/>
    <m/>
    <m/>
    <m/>
    <m/>
    <m/>
  </r>
  <r>
    <s v="cryosphere"/>
    <s v="hydrosphere"/>
    <m/>
    <m/>
    <m/>
    <m/>
    <m/>
    <m/>
    <m/>
    <m/>
    <s v="No"/>
    <n v="1436"/>
    <m/>
    <m/>
    <s v="Article-Article"/>
    <n v="1"/>
    <s v="Hyperlink"/>
    <m/>
    <m/>
    <s v="3"/>
    <s v="2"/>
    <m/>
    <m/>
    <m/>
    <m/>
    <m/>
    <m/>
    <m/>
    <m/>
    <m/>
  </r>
  <r>
    <s v="cryosphere"/>
    <s v="atmosphere"/>
    <m/>
    <m/>
    <m/>
    <m/>
    <m/>
    <m/>
    <m/>
    <m/>
    <s v="No"/>
    <n v="1437"/>
    <m/>
    <m/>
    <s v="Article-Article"/>
    <n v="1"/>
    <s v="Hyperlink"/>
    <m/>
    <m/>
    <s v="3"/>
    <s v="2"/>
    <m/>
    <m/>
    <m/>
    <m/>
    <m/>
    <m/>
    <m/>
    <m/>
    <m/>
  </r>
  <r>
    <s v="Climate_change"/>
    <s v="cryosphere"/>
    <m/>
    <m/>
    <m/>
    <m/>
    <m/>
    <m/>
    <m/>
    <m/>
    <s v="No"/>
    <n v="1438"/>
    <m/>
    <m/>
    <s v="Article-Article"/>
    <n v="1"/>
    <s v="Hyperlink"/>
    <m/>
    <m/>
    <s v="1"/>
    <s v="3"/>
    <m/>
    <m/>
    <m/>
    <m/>
    <m/>
    <m/>
    <m/>
    <m/>
    <m/>
  </r>
  <r>
    <s v="extreme weather"/>
    <s v="evaporation"/>
    <m/>
    <m/>
    <m/>
    <m/>
    <m/>
    <m/>
    <m/>
    <m/>
    <s v="No"/>
    <n v="1439"/>
    <m/>
    <m/>
    <s v="Article-Article"/>
    <n v="1"/>
    <s v="Hyperlink"/>
    <m/>
    <m/>
    <s v="1"/>
    <s v="1"/>
    <m/>
    <m/>
    <m/>
    <m/>
    <m/>
    <m/>
    <m/>
    <m/>
    <m/>
  </r>
  <r>
    <s v="evaporation"/>
    <s v="water cycle"/>
    <m/>
    <m/>
    <m/>
    <m/>
    <m/>
    <m/>
    <m/>
    <m/>
    <s v="Yes"/>
    <n v="1440"/>
    <m/>
    <m/>
    <s v="Article-Article"/>
    <n v="1"/>
    <s v="Hyperlink"/>
    <m/>
    <m/>
    <s v="1"/>
    <s v="1"/>
    <m/>
    <m/>
    <m/>
    <m/>
    <m/>
    <m/>
    <m/>
    <m/>
    <m/>
  </r>
  <r>
    <s v="Climate_change"/>
    <s v="evaporation"/>
    <m/>
    <m/>
    <m/>
    <m/>
    <m/>
    <m/>
    <m/>
    <m/>
    <s v="No"/>
    <n v="1441"/>
    <m/>
    <m/>
    <s v="Article-Article"/>
    <n v="1"/>
    <s v="Hyperlink"/>
    <m/>
    <m/>
    <s v="1"/>
    <s v="1"/>
    <m/>
    <m/>
    <m/>
    <m/>
    <m/>
    <m/>
    <m/>
    <m/>
    <m/>
  </r>
  <r>
    <s v="photosynthesis"/>
    <s v="evaporation"/>
    <m/>
    <m/>
    <m/>
    <m/>
    <m/>
    <m/>
    <m/>
    <m/>
    <s v="No"/>
    <n v="1442"/>
    <m/>
    <m/>
    <s v="Article-Article"/>
    <n v="1"/>
    <s v="Hyperlink"/>
    <m/>
    <m/>
    <s v="2"/>
    <s v="1"/>
    <m/>
    <m/>
    <m/>
    <m/>
    <m/>
    <m/>
    <m/>
    <m/>
    <m/>
  </r>
  <r>
    <s v="water cycle"/>
    <s v="evaporation"/>
    <m/>
    <m/>
    <m/>
    <m/>
    <m/>
    <m/>
    <m/>
    <m/>
    <s v="Yes"/>
    <n v="1443"/>
    <m/>
    <m/>
    <s v="Article-Article"/>
    <n v="1"/>
    <s v="Hyperlink"/>
    <m/>
    <m/>
    <s v="1"/>
    <s v="1"/>
    <m/>
    <m/>
    <m/>
    <m/>
    <m/>
    <m/>
    <m/>
    <m/>
    <m/>
  </r>
  <r>
    <s v="hydrosphere"/>
    <s v="evaporation"/>
    <m/>
    <m/>
    <m/>
    <m/>
    <m/>
    <m/>
    <m/>
    <m/>
    <s v="No"/>
    <n v="1444"/>
    <m/>
    <m/>
    <s v="Article-Article"/>
    <n v="1"/>
    <s v="Hyperlink"/>
    <m/>
    <m/>
    <s v="2"/>
    <s v="1"/>
    <m/>
    <m/>
    <m/>
    <m/>
    <m/>
    <m/>
    <m/>
    <m/>
    <m/>
  </r>
  <r>
    <s v="Earth"/>
    <s v="water cycle"/>
    <m/>
    <m/>
    <m/>
    <m/>
    <m/>
    <m/>
    <m/>
    <m/>
    <s v="Yes"/>
    <n v="1445"/>
    <m/>
    <m/>
    <s v="Article-Article"/>
    <n v="1"/>
    <s v="Hyperlink"/>
    <m/>
    <m/>
    <s v="2"/>
    <s v="1"/>
    <m/>
    <m/>
    <m/>
    <m/>
    <m/>
    <m/>
    <m/>
    <m/>
    <m/>
  </r>
  <r>
    <s v="water cycle"/>
    <s v="Antarctica"/>
    <m/>
    <m/>
    <m/>
    <m/>
    <m/>
    <m/>
    <m/>
    <m/>
    <s v="No"/>
    <n v="1446"/>
    <m/>
    <m/>
    <s v="Article-Article"/>
    <n v="1"/>
    <s v="Hyperlink"/>
    <m/>
    <m/>
    <s v="1"/>
    <s v="3"/>
    <m/>
    <m/>
    <m/>
    <m/>
    <m/>
    <m/>
    <m/>
    <m/>
    <m/>
  </r>
  <r>
    <s v="water cycle"/>
    <s v="NOAA"/>
    <m/>
    <m/>
    <m/>
    <m/>
    <m/>
    <m/>
    <m/>
    <m/>
    <s v="No"/>
    <n v="1447"/>
    <m/>
    <m/>
    <s v="Article-Article"/>
    <n v="1"/>
    <s v="Hyperlink"/>
    <m/>
    <m/>
    <s v="1"/>
    <s v="4"/>
    <m/>
    <m/>
    <m/>
    <m/>
    <m/>
    <m/>
    <m/>
    <m/>
    <m/>
  </r>
  <r>
    <s v="water cycle"/>
    <s v="Earth"/>
    <m/>
    <m/>
    <m/>
    <m/>
    <m/>
    <m/>
    <m/>
    <m/>
    <s v="Yes"/>
    <n v="1448"/>
    <m/>
    <m/>
    <s v="Article-Article"/>
    <n v="1"/>
    <s v="Hyperlink"/>
    <m/>
    <m/>
    <s v="1"/>
    <s v="2"/>
    <m/>
    <m/>
    <m/>
    <m/>
    <m/>
    <m/>
    <m/>
    <m/>
    <m/>
  </r>
  <r>
    <s v="water cycle"/>
    <s v="climate"/>
    <m/>
    <m/>
    <m/>
    <m/>
    <m/>
    <m/>
    <m/>
    <m/>
    <s v="No"/>
    <n v="1449"/>
    <m/>
    <m/>
    <s v="Article-Article"/>
    <n v="1"/>
    <s v="Hyperlink"/>
    <m/>
    <m/>
    <s v="1"/>
    <s v="2"/>
    <m/>
    <m/>
    <m/>
    <m/>
    <m/>
    <m/>
    <m/>
    <m/>
    <m/>
  </r>
  <r>
    <s v="water cycle"/>
    <s v="outer space"/>
    <m/>
    <m/>
    <m/>
    <m/>
    <m/>
    <m/>
    <m/>
    <m/>
    <s v="No"/>
    <n v="1450"/>
    <m/>
    <m/>
    <s v="Article-Article"/>
    <n v="1"/>
    <s v="Hyperlink"/>
    <m/>
    <m/>
    <s v="1"/>
    <s v="3"/>
    <m/>
    <m/>
    <m/>
    <m/>
    <m/>
    <m/>
    <m/>
    <m/>
    <m/>
  </r>
  <r>
    <s v="water cycle"/>
    <s v="hydrosphere"/>
    <m/>
    <m/>
    <m/>
    <m/>
    <m/>
    <m/>
    <m/>
    <m/>
    <s v="Yes"/>
    <n v="1451"/>
    <m/>
    <m/>
    <s v="Article-Article"/>
    <n v="1"/>
    <s v="Hyperlink"/>
    <m/>
    <m/>
    <s v="1"/>
    <s v="2"/>
    <m/>
    <m/>
    <m/>
    <m/>
    <m/>
    <m/>
    <m/>
    <m/>
    <m/>
  </r>
  <r>
    <s v="Climate_change"/>
    <s v="water cycle"/>
    <m/>
    <m/>
    <m/>
    <m/>
    <m/>
    <m/>
    <m/>
    <m/>
    <s v="No"/>
    <n v="1452"/>
    <m/>
    <m/>
    <s v="Article-Article"/>
    <n v="1"/>
    <s v="Hyperlink"/>
    <m/>
    <m/>
    <s v="1"/>
    <s v="1"/>
    <m/>
    <m/>
    <m/>
    <m/>
    <m/>
    <m/>
    <m/>
    <m/>
    <m/>
  </r>
  <r>
    <s v="hydrosphere"/>
    <s v="water cycle"/>
    <m/>
    <m/>
    <m/>
    <m/>
    <m/>
    <m/>
    <m/>
    <m/>
    <s v="Yes"/>
    <n v="1453"/>
    <m/>
    <m/>
    <s v="Article-Article"/>
    <n v="1"/>
    <s v="Hyperlink"/>
    <m/>
    <m/>
    <s v="2"/>
    <s v="1"/>
    <m/>
    <m/>
    <m/>
    <m/>
    <m/>
    <m/>
    <m/>
    <m/>
    <m/>
  </r>
  <r>
    <s v="continental drift"/>
    <s v="Antarctica"/>
    <m/>
    <m/>
    <m/>
    <m/>
    <m/>
    <m/>
    <m/>
    <m/>
    <s v="No"/>
    <n v="1454"/>
    <m/>
    <m/>
    <s v="Article-Article"/>
    <n v="1"/>
    <s v="Hyperlink"/>
    <m/>
    <m/>
    <s v="2"/>
    <s v="3"/>
    <m/>
    <m/>
    <m/>
    <m/>
    <m/>
    <m/>
    <m/>
    <m/>
    <m/>
  </r>
  <r>
    <s v="continental drift"/>
    <s v="The New York Times"/>
    <m/>
    <m/>
    <m/>
    <m/>
    <m/>
    <m/>
    <m/>
    <m/>
    <s v="No"/>
    <n v="1455"/>
    <m/>
    <m/>
    <s v="Article-Article"/>
    <n v="1"/>
    <s v="Hyperlink"/>
    <m/>
    <m/>
    <s v="2"/>
    <s v="2"/>
    <m/>
    <m/>
    <m/>
    <m/>
    <m/>
    <m/>
    <m/>
    <m/>
    <m/>
  </r>
  <r>
    <s v="Climate_change"/>
    <s v="continental drift"/>
    <m/>
    <m/>
    <m/>
    <m/>
    <m/>
    <m/>
    <m/>
    <m/>
    <s v="No"/>
    <n v="1456"/>
    <m/>
    <m/>
    <s v="Article-Article"/>
    <n v="1"/>
    <s v="Hyperlink"/>
    <m/>
    <m/>
    <s v="1"/>
    <s v="2"/>
    <m/>
    <m/>
    <m/>
    <m/>
    <m/>
    <m/>
    <m/>
    <m/>
    <m/>
  </r>
  <r>
    <s v="hydrosphere"/>
    <s v="continental drift"/>
    <m/>
    <m/>
    <m/>
    <m/>
    <m/>
    <m/>
    <m/>
    <m/>
    <s v="No"/>
    <n v="1457"/>
    <m/>
    <m/>
    <s v="Article-Article"/>
    <n v="1"/>
    <s v="Hyperlink"/>
    <m/>
    <m/>
    <s v="2"/>
    <s v="2"/>
    <m/>
    <m/>
    <m/>
    <m/>
    <m/>
    <m/>
    <m/>
    <m/>
    <m/>
  </r>
  <r>
    <s v="methane"/>
    <s v="permafrost"/>
    <m/>
    <m/>
    <m/>
    <m/>
    <m/>
    <m/>
    <m/>
    <m/>
    <s v="Yes"/>
    <n v="1458"/>
    <m/>
    <m/>
    <s v="Article-Article"/>
    <n v="1"/>
    <s v="Hyperlink"/>
    <m/>
    <m/>
    <s v="3"/>
    <s v="4"/>
    <m/>
    <m/>
    <m/>
    <m/>
    <m/>
    <m/>
    <m/>
    <m/>
    <m/>
  </r>
  <r>
    <s v="climate"/>
    <s v="permafrost"/>
    <m/>
    <m/>
    <m/>
    <m/>
    <m/>
    <m/>
    <m/>
    <m/>
    <s v="Yes"/>
    <n v="1459"/>
    <m/>
    <m/>
    <s v="Article-Article"/>
    <n v="1"/>
    <s v="Hyperlink"/>
    <m/>
    <m/>
    <s v="2"/>
    <s v="4"/>
    <m/>
    <m/>
    <m/>
    <m/>
    <m/>
    <m/>
    <m/>
    <m/>
    <m/>
  </r>
  <r>
    <s v="permafrost"/>
    <s v="Earth"/>
    <m/>
    <m/>
    <m/>
    <m/>
    <m/>
    <m/>
    <m/>
    <m/>
    <s v="No"/>
    <n v="1460"/>
    <m/>
    <m/>
    <s v="Article-Article"/>
    <n v="1"/>
    <s v="Hyperlink"/>
    <m/>
    <m/>
    <s v="4"/>
    <s v="2"/>
    <m/>
    <m/>
    <m/>
    <m/>
    <m/>
    <m/>
    <m/>
    <m/>
    <m/>
  </r>
  <r>
    <s v="permafrost"/>
    <s v="The New York Times"/>
    <m/>
    <m/>
    <m/>
    <m/>
    <m/>
    <m/>
    <m/>
    <m/>
    <s v="No"/>
    <n v="1461"/>
    <m/>
    <m/>
    <s v="Article-Article"/>
    <n v="1"/>
    <s v="Hyperlink"/>
    <m/>
    <m/>
    <s v="4"/>
    <s v="2"/>
    <m/>
    <m/>
    <m/>
    <m/>
    <m/>
    <m/>
    <m/>
    <m/>
    <m/>
  </r>
  <r>
    <s v="permafrost"/>
    <s v="methane"/>
    <m/>
    <m/>
    <m/>
    <m/>
    <m/>
    <m/>
    <m/>
    <m/>
    <s v="Yes"/>
    <n v="1462"/>
    <m/>
    <m/>
    <s v="Article-Article"/>
    <n v="1"/>
    <s v="Hyperlink"/>
    <m/>
    <m/>
    <s v="4"/>
    <s v="3"/>
    <m/>
    <m/>
    <m/>
    <m/>
    <m/>
    <m/>
    <m/>
    <m/>
    <m/>
  </r>
  <r>
    <s v="permafrost"/>
    <s v="climate"/>
    <m/>
    <m/>
    <m/>
    <m/>
    <m/>
    <m/>
    <m/>
    <m/>
    <s v="Yes"/>
    <n v="1463"/>
    <m/>
    <m/>
    <s v="Article-Article"/>
    <n v="1"/>
    <s v="Hyperlink"/>
    <m/>
    <m/>
    <s v="4"/>
    <s v="2"/>
    <m/>
    <m/>
    <m/>
    <m/>
    <m/>
    <m/>
    <m/>
    <m/>
    <m/>
  </r>
  <r>
    <s v="Climate_change"/>
    <s v="permafrost"/>
    <m/>
    <m/>
    <m/>
    <m/>
    <m/>
    <m/>
    <m/>
    <m/>
    <s v="No"/>
    <n v="1464"/>
    <m/>
    <m/>
    <s v="Article-Article"/>
    <n v="1"/>
    <s v="Hyperlink"/>
    <m/>
    <m/>
    <s v="1"/>
    <s v="4"/>
    <m/>
    <m/>
    <m/>
    <m/>
    <m/>
    <m/>
    <m/>
    <m/>
    <m/>
  </r>
  <r>
    <s v="hydrosphere"/>
    <s v="permafrost"/>
    <m/>
    <m/>
    <m/>
    <m/>
    <m/>
    <m/>
    <m/>
    <m/>
    <s v="No"/>
    <n v="1465"/>
    <m/>
    <m/>
    <s v="Article-Article"/>
    <n v="1"/>
    <s v="Hyperlink"/>
    <m/>
    <m/>
    <s v="2"/>
    <s v="4"/>
    <m/>
    <m/>
    <m/>
    <m/>
    <m/>
    <m/>
    <m/>
    <m/>
    <m/>
  </r>
  <r>
    <s v="Earth"/>
    <s v="hydrosphere"/>
    <m/>
    <m/>
    <m/>
    <m/>
    <m/>
    <m/>
    <m/>
    <m/>
    <s v="Yes"/>
    <n v="1466"/>
    <m/>
    <m/>
    <s v="Article-Article"/>
    <n v="1"/>
    <s v="Hyperlink"/>
    <m/>
    <m/>
    <s v="2"/>
    <s v="2"/>
    <m/>
    <m/>
    <m/>
    <m/>
    <m/>
    <m/>
    <m/>
    <m/>
    <m/>
  </r>
  <r>
    <s v="climate"/>
    <s v="hydrosphere"/>
    <m/>
    <m/>
    <m/>
    <m/>
    <m/>
    <m/>
    <m/>
    <m/>
    <s v="No"/>
    <n v="1467"/>
    <m/>
    <m/>
    <s v="Article-Article"/>
    <n v="1"/>
    <s v="Hyperlink"/>
    <m/>
    <m/>
    <s v="2"/>
    <s v="2"/>
    <m/>
    <m/>
    <m/>
    <m/>
    <m/>
    <m/>
    <m/>
    <m/>
    <m/>
  </r>
  <r>
    <s v="hydrosphere"/>
    <s v="Earth"/>
    <m/>
    <m/>
    <m/>
    <m/>
    <m/>
    <m/>
    <m/>
    <m/>
    <s v="Yes"/>
    <n v="1468"/>
    <m/>
    <m/>
    <s v="Article-Article"/>
    <n v="1"/>
    <s v="Hyperlink"/>
    <m/>
    <m/>
    <s v="2"/>
    <s v="2"/>
    <m/>
    <m/>
    <m/>
    <m/>
    <m/>
    <m/>
    <m/>
    <m/>
    <m/>
  </r>
  <r>
    <s v="Climate_change"/>
    <s v="hydrosphere"/>
    <m/>
    <m/>
    <m/>
    <m/>
    <m/>
    <m/>
    <m/>
    <m/>
    <s v="No"/>
    <n v="1469"/>
    <m/>
    <m/>
    <s v="Article-Article"/>
    <n v="1"/>
    <s v="Hyperlink"/>
    <m/>
    <m/>
    <s v="1"/>
    <s v="2"/>
    <m/>
    <m/>
    <m/>
    <m/>
    <m/>
    <m/>
    <m/>
    <m/>
    <m/>
  </r>
  <r>
    <s v="Climate_change"/>
    <s v="cosmic rays"/>
    <m/>
    <m/>
    <m/>
    <m/>
    <m/>
    <m/>
    <m/>
    <m/>
    <s v="No"/>
    <n v="1470"/>
    <m/>
    <m/>
    <s v="Article-Article"/>
    <n v="1"/>
    <s v="Hyperlink"/>
    <m/>
    <m/>
    <s v="1"/>
    <s v="5"/>
    <m/>
    <m/>
    <m/>
    <m/>
    <m/>
    <m/>
    <m/>
    <m/>
    <m/>
  </r>
  <r>
    <s v="outer space"/>
    <s v="cosmic rays"/>
    <m/>
    <m/>
    <m/>
    <m/>
    <m/>
    <m/>
    <m/>
    <m/>
    <s v="No"/>
    <n v="1471"/>
    <m/>
    <m/>
    <s v="Article-Article"/>
    <n v="1"/>
    <s v="Hyperlink"/>
    <m/>
    <m/>
    <s v="3"/>
    <s v="5"/>
    <m/>
    <m/>
    <m/>
    <m/>
    <m/>
    <m/>
    <m/>
    <m/>
    <m/>
  </r>
  <r>
    <s v="atmosphere"/>
    <s v="cosmic rays"/>
    <m/>
    <m/>
    <m/>
    <m/>
    <m/>
    <m/>
    <m/>
    <m/>
    <s v="No"/>
    <n v="1472"/>
    <m/>
    <m/>
    <s v="Article-Article"/>
    <n v="1"/>
    <s v="Hyperlink"/>
    <m/>
    <m/>
    <s v="2"/>
    <s v="5"/>
    <m/>
    <m/>
    <m/>
    <m/>
    <m/>
    <m/>
    <m/>
    <m/>
    <m/>
  </r>
  <r>
    <s v="Earth"/>
    <s v="photosynthesis"/>
    <m/>
    <m/>
    <m/>
    <m/>
    <m/>
    <m/>
    <m/>
    <m/>
    <s v="No"/>
    <n v="1473"/>
    <m/>
    <m/>
    <s v="Article-Article"/>
    <n v="1"/>
    <s v="Hyperlink"/>
    <m/>
    <m/>
    <s v="2"/>
    <s v="2"/>
    <m/>
    <m/>
    <m/>
    <m/>
    <m/>
    <m/>
    <m/>
    <m/>
    <m/>
  </r>
  <r>
    <s v="ecosystem"/>
    <s v="photosynthesis"/>
    <m/>
    <m/>
    <m/>
    <m/>
    <m/>
    <m/>
    <m/>
    <m/>
    <s v="No"/>
    <n v="1474"/>
    <m/>
    <m/>
    <s v="Article-Article"/>
    <n v="1"/>
    <s v="Hyperlink"/>
    <m/>
    <m/>
    <s v="2"/>
    <s v="2"/>
    <m/>
    <m/>
    <m/>
    <m/>
    <m/>
    <m/>
    <m/>
    <m/>
    <m/>
  </r>
  <r>
    <s v="Climate_change"/>
    <s v="photosynthesis"/>
    <m/>
    <m/>
    <m/>
    <m/>
    <m/>
    <m/>
    <m/>
    <m/>
    <s v="No"/>
    <n v="1475"/>
    <m/>
    <m/>
    <s v="Article-Article"/>
    <n v="1"/>
    <s v="Hyperlink"/>
    <m/>
    <m/>
    <s v="1"/>
    <s v="2"/>
    <m/>
    <m/>
    <m/>
    <m/>
    <m/>
    <m/>
    <m/>
    <m/>
    <m/>
  </r>
  <r>
    <s v="Sun"/>
    <s v="photosynthesis"/>
    <m/>
    <m/>
    <m/>
    <m/>
    <m/>
    <m/>
    <m/>
    <m/>
    <s v="No"/>
    <n v="1476"/>
    <m/>
    <m/>
    <s v="Article-Article"/>
    <n v="1"/>
    <s v="Hyperlink"/>
    <m/>
    <m/>
    <s v="2"/>
    <s v="2"/>
    <m/>
    <m/>
    <m/>
    <m/>
    <m/>
    <m/>
    <m/>
    <m/>
    <m/>
  </r>
  <r>
    <s v="greenhouse gas"/>
    <s v="photosynthesis"/>
    <m/>
    <m/>
    <m/>
    <m/>
    <m/>
    <m/>
    <m/>
    <m/>
    <s v="No"/>
    <n v="1477"/>
    <m/>
    <m/>
    <s v="Article-Article"/>
    <n v="1"/>
    <s v="Hyperlink"/>
    <m/>
    <m/>
    <s v="2"/>
    <s v="2"/>
    <m/>
    <m/>
    <m/>
    <m/>
    <m/>
    <m/>
    <m/>
    <m/>
    <m/>
  </r>
  <r>
    <s v="atmosphere"/>
    <s v="photosynthesis"/>
    <m/>
    <m/>
    <m/>
    <m/>
    <m/>
    <m/>
    <m/>
    <m/>
    <s v="No"/>
    <n v="1478"/>
    <m/>
    <m/>
    <s v="Article-Article"/>
    <n v="1"/>
    <s v="Hyperlink"/>
    <m/>
    <m/>
    <s v="2"/>
    <s v="2"/>
    <m/>
    <m/>
    <m/>
    <m/>
    <m/>
    <m/>
    <m/>
    <m/>
    <m/>
  </r>
  <r>
    <s v="Earth"/>
    <s v="weathering"/>
    <m/>
    <m/>
    <m/>
    <m/>
    <m/>
    <m/>
    <m/>
    <m/>
    <s v="No"/>
    <n v="1479"/>
    <m/>
    <m/>
    <s v="Article-Article"/>
    <n v="1"/>
    <s v="Hyperlink"/>
    <m/>
    <m/>
    <s v="2"/>
    <s v="2"/>
    <m/>
    <m/>
    <m/>
    <m/>
    <m/>
    <m/>
    <m/>
    <m/>
    <m/>
  </r>
  <r>
    <s v="ecosystem"/>
    <s v="weathering"/>
    <m/>
    <m/>
    <m/>
    <m/>
    <m/>
    <m/>
    <m/>
    <m/>
    <s v="No"/>
    <n v="1480"/>
    <m/>
    <m/>
    <s v="Article-Article"/>
    <n v="1"/>
    <s v="Hyperlink"/>
    <m/>
    <m/>
    <s v="2"/>
    <s v="2"/>
    <m/>
    <m/>
    <m/>
    <m/>
    <m/>
    <m/>
    <m/>
    <m/>
    <m/>
  </r>
  <r>
    <s v="Climate_change"/>
    <s v="weathering"/>
    <m/>
    <m/>
    <m/>
    <m/>
    <m/>
    <m/>
    <m/>
    <m/>
    <s v="No"/>
    <n v="1481"/>
    <m/>
    <m/>
    <s v="Article-Article"/>
    <n v="1"/>
    <s v="Hyperlink"/>
    <m/>
    <m/>
    <s v="1"/>
    <s v="2"/>
    <m/>
    <m/>
    <m/>
    <m/>
    <m/>
    <m/>
    <m/>
    <m/>
    <m/>
  </r>
  <r>
    <s v="atmosphere"/>
    <s v="weathering"/>
    <m/>
    <m/>
    <m/>
    <m/>
    <m/>
    <m/>
    <m/>
    <m/>
    <s v="No"/>
    <n v="1482"/>
    <m/>
    <m/>
    <s v="Article-Article"/>
    <n v="1"/>
    <s v="Hyperlink"/>
    <m/>
    <m/>
    <s v="2"/>
    <s v="2"/>
    <m/>
    <m/>
    <m/>
    <m/>
    <m/>
    <m/>
    <m/>
    <m/>
    <m/>
  </r>
  <r>
    <s v="Sun"/>
    <s v="radiation"/>
    <m/>
    <m/>
    <m/>
    <m/>
    <m/>
    <m/>
    <m/>
    <m/>
    <s v="Yes"/>
    <n v="1483"/>
    <m/>
    <m/>
    <s v="Article-Article"/>
    <n v="1"/>
    <s v="Hyperlink"/>
    <m/>
    <m/>
    <s v="2"/>
    <s v="2"/>
    <m/>
    <m/>
    <m/>
    <m/>
    <m/>
    <m/>
    <m/>
    <m/>
    <m/>
  </r>
  <r>
    <s v="radiation"/>
    <s v="Sun"/>
    <m/>
    <m/>
    <m/>
    <m/>
    <m/>
    <m/>
    <m/>
    <m/>
    <s v="Yes"/>
    <n v="1484"/>
    <m/>
    <m/>
    <s v="Article-Article"/>
    <n v="1"/>
    <s v="Hyperlink"/>
    <m/>
    <m/>
    <s v="2"/>
    <s v="2"/>
    <m/>
    <m/>
    <m/>
    <m/>
    <m/>
    <m/>
    <m/>
    <m/>
    <m/>
  </r>
  <r>
    <s v="Climate_change"/>
    <s v="radiation"/>
    <m/>
    <m/>
    <m/>
    <m/>
    <m/>
    <m/>
    <m/>
    <m/>
    <s v="No"/>
    <n v="1485"/>
    <m/>
    <m/>
    <s v="Article-Article"/>
    <n v="1"/>
    <s v="Hyperlink"/>
    <m/>
    <m/>
    <s v="1"/>
    <s v="2"/>
    <m/>
    <m/>
    <m/>
    <m/>
    <m/>
    <m/>
    <m/>
    <m/>
    <m/>
  </r>
  <r>
    <s v="outer space"/>
    <s v="radiation"/>
    <m/>
    <m/>
    <m/>
    <m/>
    <m/>
    <m/>
    <m/>
    <m/>
    <s v="No"/>
    <n v="1486"/>
    <m/>
    <m/>
    <s v="Article-Article"/>
    <n v="1"/>
    <s v="Hyperlink"/>
    <m/>
    <m/>
    <s v="3"/>
    <s v="2"/>
    <m/>
    <m/>
    <m/>
    <m/>
    <m/>
    <m/>
    <m/>
    <m/>
    <m/>
  </r>
  <r>
    <s v="atmosphere"/>
    <s v="radiation"/>
    <m/>
    <m/>
    <m/>
    <m/>
    <m/>
    <m/>
    <m/>
    <m/>
    <s v="No"/>
    <n v="1487"/>
    <m/>
    <m/>
    <s v="Article-Article"/>
    <n v="1"/>
    <s v="Hyperlink"/>
    <m/>
    <m/>
    <s v="2"/>
    <s v="2"/>
    <m/>
    <m/>
    <m/>
    <m/>
    <m/>
    <m/>
    <m/>
    <m/>
    <m/>
  </r>
  <r>
    <s v="Antarctica"/>
    <s v="outer space"/>
    <m/>
    <m/>
    <m/>
    <m/>
    <m/>
    <m/>
    <m/>
    <m/>
    <s v="No"/>
    <n v="1488"/>
    <m/>
    <m/>
    <s v="Article-Article"/>
    <n v="1"/>
    <s v="Hyperlink"/>
    <m/>
    <m/>
    <s v="3"/>
    <s v="3"/>
    <m/>
    <m/>
    <m/>
    <m/>
    <m/>
    <m/>
    <m/>
    <m/>
    <m/>
  </r>
  <r>
    <s v="Earth"/>
    <s v="outer space"/>
    <m/>
    <m/>
    <m/>
    <m/>
    <m/>
    <m/>
    <m/>
    <m/>
    <s v="Yes"/>
    <n v="1489"/>
    <m/>
    <m/>
    <s v="Article-Article"/>
    <n v="1"/>
    <s v="Hyperlink"/>
    <m/>
    <m/>
    <s v="2"/>
    <s v="3"/>
    <m/>
    <m/>
    <m/>
    <m/>
    <m/>
    <m/>
    <m/>
    <m/>
    <m/>
  </r>
  <r>
    <s v="outer space"/>
    <s v="Earth"/>
    <m/>
    <m/>
    <m/>
    <m/>
    <m/>
    <m/>
    <m/>
    <m/>
    <s v="Yes"/>
    <n v="1490"/>
    <m/>
    <m/>
    <s v="Article-Article"/>
    <n v="1"/>
    <s v="Hyperlink"/>
    <m/>
    <m/>
    <s v="3"/>
    <s v="2"/>
    <m/>
    <m/>
    <m/>
    <m/>
    <m/>
    <m/>
    <m/>
    <m/>
    <m/>
  </r>
  <r>
    <s v="outer space"/>
    <s v="NASA"/>
    <m/>
    <m/>
    <m/>
    <m/>
    <m/>
    <m/>
    <m/>
    <m/>
    <s v="No"/>
    <n v="1491"/>
    <m/>
    <m/>
    <s v="Article-Article"/>
    <n v="1"/>
    <s v="Hyperlink"/>
    <m/>
    <m/>
    <s v="3"/>
    <s v="3"/>
    <m/>
    <m/>
    <m/>
    <m/>
    <m/>
    <m/>
    <m/>
    <m/>
    <m/>
  </r>
  <r>
    <s v="outer space"/>
    <s v="Sun"/>
    <m/>
    <m/>
    <m/>
    <m/>
    <m/>
    <m/>
    <m/>
    <m/>
    <s v="No"/>
    <n v="1492"/>
    <m/>
    <m/>
    <s v="Article-Article"/>
    <n v="1"/>
    <s v="Hyperlink"/>
    <m/>
    <m/>
    <s v="3"/>
    <s v="2"/>
    <m/>
    <m/>
    <m/>
    <m/>
    <m/>
    <m/>
    <m/>
    <m/>
    <m/>
  </r>
  <r>
    <s v="outer space"/>
    <s v="atmosphere"/>
    <m/>
    <m/>
    <m/>
    <m/>
    <m/>
    <m/>
    <m/>
    <m/>
    <s v="Yes"/>
    <n v="1493"/>
    <m/>
    <m/>
    <s v="Article-Article"/>
    <n v="1"/>
    <s v="Hyperlink"/>
    <m/>
    <m/>
    <s v="3"/>
    <s v="2"/>
    <m/>
    <m/>
    <m/>
    <m/>
    <m/>
    <m/>
    <m/>
    <m/>
    <m/>
  </r>
  <r>
    <s v="Climate_change"/>
    <s v="outer space"/>
    <m/>
    <m/>
    <m/>
    <m/>
    <m/>
    <m/>
    <m/>
    <m/>
    <s v="No"/>
    <n v="1494"/>
    <m/>
    <m/>
    <s v="Article-Article"/>
    <n v="1"/>
    <s v="Hyperlink"/>
    <m/>
    <m/>
    <s v="1"/>
    <s v="3"/>
    <m/>
    <m/>
    <m/>
    <m/>
    <m/>
    <m/>
    <m/>
    <m/>
    <m/>
  </r>
  <r>
    <s v="atmosphere"/>
    <s v="outer space"/>
    <m/>
    <m/>
    <m/>
    <m/>
    <m/>
    <m/>
    <m/>
    <m/>
    <s v="Yes"/>
    <n v="1495"/>
    <m/>
    <m/>
    <s v="Article-Article"/>
    <n v="1"/>
    <s v="Hyperlink"/>
    <m/>
    <m/>
    <s v="2"/>
    <s v="3"/>
    <m/>
    <m/>
    <m/>
    <m/>
    <m/>
    <m/>
    <m/>
    <m/>
    <m/>
  </r>
  <r>
    <s v="extreme weather"/>
    <s v="NOAA"/>
    <m/>
    <m/>
    <m/>
    <m/>
    <m/>
    <m/>
    <m/>
    <m/>
    <s v="No"/>
    <n v="1496"/>
    <m/>
    <m/>
    <s v="Article-Article"/>
    <n v="1"/>
    <s v="Hyperlink"/>
    <m/>
    <m/>
    <s v="1"/>
    <s v="4"/>
    <m/>
    <m/>
    <m/>
    <m/>
    <m/>
    <m/>
    <m/>
    <m/>
    <m/>
  </r>
  <r>
    <s v="extreme weather"/>
    <s v="greenhouse gas"/>
    <m/>
    <m/>
    <m/>
    <m/>
    <m/>
    <m/>
    <m/>
    <m/>
    <s v="Yes"/>
    <n v="1497"/>
    <m/>
    <m/>
    <s v="Article-Article"/>
    <n v="1"/>
    <s v="Hyperlink"/>
    <m/>
    <m/>
    <s v="1"/>
    <s v="2"/>
    <m/>
    <m/>
    <m/>
    <m/>
    <m/>
    <m/>
    <m/>
    <m/>
    <m/>
  </r>
  <r>
    <s v="extreme weather"/>
    <s v="weather"/>
    <m/>
    <m/>
    <m/>
    <m/>
    <m/>
    <m/>
    <m/>
    <m/>
    <s v="Yes"/>
    <n v="1498"/>
    <m/>
    <m/>
    <s v="Article-Article"/>
    <n v="1"/>
    <s v="Hyperlink"/>
    <m/>
    <m/>
    <s v="1"/>
    <s v="1"/>
    <m/>
    <m/>
    <m/>
    <m/>
    <m/>
    <m/>
    <m/>
    <m/>
    <m/>
  </r>
  <r>
    <s v="Climate_change"/>
    <s v="extreme weather"/>
    <m/>
    <m/>
    <m/>
    <m/>
    <m/>
    <m/>
    <m/>
    <m/>
    <s v="No"/>
    <n v="1499"/>
    <m/>
    <m/>
    <s v="Article-Article"/>
    <n v="1"/>
    <s v="Hyperlink"/>
    <m/>
    <m/>
    <s v="1"/>
    <s v="1"/>
    <m/>
    <m/>
    <m/>
    <m/>
    <m/>
    <m/>
    <m/>
    <m/>
    <m/>
  </r>
  <r>
    <s v="greenhouse gas"/>
    <s v="extreme weather"/>
    <m/>
    <m/>
    <m/>
    <m/>
    <m/>
    <m/>
    <m/>
    <m/>
    <s v="Yes"/>
    <n v="1500"/>
    <m/>
    <m/>
    <s v="Article-Article"/>
    <n v="1"/>
    <s v="Hyperlink"/>
    <m/>
    <m/>
    <s v="2"/>
    <s v="1"/>
    <m/>
    <m/>
    <m/>
    <m/>
    <m/>
    <m/>
    <m/>
    <m/>
    <m/>
  </r>
  <r>
    <s v="weather"/>
    <s v="extreme weather"/>
    <m/>
    <m/>
    <m/>
    <m/>
    <m/>
    <m/>
    <m/>
    <m/>
    <s v="Yes"/>
    <n v="1501"/>
    <m/>
    <m/>
    <s v="Article-Article"/>
    <n v="1"/>
    <s v="Hyperlink"/>
    <m/>
    <m/>
    <s v="1"/>
    <s v="1"/>
    <m/>
    <m/>
    <m/>
    <m/>
    <m/>
    <m/>
    <m/>
    <m/>
    <m/>
  </r>
  <r>
    <s v="desertification"/>
    <s v="NASA"/>
    <m/>
    <m/>
    <m/>
    <m/>
    <m/>
    <m/>
    <m/>
    <m/>
    <s v="No"/>
    <n v="1502"/>
    <m/>
    <m/>
    <s v="Article-Article"/>
    <n v="1"/>
    <s v="Hyperlink"/>
    <m/>
    <m/>
    <s v="1"/>
    <s v="3"/>
    <m/>
    <m/>
    <m/>
    <m/>
    <m/>
    <m/>
    <m/>
    <m/>
    <m/>
  </r>
  <r>
    <s v="Climate_change"/>
    <s v="desertification"/>
    <m/>
    <m/>
    <m/>
    <m/>
    <m/>
    <m/>
    <m/>
    <m/>
    <s v="No"/>
    <n v="1503"/>
    <m/>
    <m/>
    <s v="Article-Article"/>
    <n v="1"/>
    <s v="Hyperlink"/>
    <m/>
    <m/>
    <s v="1"/>
    <s v="1"/>
    <m/>
    <m/>
    <m/>
    <m/>
    <m/>
    <m/>
    <m/>
    <m/>
    <m/>
  </r>
  <r>
    <s v="Earth"/>
    <s v="desertification"/>
    <m/>
    <m/>
    <m/>
    <m/>
    <m/>
    <m/>
    <m/>
    <m/>
    <s v="No"/>
    <n v="1504"/>
    <m/>
    <m/>
    <s v="Article-Article"/>
    <n v="1"/>
    <s v="Hyperlink"/>
    <m/>
    <m/>
    <s v="2"/>
    <s v="1"/>
    <m/>
    <m/>
    <m/>
    <m/>
    <m/>
    <m/>
    <m/>
    <m/>
    <m/>
  </r>
  <r>
    <s v="weather"/>
    <s v="desertification"/>
    <m/>
    <m/>
    <m/>
    <m/>
    <m/>
    <m/>
    <m/>
    <m/>
    <s v="No"/>
    <n v="1505"/>
    <m/>
    <m/>
    <s v="Article-Article"/>
    <n v="1"/>
    <s v="Hyperlink"/>
    <m/>
    <m/>
    <s v="1"/>
    <s v="1"/>
    <m/>
    <m/>
    <m/>
    <m/>
    <m/>
    <m/>
    <m/>
    <m/>
    <m/>
  </r>
  <r>
    <s v="Antarctica"/>
    <s v="Earth"/>
    <m/>
    <m/>
    <m/>
    <m/>
    <m/>
    <m/>
    <m/>
    <m/>
    <s v="Yes"/>
    <n v="1506"/>
    <m/>
    <m/>
    <s v="Article-Article"/>
    <n v="1"/>
    <s v="Hyperlink"/>
    <m/>
    <m/>
    <s v="3"/>
    <s v="2"/>
    <m/>
    <m/>
    <m/>
    <m/>
    <m/>
    <m/>
    <m/>
    <m/>
    <m/>
  </r>
  <r>
    <s v="Antarctica"/>
    <s v="stratosphere"/>
    <m/>
    <m/>
    <m/>
    <m/>
    <m/>
    <m/>
    <m/>
    <m/>
    <s v="No"/>
    <n v="1507"/>
    <m/>
    <m/>
    <s v="Article-Article"/>
    <n v="1"/>
    <s v="Hyperlink"/>
    <m/>
    <m/>
    <s v="3"/>
    <s v="3"/>
    <m/>
    <m/>
    <m/>
    <m/>
    <m/>
    <m/>
    <m/>
    <m/>
    <m/>
  </r>
  <r>
    <s v="Antarctica"/>
    <s v="NASA"/>
    <m/>
    <m/>
    <m/>
    <m/>
    <m/>
    <m/>
    <m/>
    <m/>
    <s v="No"/>
    <n v="1508"/>
    <m/>
    <m/>
    <s v="Article-Article"/>
    <n v="1"/>
    <s v="Hyperlink"/>
    <m/>
    <m/>
    <s v="3"/>
    <s v="3"/>
    <m/>
    <m/>
    <m/>
    <m/>
    <m/>
    <m/>
    <m/>
    <m/>
    <m/>
  </r>
  <r>
    <s v="Antarctica"/>
    <s v="The New York Times"/>
    <m/>
    <m/>
    <m/>
    <m/>
    <m/>
    <m/>
    <m/>
    <m/>
    <s v="No"/>
    <n v="1509"/>
    <m/>
    <m/>
    <s v="Article-Article"/>
    <n v="1"/>
    <s v="Hyperlink"/>
    <m/>
    <m/>
    <s v="3"/>
    <s v="2"/>
    <m/>
    <m/>
    <m/>
    <m/>
    <m/>
    <m/>
    <m/>
    <m/>
    <m/>
  </r>
  <r>
    <s v="Antarctica"/>
    <s v="ecosystem"/>
    <m/>
    <m/>
    <m/>
    <m/>
    <m/>
    <m/>
    <m/>
    <m/>
    <s v="No"/>
    <n v="1510"/>
    <m/>
    <m/>
    <s v="Article-Article"/>
    <n v="1"/>
    <s v="Hyperlink"/>
    <m/>
    <m/>
    <s v="3"/>
    <s v="2"/>
    <m/>
    <m/>
    <m/>
    <m/>
    <m/>
    <m/>
    <m/>
    <m/>
    <m/>
  </r>
  <r>
    <s v="Antarctica"/>
    <s v="atmosphere"/>
    <m/>
    <m/>
    <m/>
    <m/>
    <m/>
    <m/>
    <m/>
    <m/>
    <s v="No"/>
    <n v="1511"/>
    <m/>
    <m/>
    <s v="Article-Article"/>
    <n v="1"/>
    <s v="Hyperlink"/>
    <m/>
    <m/>
    <s v="3"/>
    <s v="2"/>
    <m/>
    <m/>
    <m/>
    <m/>
    <m/>
    <m/>
    <m/>
    <m/>
    <m/>
  </r>
  <r>
    <s v="Climate_change"/>
    <s v="Antarctica"/>
    <m/>
    <m/>
    <m/>
    <m/>
    <m/>
    <m/>
    <m/>
    <m/>
    <s v="No"/>
    <n v="1512"/>
    <m/>
    <m/>
    <s v="Article-Article"/>
    <n v="1"/>
    <s v="Hyperlink"/>
    <m/>
    <m/>
    <s v="1"/>
    <s v="3"/>
    <m/>
    <m/>
    <m/>
    <m/>
    <m/>
    <m/>
    <m/>
    <m/>
    <m/>
  </r>
  <r>
    <s v="Earth"/>
    <s v="Antarctica"/>
    <m/>
    <m/>
    <m/>
    <m/>
    <m/>
    <m/>
    <m/>
    <m/>
    <s v="Yes"/>
    <n v="1513"/>
    <m/>
    <m/>
    <s v="Article-Article"/>
    <n v="1"/>
    <s v="Hyperlink"/>
    <m/>
    <m/>
    <s v="2"/>
    <s v="3"/>
    <m/>
    <m/>
    <m/>
    <m/>
    <m/>
    <m/>
    <m/>
    <m/>
    <m/>
  </r>
  <r>
    <s v="Little Ice Age"/>
    <s v="Antarctica"/>
    <m/>
    <m/>
    <m/>
    <m/>
    <m/>
    <m/>
    <m/>
    <m/>
    <s v="No"/>
    <n v="1514"/>
    <m/>
    <m/>
    <s v="Article-Article"/>
    <n v="1"/>
    <s v="Hyperlink"/>
    <m/>
    <m/>
    <s v="4"/>
    <s v="3"/>
    <m/>
    <m/>
    <m/>
    <m/>
    <m/>
    <m/>
    <m/>
    <m/>
    <m/>
  </r>
  <r>
    <s v="weather"/>
    <s v="Antarctica"/>
    <m/>
    <m/>
    <m/>
    <m/>
    <m/>
    <m/>
    <m/>
    <m/>
    <s v="No"/>
    <n v="1515"/>
    <m/>
    <m/>
    <s v="Article-Article"/>
    <n v="1"/>
    <s v="Hyperlink"/>
    <m/>
    <m/>
    <s v="1"/>
    <s v="3"/>
    <m/>
    <m/>
    <m/>
    <m/>
    <m/>
    <m/>
    <m/>
    <m/>
    <m/>
  </r>
  <r>
    <s v="Climate_change"/>
    <s v="NOAA"/>
    <m/>
    <m/>
    <m/>
    <m/>
    <m/>
    <m/>
    <m/>
    <m/>
    <s v="No"/>
    <n v="1516"/>
    <m/>
    <m/>
    <s v="Article-Article"/>
    <n v="1"/>
    <s v="Hyperlink"/>
    <m/>
    <m/>
    <s v="1"/>
    <s v="4"/>
    <m/>
    <m/>
    <m/>
    <m/>
    <m/>
    <m/>
    <m/>
    <m/>
    <m/>
  </r>
  <r>
    <s v="NASA"/>
    <s v="NOAA"/>
    <m/>
    <m/>
    <m/>
    <m/>
    <m/>
    <m/>
    <m/>
    <m/>
    <s v="No"/>
    <n v="1517"/>
    <m/>
    <m/>
    <s v="Article-Article"/>
    <n v="1"/>
    <s v="Hyperlink"/>
    <m/>
    <m/>
    <s v="3"/>
    <s v="4"/>
    <m/>
    <m/>
    <m/>
    <m/>
    <m/>
    <m/>
    <m/>
    <m/>
    <m/>
  </r>
  <r>
    <s v="Milankovitch cycles"/>
    <s v="NOAA"/>
    <m/>
    <m/>
    <m/>
    <m/>
    <m/>
    <m/>
    <m/>
    <m/>
    <s v="No"/>
    <n v="1518"/>
    <m/>
    <m/>
    <s v="Article-Article"/>
    <n v="1"/>
    <s v="Hyperlink"/>
    <m/>
    <m/>
    <s v="2"/>
    <s v="4"/>
    <m/>
    <m/>
    <m/>
    <m/>
    <m/>
    <m/>
    <m/>
    <m/>
    <m/>
  </r>
  <r>
    <s v="greenhouse gas"/>
    <s v="NOAA"/>
    <m/>
    <m/>
    <m/>
    <m/>
    <m/>
    <m/>
    <m/>
    <m/>
    <s v="No"/>
    <n v="1519"/>
    <m/>
    <m/>
    <s v="Article-Article"/>
    <n v="1"/>
    <s v="Hyperlink"/>
    <m/>
    <m/>
    <s v="2"/>
    <s v="4"/>
    <m/>
    <m/>
    <m/>
    <m/>
    <m/>
    <m/>
    <m/>
    <m/>
    <m/>
  </r>
  <r>
    <s v="climate"/>
    <s v="NOAA"/>
    <m/>
    <m/>
    <m/>
    <m/>
    <m/>
    <m/>
    <m/>
    <m/>
    <s v="No"/>
    <n v="1520"/>
    <m/>
    <m/>
    <s v="Article-Article"/>
    <n v="1"/>
    <s v="Hyperlink"/>
    <m/>
    <m/>
    <s v="2"/>
    <s v="4"/>
    <m/>
    <m/>
    <m/>
    <m/>
    <m/>
    <m/>
    <m/>
    <m/>
    <m/>
  </r>
  <r>
    <s v="weather"/>
    <s v="NOAA"/>
    <m/>
    <m/>
    <m/>
    <m/>
    <m/>
    <m/>
    <m/>
    <m/>
    <s v="No"/>
    <n v="1521"/>
    <m/>
    <m/>
    <s v="Article-Article"/>
    <n v="1"/>
    <s v="Hyperlink"/>
    <m/>
    <m/>
    <s v="1"/>
    <s v="4"/>
    <m/>
    <m/>
    <m/>
    <m/>
    <m/>
    <m/>
    <m/>
    <m/>
    <m/>
  </r>
  <r>
    <s v="Earth"/>
    <s v="stratosphere"/>
    <m/>
    <m/>
    <m/>
    <m/>
    <m/>
    <m/>
    <m/>
    <m/>
    <s v="No"/>
    <n v="1522"/>
    <m/>
    <m/>
    <s v="Article-Article"/>
    <n v="1"/>
    <s v="Hyperlink"/>
    <m/>
    <m/>
    <s v="2"/>
    <s v="3"/>
    <m/>
    <m/>
    <m/>
    <m/>
    <m/>
    <m/>
    <m/>
    <m/>
    <m/>
  </r>
  <r>
    <s v="Earth"/>
    <s v="NASA"/>
    <m/>
    <m/>
    <m/>
    <m/>
    <m/>
    <m/>
    <m/>
    <m/>
    <s v="Yes"/>
    <n v="1523"/>
    <m/>
    <m/>
    <s v="Article-Article"/>
    <n v="1"/>
    <s v="Hyperlink"/>
    <m/>
    <m/>
    <s v="2"/>
    <s v="3"/>
    <m/>
    <m/>
    <m/>
    <m/>
    <m/>
    <m/>
    <m/>
    <m/>
    <m/>
  </r>
  <r>
    <s v="Earth"/>
    <s v="Milankovitch cycles"/>
    <m/>
    <m/>
    <m/>
    <m/>
    <m/>
    <m/>
    <m/>
    <m/>
    <s v="Yes"/>
    <n v="1524"/>
    <m/>
    <m/>
    <s v="Article-Article"/>
    <n v="1"/>
    <s v="Hyperlink"/>
    <m/>
    <m/>
    <s v="2"/>
    <s v="2"/>
    <m/>
    <m/>
    <m/>
    <m/>
    <m/>
    <m/>
    <m/>
    <m/>
    <m/>
  </r>
  <r>
    <s v="Earth"/>
    <s v="The New York Times"/>
    <m/>
    <m/>
    <m/>
    <m/>
    <m/>
    <m/>
    <m/>
    <m/>
    <s v="No"/>
    <n v="1525"/>
    <m/>
    <m/>
    <s v="Article-Article"/>
    <n v="1"/>
    <s v="Hyperlink"/>
    <m/>
    <m/>
    <s v="2"/>
    <s v="2"/>
    <m/>
    <m/>
    <m/>
    <m/>
    <m/>
    <m/>
    <m/>
    <m/>
    <m/>
  </r>
  <r>
    <s v="Earth"/>
    <s v="methane"/>
    <m/>
    <m/>
    <m/>
    <m/>
    <m/>
    <m/>
    <m/>
    <m/>
    <s v="Yes"/>
    <n v="1526"/>
    <m/>
    <m/>
    <s v="Article-Article"/>
    <n v="1"/>
    <s v="Hyperlink"/>
    <m/>
    <m/>
    <s v="2"/>
    <s v="3"/>
    <m/>
    <m/>
    <m/>
    <m/>
    <m/>
    <m/>
    <m/>
    <m/>
    <m/>
  </r>
  <r>
    <s v="Earth"/>
    <s v="ecosystem"/>
    <m/>
    <m/>
    <m/>
    <m/>
    <m/>
    <m/>
    <m/>
    <m/>
    <s v="No"/>
    <n v="1527"/>
    <m/>
    <m/>
    <s v="Article-Article"/>
    <n v="1"/>
    <s v="Hyperlink"/>
    <m/>
    <m/>
    <s v="2"/>
    <s v="2"/>
    <m/>
    <m/>
    <m/>
    <m/>
    <m/>
    <m/>
    <m/>
    <m/>
    <m/>
  </r>
  <r>
    <s v="Earth"/>
    <s v="Sun"/>
    <m/>
    <m/>
    <m/>
    <m/>
    <m/>
    <m/>
    <m/>
    <m/>
    <s v="Yes"/>
    <n v="1528"/>
    <m/>
    <m/>
    <s v="Article-Article"/>
    <n v="1"/>
    <s v="Hyperlink"/>
    <m/>
    <m/>
    <s v="2"/>
    <s v="2"/>
    <m/>
    <m/>
    <m/>
    <m/>
    <m/>
    <m/>
    <m/>
    <m/>
    <m/>
  </r>
  <r>
    <s v="Earth"/>
    <s v="greenhouse gas"/>
    <m/>
    <m/>
    <m/>
    <m/>
    <m/>
    <m/>
    <m/>
    <m/>
    <s v="Yes"/>
    <n v="1529"/>
    <m/>
    <m/>
    <s v="Article-Article"/>
    <n v="1"/>
    <s v="Hyperlink"/>
    <m/>
    <m/>
    <s v="2"/>
    <s v="2"/>
    <m/>
    <m/>
    <m/>
    <m/>
    <m/>
    <m/>
    <m/>
    <m/>
    <m/>
  </r>
  <r>
    <s v="Earth"/>
    <s v="climate"/>
    <m/>
    <m/>
    <m/>
    <m/>
    <m/>
    <m/>
    <m/>
    <m/>
    <s v="Yes"/>
    <n v="1530"/>
    <m/>
    <m/>
    <s v="Article-Article"/>
    <n v="1"/>
    <s v="Hyperlink"/>
    <m/>
    <m/>
    <s v="2"/>
    <s v="2"/>
    <m/>
    <m/>
    <m/>
    <m/>
    <m/>
    <m/>
    <m/>
    <m/>
    <m/>
  </r>
  <r>
    <s v="Climate_change"/>
    <s v="Earth"/>
    <m/>
    <m/>
    <m/>
    <m/>
    <m/>
    <m/>
    <m/>
    <m/>
    <s v="No"/>
    <n v="1531"/>
    <m/>
    <m/>
    <s v="Article-Article"/>
    <n v="1"/>
    <s v="Hyperlink"/>
    <m/>
    <m/>
    <s v="1"/>
    <s v="2"/>
    <m/>
    <m/>
    <m/>
    <m/>
    <m/>
    <m/>
    <m/>
    <m/>
    <m/>
  </r>
  <r>
    <s v="NASA"/>
    <s v="Earth"/>
    <m/>
    <m/>
    <m/>
    <m/>
    <m/>
    <m/>
    <m/>
    <m/>
    <s v="Yes"/>
    <n v="1532"/>
    <m/>
    <m/>
    <s v="Article-Article"/>
    <n v="1"/>
    <s v="Hyperlink"/>
    <m/>
    <m/>
    <s v="3"/>
    <s v="2"/>
    <m/>
    <m/>
    <m/>
    <m/>
    <m/>
    <m/>
    <m/>
    <m/>
    <m/>
  </r>
  <r>
    <s v="Milankovitch cycles"/>
    <s v="Earth"/>
    <m/>
    <m/>
    <m/>
    <m/>
    <m/>
    <m/>
    <m/>
    <m/>
    <s v="Yes"/>
    <n v="1533"/>
    <m/>
    <m/>
    <s v="Article-Article"/>
    <n v="1"/>
    <s v="Hyperlink"/>
    <m/>
    <m/>
    <s v="2"/>
    <s v="2"/>
    <m/>
    <m/>
    <m/>
    <m/>
    <m/>
    <m/>
    <m/>
    <m/>
    <m/>
  </r>
  <r>
    <s v="methane"/>
    <s v="Earth"/>
    <m/>
    <m/>
    <m/>
    <m/>
    <m/>
    <m/>
    <m/>
    <m/>
    <s v="Yes"/>
    <n v="1534"/>
    <m/>
    <m/>
    <s v="Article-Article"/>
    <n v="1"/>
    <s v="Hyperlink"/>
    <m/>
    <m/>
    <s v="3"/>
    <s v="2"/>
    <m/>
    <m/>
    <m/>
    <m/>
    <m/>
    <m/>
    <m/>
    <m/>
    <m/>
  </r>
  <r>
    <s v="Sun"/>
    <s v="Earth"/>
    <m/>
    <m/>
    <m/>
    <m/>
    <m/>
    <m/>
    <m/>
    <m/>
    <s v="Yes"/>
    <n v="1535"/>
    <m/>
    <m/>
    <s v="Article-Article"/>
    <n v="1"/>
    <s v="Hyperlink"/>
    <m/>
    <m/>
    <s v="2"/>
    <s v="2"/>
    <m/>
    <m/>
    <m/>
    <m/>
    <m/>
    <m/>
    <m/>
    <m/>
    <m/>
  </r>
  <r>
    <s v="greenhouse gas"/>
    <s v="Earth"/>
    <m/>
    <m/>
    <m/>
    <m/>
    <m/>
    <m/>
    <m/>
    <m/>
    <s v="Yes"/>
    <n v="1536"/>
    <m/>
    <m/>
    <s v="Article-Article"/>
    <n v="1"/>
    <s v="Hyperlink"/>
    <m/>
    <m/>
    <s v="2"/>
    <s v="2"/>
    <m/>
    <m/>
    <m/>
    <m/>
    <m/>
    <m/>
    <m/>
    <m/>
    <m/>
  </r>
  <r>
    <s v="climate"/>
    <s v="Earth"/>
    <m/>
    <m/>
    <m/>
    <m/>
    <m/>
    <m/>
    <m/>
    <m/>
    <s v="Yes"/>
    <n v="1537"/>
    <m/>
    <m/>
    <s v="Article-Article"/>
    <n v="1"/>
    <s v="Hyperlink"/>
    <m/>
    <m/>
    <s v="2"/>
    <s v="2"/>
    <m/>
    <m/>
    <m/>
    <m/>
    <m/>
    <m/>
    <m/>
    <m/>
    <m/>
  </r>
  <r>
    <s v="atmosphere"/>
    <s v="Earth"/>
    <m/>
    <m/>
    <m/>
    <m/>
    <m/>
    <m/>
    <m/>
    <m/>
    <s v="No"/>
    <n v="1538"/>
    <m/>
    <m/>
    <s v="Article-Article"/>
    <n v="1"/>
    <s v="Hyperlink"/>
    <m/>
    <m/>
    <s v="2"/>
    <s v="2"/>
    <m/>
    <m/>
    <m/>
    <m/>
    <m/>
    <m/>
    <m/>
    <m/>
    <m/>
  </r>
  <r>
    <s v="weather"/>
    <s v="Earth"/>
    <m/>
    <m/>
    <m/>
    <m/>
    <m/>
    <m/>
    <m/>
    <m/>
    <s v="No"/>
    <n v="1539"/>
    <m/>
    <m/>
    <s v="Article-Article"/>
    <n v="1"/>
    <s v="Hyperlink"/>
    <m/>
    <m/>
    <s v="1"/>
    <s v="2"/>
    <m/>
    <m/>
    <m/>
    <m/>
    <m/>
    <m/>
    <m/>
    <m/>
    <m/>
  </r>
  <r>
    <s v="stratosphere"/>
    <s v="NASA"/>
    <m/>
    <m/>
    <m/>
    <m/>
    <m/>
    <m/>
    <m/>
    <m/>
    <s v="No"/>
    <n v="1540"/>
    <m/>
    <m/>
    <s v="Article-Article"/>
    <n v="1"/>
    <s v="Hyperlink"/>
    <m/>
    <m/>
    <s v="3"/>
    <s v="3"/>
    <m/>
    <m/>
    <m/>
    <m/>
    <m/>
    <m/>
    <m/>
    <m/>
    <m/>
  </r>
  <r>
    <s v="stratosphere"/>
    <s v="methane"/>
    <m/>
    <m/>
    <m/>
    <m/>
    <m/>
    <m/>
    <m/>
    <m/>
    <s v="No"/>
    <n v="1541"/>
    <m/>
    <m/>
    <s v="Article-Article"/>
    <n v="1"/>
    <s v="Hyperlink"/>
    <m/>
    <m/>
    <s v="3"/>
    <s v="3"/>
    <m/>
    <m/>
    <m/>
    <m/>
    <m/>
    <m/>
    <m/>
    <m/>
    <m/>
  </r>
  <r>
    <s v="Climate_change"/>
    <s v="stratosphere"/>
    <m/>
    <m/>
    <m/>
    <m/>
    <m/>
    <m/>
    <m/>
    <m/>
    <s v="No"/>
    <n v="1542"/>
    <m/>
    <m/>
    <s v="Article-Article"/>
    <n v="1"/>
    <s v="Hyperlink"/>
    <m/>
    <m/>
    <s v="1"/>
    <s v="3"/>
    <m/>
    <m/>
    <m/>
    <m/>
    <m/>
    <m/>
    <m/>
    <m/>
    <m/>
  </r>
  <r>
    <s v="Little Ice Age"/>
    <s v="stratosphere"/>
    <m/>
    <m/>
    <m/>
    <m/>
    <m/>
    <m/>
    <m/>
    <m/>
    <s v="No"/>
    <n v="1543"/>
    <m/>
    <m/>
    <s v="Article-Article"/>
    <n v="1"/>
    <s v="Hyperlink"/>
    <m/>
    <m/>
    <s v="4"/>
    <s v="3"/>
    <m/>
    <m/>
    <m/>
    <m/>
    <m/>
    <m/>
    <m/>
    <m/>
    <m/>
  </r>
  <r>
    <s v="greenhouse gas"/>
    <s v="stratosphere"/>
    <m/>
    <m/>
    <m/>
    <m/>
    <m/>
    <m/>
    <m/>
    <m/>
    <s v="No"/>
    <n v="1544"/>
    <m/>
    <m/>
    <s v="Article-Article"/>
    <n v="1"/>
    <s v="Hyperlink"/>
    <m/>
    <m/>
    <s v="2"/>
    <s v="3"/>
    <m/>
    <m/>
    <m/>
    <m/>
    <m/>
    <m/>
    <m/>
    <m/>
    <m/>
  </r>
  <r>
    <s v="atmosphere"/>
    <s v="stratosphere"/>
    <m/>
    <m/>
    <m/>
    <m/>
    <m/>
    <m/>
    <m/>
    <m/>
    <s v="No"/>
    <n v="1545"/>
    <m/>
    <m/>
    <s v="Article-Article"/>
    <n v="1"/>
    <s v="Hyperlink"/>
    <m/>
    <m/>
    <s v="2"/>
    <s v="3"/>
    <m/>
    <m/>
    <m/>
    <m/>
    <m/>
    <m/>
    <m/>
    <m/>
    <m/>
  </r>
  <r>
    <s v="weather"/>
    <s v="stratosphere"/>
    <m/>
    <m/>
    <m/>
    <m/>
    <m/>
    <m/>
    <m/>
    <m/>
    <s v="No"/>
    <n v="1546"/>
    <m/>
    <m/>
    <s v="Article-Article"/>
    <n v="1"/>
    <s v="Hyperlink"/>
    <m/>
    <m/>
    <s v="1"/>
    <s v="3"/>
    <m/>
    <m/>
    <m/>
    <m/>
    <m/>
    <m/>
    <m/>
    <m/>
    <m/>
  </r>
  <r>
    <s v="NASA"/>
    <s v="The New York Times"/>
    <m/>
    <m/>
    <m/>
    <m/>
    <m/>
    <m/>
    <m/>
    <m/>
    <s v="No"/>
    <n v="1547"/>
    <m/>
    <m/>
    <s v="Article-Article"/>
    <n v="1"/>
    <s v="Hyperlink"/>
    <m/>
    <m/>
    <s v="3"/>
    <s v="2"/>
    <m/>
    <m/>
    <m/>
    <m/>
    <m/>
    <m/>
    <m/>
    <m/>
    <m/>
  </r>
  <r>
    <s v="Climate_change"/>
    <s v="NASA"/>
    <m/>
    <m/>
    <m/>
    <m/>
    <m/>
    <m/>
    <m/>
    <m/>
    <s v="No"/>
    <n v="1548"/>
    <m/>
    <m/>
    <s v="Article-Article"/>
    <n v="1"/>
    <s v="Hyperlink"/>
    <m/>
    <m/>
    <s v="1"/>
    <s v="3"/>
    <m/>
    <m/>
    <m/>
    <m/>
    <m/>
    <m/>
    <m/>
    <m/>
    <m/>
  </r>
  <r>
    <s v="methane"/>
    <s v="NASA"/>
    <m/>
    <m/>
    <m/>
    <m/>
    <m/>
    <m/>
    <m/>
    <m/>
    <s v="No"/>
    <n v="1549"/>
    <m/>
    <m/>
    <s v="Article-Article"/>
    <n v="1"/>
    <s v="Hyperlink"/>
    <m/>
    <m/>
    <s v="3"/>
    <s v="3"/>
    <m/>
    <m/>
    <m/>
    <m/>
    <m/>
    <m/>
    <m/>
    <m/>
    <m/>
  </r>
  <r>
    <s v="Sun"/>
    <s v="NASA"/>
    <m/>
    <m/>
    <m/>
    <m/>
    <m/>
    <m/>
    <m/>
    <m/>
    <s v="No"/>
    <n v="1550"/>
    <m/>
    <m/>
    <s v="Article-Article"/>
    <n v="1"/>
    <s v="Hyperlink"/>
    <m/>
    <m/>
    <s v="2"/>
    <s v="3"/>
    <m/>
    <m/>
    <m/>
    <m/>
    <m/>
    <m/>
    <m/>
    <m/>
    <m/>
  </r>
  <r>
    <s v="greenhouse gas"/>
    <s v="NASA"/>
    <m/>
    <m/>
    <m/>
    <m/>
    <m/>
    <m/>
    <m/>
    <m/>
    <s v="No"/>
    <n v="1551"/>
    <m/>
    <m/>
    <s v="Article-Article"/>
    <n v="1"/>
    <s v="Hyperlink"/>
    <m/>
    <m/>
    <s v="2"/>
    <s v="3"/>
    <m/>
    <m/>
    <m/>
    <m/>
    <m/>
    <m/>
    <m/>
    <m/>
    <m/>
  </r>
  <r>
    <s v="climate"/>
    <s v="NASA"/>
    <m/>
    <m/>
    <m/>
    <m/>
    <m/>
    <m/>
    <m/>
    <m/>
    <s v="No"/>
    <n v="1552"/>
    <m/>
    <m/>
    <s v="Article-Article"/>
    <n v="1"/>
    <s v="Hyperlink"/>
    <m/>
    <m/>
    <s v="2"/>
    <s v="3"/>
    <m/>
    <m/>
    <m/>
    <m/>
    <m/>
    <m/>
    <m/>
    <m/>
    <m/>
  </r>
  <r>
    <s v="weather"/>
    <s v="NASA"/>
    <m/>
    <m/>
    <m/>
    <m/>
    <m/>
    <m/>
    <m/>
    <m/>
    <s v="No"/>
    <n v="1553"/>
    <m/>
    <m/>
    <s v="Article-Article"/>
    <n v="1"/>
    <s v="Hyperlink"/>
    <m/>
    <m/>
    <s v="1"/>
    <s v="3"/>
    <m/>
    <m/>
    <m/>
    <m/>
    <m/>
    <m/>
    <m/>
    <m/>
    <m/>
  </r>
  <r>
    <s v="Milankovitch cycles"/>
    <s v="methane"/>
    <m/>
    <m/>
    <m/>
    <m/>
    <m/>
    <m/>
    <m/>
    <m/>
    <s v="No"/>
    <n v="1554"/>
    <m/>
    <m/>
    <s v="Article-Article"/>
    <n v="1"/>
    <s v="Hyperlink"/>
    <m/>
    <m/>
    <s v="2"/>
    <s v="3"/>
    <m/>
    <m/>
    <m/>
    <m/>
    <m/>
    <m/>
    <m/>
    <m/>
    <m/>
  </r>
  <r>
    <s v="Milankovitch cycles"/>
    <s v="Sun"/>
    <m/>
    <m/>
    <m/>
    <m/>
    <m/>
    <m/>
    <m/>
    <m/>
    <s v="Yes"/>
    <n v="1555"/>
    <m/>
    <m/>
    <s v="Article-Article"/>
    <n v="1"/>
    <s v="Hyperlink"/>
    <m/>
    <m/>
    <s v="2"/>
    <s v="2"/>
    <m/>
    <m/>
    <m/>
    <m/>
    <m/>
    <m/>
    <m/>
    <m/>
    <m/>
  </r>
  <r>
    <s v="Milankovitch cycles"/>
    <s v="greenhouse gas"/>
    <m/>
    <m/>
    <m/>
    <m/>
    <m/>
    <m/>
    <m/>
    <m/>
    <s v="No"/>
    <n v="1556"/>
    <m/>
    <m/>
    <s v="Article-Article"/>
    <n v="1"/>
    <s v="Hyperlink"/>
    <m/>
    <m/>
    <s v="2"/>
    <s v="2"/>
    <m/>
    <m/>
    <m/>
    <m/>
    <m/>
    <m/>
    <m/>
    <m/>
    <m/>
  </r>
  <r>
    <s v="Milankovitch cycles"/>
    <s v="climate"/>
    <m/>
    <m/>
    <m/>
    <m/>
    <m/>
    <m/>
    <m/>
    <m/>
    <s v="No"/>
    <n v="1557"/>
    <m/>
    <m/>
    <s v="Article-Article"/>
    <n v="1"/>
    <s v="Hyperlink"/>
    <m/>
    <m/>
    <s v="2"/>
    <s v="2"/>
    <m/>
    <m/>
    <m/>
    <m/>
    <m/>
    <m/>
    <m/>
    <m/>
    <m/>
  </r>
  <r>
    <s v="Climate_change"/>
    <s v="Milankovitch cycles"/>
    <m/>
    <m/>
    <m/>
    <m/>
    <m/>
    <m/>
    <m/>
    <m/>
    <s v="No"/>
    <n v="1558"/>
    <m/>
    <m/>
    <s v="Article-Article"/>
    <n v="1"/>
    <s v="Hyperlink"/>
    <m/>
    <m/>
    <s v="1"/>
    <s v="2"/>
    <m/>
    <m/>
    <m/>
    <m/>
    <m/>
    <m/>
    <m/>
    <m/>
    <m/>
  </r>
  <r>
    <s v="Sun"/>
    <s v="Milankovitch cycles"/>
    <m/>
    <m/>
    <m/>
    <m/>
    <m/>
    <m/>
    <m/>
    <m/>
    <s v="Yes"/>
    <n v="1559"/>
    <m/>
    <m/>
    <s v="Article-Article"/>
    <n v="1"/>
    <s v="Hyperlink"/>
    <m/>
    <m/>
    <s v="2"/>
    <s v="2"/>
    <m/>
    <m/>
    <m/>
    <m/>
    <m/>
    <m/>
    <m/>
    <m/>
    <m/>
  </r>
  <r>
    <s v="weather"/>
    <s v="Milankovitch cycles"/>
    <m/>
    <m/>
    <m/>
    <m/>
    <m/>
    <m/>
    <m/>
    <m/>
    <s v="No"/>
    <n v="1560"/>
    <m/>
    <m/>
    <s v="Article-Article"/>
    <n v="1"/>
    <s v="Hyperlink"/>
    <m/>
    <m/>
    <s v="1"/>
    <s v="2"/>
    <m/>
    <m/>
    <m/>
    <m/>
    <m/>
    <m/>
    <m/>
    <m/>
    <m/>
  </r>
  <r>
    <s v="Climate_change"/>
    <s v="The New York Times"/>
    <m/>
    <m/>
    <m/>
    <m/>
    <m/>
    <m/>
    <m/>
    <m/>
    <s v="No"/>
    <n v="1561"/>
    <m/>
    <m/>
    <s v="Article-Article"/>
    <n v="1"/>
    <s v="Hyperlink"/>
    <m/>
    <m/>
    <s v="1"/>
    <s v="2"/>
    <m/>
    <m/>
    <m/>
    <m/>
    <m/>
    <m/>
    <m/>
    <m/>
    <m/>
  </r>
  <r>
    <s v="methane"/>
    <s v="The New York Times"/>
    <m/>
    <m/>
    <m/>
    <m/>
    <m/>
    <m/>
    <m/>
    <m/>
    <s v="No"/>
    <n v="1562"/>
    <m/>
    <m/>
    <s v="Article-Article"/>
    <n v="1"/>
    <s v="Hyperlink"/>
    <m/>
    <m/>
    <s v="3"/>
    <s v="2"/>
    <m/>
    <m/>
    <m/>
    <m/>
    <m/>
    <m/>
    <m/>
    <m/>
    <m/>
  </r>
  <r>
    <s v="climate"/>
    <s v="The New York Times"/>
    <m/>
    <m/>
    <m/>
    <m/>
    <m/>
    <m/>
    <m/>
    <m/>
    <s v="No"/>
    <n v="1563"/>
    <m/>
    <m/>
    <s v="Article-Article"/>
    <n v="1"/>
    <s v="Hyperlink"/>
    <m/>
    <m/>
    <s v="2"/>
    <s v="2"/>
    <m/>
    <m/>
    <m/>
    <m/>
    <m/>
    <m/>
    <m/>
    <m/>
    <m/>
  </r>
  <r>
    <s v="weather"/>
    <s v="The New York Times"/>
    <m/>
    <m/>
    <m/>
    <m/>
    <m/>
    <m/>
    <m/>
    <m/>
    <s v="No"/>
    <n v="1564"/>
    <m/>
    <m/>
    <s v="Article-Article"/>
    <n v="1"/>
    <s v="Hyperlink"/>
    <m/>
    <m/>
    <s v="1"/>
    <s v="2"/>
    <m/>
    <m/>
    <m/>
    <m/>
    <m/>
    <m/>
    <m/>
    <m/>
    <m/>
  </r>
  <r>
    <s v="methane"/>
    <s v="greenhouse gas"/>
    <m/>
    <m/>
    <m/>
    <m/>
    <m/>
    <m/>
    <m/>
    <m/>
    <s v="Yes"/>
    <n v="1565"/>
    <m/>
    <m/>
    <s v="Article-Article"/>
    <n v="1"/>
    <s v="Hyperlink"/>
    <m/>
    <m/>
    <s v="3"/>
    <s v="2"/>
    <m/>
    <m/>
    <m/>
    <m/>
    <m/>
    <m/>
    <m/>
    <m/>
    <m/>
  </r>
  <r>
    <s v="Climate_change"/>
    <s v="methane"/>
    <m/>
    <m/>
    <m/>
    <m/>
    <m/>
    <m/>
    <m/>
    <m/>
    <s v="No"/>
    <n v="1566"/>
    <m/>
    <m/>
    <s v="Article-Article"/>
    <n v="1"/>
    <s v="Hyperlink"/>
    <m/>
    <m/>
    <s v="1"/>
    <s v="3"/>
    <m/>
    <m/>
    <m/>
    <m/>
    <m/>
    <m/>
    <m/>
    <m/>
    <m/>
  </r>
  <r>
    <s v="ecosystem"/>
    <s v="methane"/>
    <m/>
    <m/>
    <m/>
    <m/>
    <m/>
    <m/>
    <m/>
    <m/>
    <s v="No"/>
    <n v="1567"/>
    <m/>
    <m/>
    <s v="Article-Article"/>
    <n v="1"/>
    <s v="Hyperlink"/>
    <m/>
    <m/>
    <s v="2"/>
    <s v="3"/>
    <m/>
    <m/>
    <m/>
    <m/>
    <m/>
    <m/>
    <m/>
    <m/>
    <m/>
  </r>
  <r>
    <s v="Sun"/>
    <s v="methane"/>
    <m/>
    <m/>
    <m/>
    <m/>
    <m/>
    <m/>
    <m/>
    <m/>
    <s v="No"/>
    <n v="1568"/>
    <m/>
    <m/>
    <s v="Article-Article"/>
    <n v="1"/>
    <s v="Hyperlink"/>
    <m/>
    <m/>
    <s v="2"/>
    <s v="3"/>
    <m/>
    <m/>
    <m/>
    <m/>
    <m/>
    <m/>
    <m/>
    <m/>
    <m/>
  </r>
  <r>
    <s v="greenhouse gas"/>
    <s v="methane"/>
    <m/>
    <m/>
    <m/>
    <m/>
    <m/>
    <m/>
    <m/>
    <m/>
    <s v="Yes"/>
    <n v="1569"/>
    <m/>
    <m/>
    <s v="Article-Article"/>
    <n v="1"/>
    <s v="Hyperlink"/>
    <m/>
    <m/>
    <s v="2"/>
    <s v="3"/>
    <m/>
    <m/>
    <m/>
    <m/>
    <m/>
    <m/>
    <m/>
    <m/>
    <m/>
  </r>
  <r>
    <s v="weather"/>
    <s v="methane"/>
    <m/>
    <m/>
    <m/>
    <m/>
    <m/>
    <m/>
    <m/>
    <m/>
    <s v="No"/>
    <n v="1570"/>
    <m/>
    <m/>
    <s v="Article-Article"/>
    <n v="1"/>
    <s v="Hyperlink"/>
    <m/>
    <m/>
    <s v="1"/>
    <s v="3"/>
    <m/>
    <m/>
    <m/>
    <m/>
    <m/>
    <m/>
    <m/>
    <m/>
    <m/>
  </r>
  <r>
    <s v="ecosystem"/>
    <s v="climate"/>
    <m/>
    <m/>
    <m/>
    <m/>
    <m/>
    <m/>
    <m/>
    <m/>
    <s v="No"/>
    <n v="1571"/>
    <m/>
    <m/>
    <s v="Article-Article"/>
    <n v="1"/>
    <s v="Hyperlink"/>
    <m/>
    <m/>
    <s v="2"/>
    <s v="2"/>
    <m/>
    <m/>
    <m/>
    <m/>
    <m/>
    <m/>
    <m/>
    <m/>
    <m/>
  </r>
  <r>
    <s v="Climate_change"/>
    <s v="ecosystem"/>
    <m/>
    <m/>
    <m/>
    <m/>
    <m/>
    <m/>
    <m/>
    <m/>
    <s v="No"/>
    <n v="1572"/>
    <m/>
    <m/>
    <s v="Article-Article"/>
    <n v="1"/>
    <s v="Hyperlink"/>
    <m/>
    <m/>
    <s v="1"/>
    <s v="2"/>
    <m/>
    <m/>
    <m/>
    <m/>
    <m/>
    <m/>
    <m/>
    <m/>
    <m/>
  </r>
  <r>
    <s v="weather"/>
    <s v="ecosystem"/>
    <m/>
    <m/>
    <m/>
    <m/>
    <m/>
    <m/>
    <m/>
    <m/>
    <s v="No"/>
    <n v="1573"/>
    <m/>
    <m/>
    <s v="Article-Article"/>
    <n v="1"/>
    <s v="Hyperlink"/>
    <m/>
    <m/>
    <s v="1"/>
    <s v="2"/>
    <m/>
    <m/>
    <m/>
    <m/>
    <m/>
    <m/>
    <m/>
    <m/>
    <m/>
  </r>
  <r>
    <s v="Little Ice Age"/>
    <s v="greenhouse gas"/>
    <m/>
    <m/>
    <m/>
    <m/>
    <m/>
    <m/>
    <m/>
    <m/>
    <s v="No"/>
    <n v="1574"/>
    <m/>
    <m/>
    <s v="Article-Article"/>
    <n v="1"/>
    <s v="Hyperlink"/>
    <m/>
    <m/>
    <s v="4"/>
    <s v="2"/>
    <m/>
    <m/>
    <m/>
    <m/>
    <m/>
    <m/>
    <m/>
    <m/>
    <m/>
  </r>
  <r>
    <s v="Climate_change"/>
    <s v="Little Ice Age"/>
    <m/>
    <m/>
    <m/>
    <m/>
    <m/>
    <m/>
    <m/>
    <m/>
    <s v="No"/>
    <n v="1575"/>
    <m/>
    <m/>
    <s v="Article-Article"/>
    <n v="1"/>
    <s v="Hyperlink"/>
    <m/>
    <m/>
    <s v="1"/>
    <s v="4"/>
    <m/>
    <m/>
    <m/>
    <m/>
    <m/>
    <m/>
    <m/>
    <m/>
    <m/>
  </r>
  <r>
    <s v="Sun"/>
    <s v="Little Ice Age"/>
    <m/>
    <m/>
    <m/>
    <m/>
    <m/>
    <m/>
    <m/>
    <m/>
    <s v="No"/>
    <n v="1576"/>
    <m/>
    <m/>
    <s v="Article-Article"/>
    <n v="1"/>
    <s v="Hyperlink"/>
    <m/>
    <m/>
    <s v="2"/>
    <s v="4"/>
    <m/>
    <m/>
    <m/>
    <m/>
    <m/>
    <m/>
    <m/>
    <m/>
    <m/>
  </r>
  <r>
    <s v="weather"/>
    <s v="Little Ice Age"/>
    <m/>
    <m/>
    <m/>
    <m/>
    <m/>
    <m/>
    <m/>
    <m/>
    <s v="No"/>
    <n v="1577"/>
    <m/>
    <m/>
    <s v="Article-Article"/>
    <n v="1"/>
    <s v="Hyperlink"/>
    <m/>
    <m/>
    <s v="1"/>
    <s v="4"/>
    <m/>
    <m/>
    <m/>
    <m/>
    <m/>
    <m/>
    <m/>
    <m/>
    <m/>
  </r>
  <r>
    <s v="Sun"/>
    <s v="greenhouse gas"/>
    <m/>
    <m/>
    <m/>
    <m/>
    <m/>
    <m/>
    <m/>
    <m/>
    <s v="No"/>
    <n v="1578"/>
    <m/>
    <m/>
    <s v="Article-Article"/>
    <n v="1"/>
    <s v="Hyperlink"/>
    <m/>
    <m/>
    <s v="2"/>
    <s v="2"/>
    <m/>
    <m/>
    <m/>
    <m/>
    <m/>
    <m/>
    <m/>
    <m/>
    <m/>
  </r>
  <r>
    <s v="Climate_change"/>
    <s v="Sun"/>
    <m/>
    <m/>
    <m/>
    <m/>
    <m/>
    <m/>
    <m/>
    <m/>
    <s v="No"/>
    <n v="1579"/>
    <m/>
    <m/>
    <s v="Article-Article"/>
    <n v="1"/>
    <s v="Hyperlink"/>
    <m/>
    <m/>
    <s v="1"/>
    <s v="2"/>
    <m/>
    <m/>
    <m/>
    <m/>
    <m/>
    <m/>
    <m/>
    <m/>
    <m/>
  </r>
  <r>
    <s v="weather"/>
    <s v="Sun"/>
    <m/>
    <m/>
    <m/>
    <m/>
    <m/>
    <m/>
    <m/>
    <m/>
    <s v="No"/>
    <n v="1580"/>
    <m/>
    <m/>
    <s v="Article-Article"/>
    <n v="1"/>
    <s v="Hyperlink"/>
    <m/>
    <m/>
    <s v="1"/>
    <s v="2"/>
    <m/>
    <m/>
    <m/>
    <m/>
    <m/>
    <m/>
    <m/>
    <m/>
    <m/>
  </r>
  <r>
    <s v="greenhouse gas"/>
    <s v="atmosphere"/>
    <m/>
    <m/>
    <m/>
    <m/>
    <m/>
    <m/>
    <m/>
    <m/>
    <s v="No"/>
    <n v="1581"/>
    <m/>
    <m/>
    <s v="Article-Article"/>
    <n v="1"/>
    <s v="Hyperlink"/>
    <m/>
    <m/>
    <s v="2"/>
    <s v="2"/>
    <m/>
    <m/>
    <m/>
    <m/>
    <m/>
    <m/>
    <m/>
    <m/>
    <m/>
  </r>
  <r>
    <s v="Climate_change"/>
    <s v="greenhouse gas"/>
    <m/>
    <m/>
    <m/>
    <m/>
    <m/>
    <m/>
    <m/>
    <m/>
    <s v="No"/>
    <n v="1582"/>
    <m/>
    <m/>
    <s v="Article-Article"/>
    <n v="1"/>
    <s v="Hyperlink"/>
    <m/>
    <m/>
    <s v="1"/>
    <s v="2"/>
    <m/>
    <m/>
    <m/>
    <m/>
    <m/>
    <m/>
    <m/>
    <m/>
    <m/>
  </r>
  <r>
    <s v="climate"/>
    <s v="greenhouse gas"/>
    <m/>
    <m/>
    <m/>
    <m/>
    <m/>
    <m/>
    <m/>
    <m/>
    <s v="No"/>
    <n v="1583"/>
    <m/>
    <m/>
    <s v="Article-Article"/>
    <n v="1"/>
    <s v="Hyperlink"/>
    <m/>
    <m/>
    <s v="2"/>
    <s v="2"/>
    <m/>
    <m/>
    <m/>
    <m/>
    <m/>
    <m/>
    <m/>
    <m/>
    <m/>
  </r>
  <r>
    <s v="weather"/>
    <s v="greenhouse gas"/>
    <m/>
    <m/>
    <m/>
    <m/>
    <m/>
    <m/>
    <m/>
    <m/>
    <s v="No"/>
    <n v="1584"/>
    <m/>
    <m/>
    <s v="Article-Article"/>
    <n v="1"/>
    <s v="Hyperlink"/>
    <m/>
    <m/>
    <s v="1"/>
    <s v="2"/>
    <m/>
    <m/>
    <m/>
    <m/>
    <m/>
    <m/>
    <m/>
    <m/>
    <m/>
  </r>
  <r>
    <s v="climate"/>
    <s v="atmosphere"/>
    <m/>
    <m/>
    <m/>
    <m/>
    <m/>
    <m/>
    <m/>
    <m/>
    <s v="Yes"/>
    <n v="1585"/>
    <m/>
    <m/>
    <s v="Article-Article"/>
    <n v="1"/>
    <s v="Hyperlink"/>
    <m/>
    <m/>
    <s v="2"/>
    <s v="2"/>
    <m/>
    <m/>
    <m/>
    <m/>
    <m/>
    <m/>
    <m/>
    <m/>
    <m/>
  </r>
  <r>
    <s v="Climate_change"/>
    <s v="climate"/>
    <m/>
    <m/>
    <m/>
    <m/>
    <m/>
    <m/>
    <m/>
    <m/>
    <s v="No"/>
    <n v="1586"/>
    <m/>
    <m/>
    <s v="Article-Article"/>
    <n v="1"/>
    <s v="Hyperlink"/>
    <m/>
    <m/>
    <s v="1"/>
    <s v="2"/>
    <m/>
    <m/>
    <m/>
    <m/>
    <m/>
    <m/>
    <m/>
    <m/>
    <m/>
  </r>
  <r>
    <s v="atmosphere"/>
    <s v="climate"/>
    <m/>
    <m/>
    <m/>
    <m/>
    <m/>
    <m/>
    <m/>
    <m/>
    <s v="Yes"/>
    <n v="1587"/>
    <m/>
    <m/>
    <s v="Article-Article"/>
    <n v="1"/>
    <s v="Hyperlink"/>
    <m/>
    <m/>
    <s v="2"/>
    <s v="2"/>
    <m/>
    <m/>
    <m/>
    <m/>
    <m/>
    <m/>
    <m/>
    <m/>
    <m/>
  </r>
  <r>
    <s v="weather"/>
    <s v="climate"/>
    <m/>
    <m/>
    <m/>
    <m/>
    <m/>
    <m/>
    <m/>
    <m/>
    <s v="No"/>
    <n v="1588"/>
    <m/>
    <m/>
    <s v="Article-Article"/>
    <n v="1"/>
    <s v="Hyperlink"/>
    <m/>
    <m/>
    <s v="1"/>
    <s v="2"/>
    <m/>
    <m/>
    <m/>
    <m/>
    <m/>
    <m/>
    <m/>
    <m/>
    <m/>
  </r>
  <r>
    <s v="Climate_change"/>
    <s v="atmosphere"/>
    <m/>
    <m/>
    <m/>
    <m/>
    <m/>
    <m/>
    <m/>
    <m/>
    <s v="No"/>
    <n v="1589"/>
    <m/>
    <m/>
    <s v="Article-Article"/>
    <n v="1"/>
    <s v="Hyperlink"/>
    <m/>
    <m/>
    <s v="1"/>
    <s v="2"/>
    <m/>
    <m/>
    <m/>
    <m/>
    <m/>
    <m/>
    <m/>
    <m/>
    <m/>
  </r>
  <r>
    <s v="weather"/>
    <s v="atmosphere"/>
    <m/>
    <m/>
    <m/>
    <m/>
    <m/>
    <m/>
    <m/>
    <m/>
    <s v="No"/>
    <n v="1590"/>
    <m/>
    <m/>
    <s v="Article-Article"/>
    <n v="1"/>
    <s v="Hyperlink"/>
    <m/>
    <m/>
    <s v="1"/>
    <s v="2"/>
    <m/>
    <m/>
    <m/>
    <m/>
    <m/>
    <m/>
    <m/>
    <m/>
    <m/>
  </r>
  <r>
    <s v="Climate_change"/>
    <s v="weather"/>
    <m/>
    <m/>
    <m/>
    <m/>
    <m/>
    <m/>
    <m/>
    <m/>
    <s v="No"/>
    <n v="1591"/>
    <m/>
    <m/>
    <s v="Article-Article"/>
    <n v="1"/>
    <s v="Hyperlink"/>
    <m/>
    <m/>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1591" totalsRowShown="0" headerRowDxfId="367" dataDxfId="331">
  <autoFilter ref="A2:AD1591"/>
  <tableColumns count="30">
    <tableColumn id="1" name="Vertex 1" dataDxfId="316"/>
    <tableColumn id="2" name="Vertex 2" dataDxfId="314"/>
    <tableColumn id="3" name="Color" dataDxfId="315"/>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82"/>
    <tableColumn id="7" name="ID" dataDxfId="333"/>
    <tableColumn id="9" name="Dynamic Filter" dataDxfId="332"/>
    <tableColumn id="8" name="Add Your Own Columns Here" dataDxfId="313"/>
    <tableColumn id="15" name="Relationship" dataDxfId="312"/>
    <tableColumn id="16" name="Edge Weight" dataDxfId="311"/>
    <tableColumn id="17" name="Edge Type" dataDxfId="310"/>
    <tableColumn id="18" name="Edit Comment" dataDxfId="309"/>
    <tableColumn id="19" name="Edit Size" dataDxfId="286"/>
    <tableColumn id="20" name="Vertex 1 Group" dataDxfId="285">
      <calculatedColumnFormula>REPLACE(INDEX(GroupVertices[Group], MATCH(Edges[[#This Row],[Vertex 1]],GroupVertices[Vertex],0)),1,1,"")</calculatedColumnFormula>
    </tableColumn>
    <tableColumn id="21" name="Vertex 2 Group" dataDxfId="110">
      <calculatedColumnFormula>REPLACE(INDEX(GroupVertices[Group], MATCH(Edges[[#This Row],[Vertex 2]],GroupVertices[Vertex],0)),1,1,"")</calculatedColumnFormula>
    </tableColumn>
    <tableColumn id="22" name="Sentiment List #1: Positive Word Count" dataDxfId="109"/>
    <tableColumn id="23" name="Sentiment List #1: Positive Word Percentage (%)" dataDxfId="108"/>
    <tableColumn id="24" name="Sentiment List #2: Negative Word Count" dataDxfId="107"/>
    <tableColumn id="25" name="Sentiment List #2: Negative Word Percentage (%)" dataDxfId="106"/>
    <tableColumn id="26" name="Sentiment List #3: Angry/Violent Word Count" dataDxfId="105"/>
    <tableColumn id="27" name="Sentiment List #3: Angry/Violent Word Percentage (%)" dataDxfId="104"/>
    <tableColumn id="28" name="Non-categorized Word Count" dataDxfId="103"/>
    <tableColumn id="29" name="Non-categorized Word Percentage (%)" dataDxfId="102"/>
    <tableColumn id="30" name="Edge Content Word Count" dataDxfId="1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284" dataDxfId="283">
  <autoFilter ref="A2:C35"/>
  <tableColumns count="3">
    <tableColumn id="1" name="Group 1" dataDxfId="282"/>
    <tableColumn id="2" name="Group 2" dataDxfId="281"/>
    <tableColumn id="3" name="Edges" dataDxfId="28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2" totalsRowShown="0" headerRowDxfId="277" dataDxfId="276">
  <autoFilter ref="A1:N2"/>
  <tableColumns count="14">
    <tableColumn id="1" name="Top URLs in Tweet in Entire Graph" dataDxfId="275"/>
    <tableColumn id="2" name="Entire Graph Count" dataDxfId="274"/>
    <tableColumn id="3" name="Top URLs in Tweet in G1" dataDxfId="273"/>
    <tableColumn id="4" name="G1 Count" dataDxfId="272"/>
    <tableColumn id="5" name="Top URLs in Tweet in G2" dataDxfId="271"/>
    <tableColumn id="6" name="G2 Count" dataDxfId="270"/>
    <tableColumn id="7" name="Top URLs in Tweet in G3" dataDxfId="269"/>
    <tableColumn id="8" name="G3 Count" dataDxfId="268"/>
    <tableColumn id="9" name="Top URLs in Tweet in G4" dataDxfId="267"/>
    <tableColumn id="10" name="G4 Count" dataDxfId="266"/>
    <tableColumn id="11" name="Top URLs in Tweet in G5" dataDxfId="265"/>
    <tableColumn id="12" name="G5 Count" dataDxfId="264"/>
    <tableColumn id="13" name="Top URLs in Tweet in G6" dataDxfId="263"/>
    <tableColumn id="14" name="G6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N5" totalsRowShown="0" headerRowDxfId="261" dataDxfId="260">
  <autoFilter ref="A4:N5"/>
  <tableColumns count="14">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N8" totalsRowShown="0" headerRowDxfId="245" dataDxfId="244">
  <autoFilter ref="A7:N8"/>
  <tableColumns count="14">
    <tableColumn id="1" name="Top Hashtags in Tweet in Entire Graph" dataDxfId="243"/>
    <tableColumn id="2" name="Entire Graph Count" dataDxfId="242"/>
    <tableColumn id="3" name="Top Hashtags in Tweet in G1" dataDxfId="241"/>
    <tableColumn id="4" name="G1 Count" dataDxfId="240"/>
    <tableColumn id="5" name="Top Hashtags in Tweet in G2" dataDxfId="239"/>
    <tableColumn id="6" name="G2 Count" dataDxfId="238"/>
    <tableColumn id="7" name="Top Hashtags in Tweet in G3" dataDxfId="237"/>
    <tableColumn id="8" name="G3 Count" dataDxfId="236"/>
    <tableColumn id="9" name="Top Hashtags in Tweet in G4" dataDxfId="235"/>
    <tableColumn id="10" name="G4 Count" dataDxfId="234"/>
    <tableColumn id="11" name="Top Hashtags in Tweet in G5" dataDxfId="233"/>
    <tableColumn id="12" name="G5 Count" dataDxfId="232"/>
    <tableColumn id="13" name="Top Hashtags in Tweet in G6" dataDxfId="231"/>
    <tableColumn id="14" name="G6 Count" dataDxfId="230"/>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N15" totalsRowShown="0" headerRowDxfId="228" dataDxfId="227">
  <autoFilter ref="A10:N15"/>
  <tableColumns count="14">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 id="13" name="Top Words in Tweet in G6" dataDxfId="214"/>
    <tableColumn id="14" name="G6 Count" dataDxfId="21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N19" totalsRowShown="0" headerRowDxfId="211" dataDxfId="210">
  <autoFilter ref="A18:N19"/>
  <tableColumns count="14">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 id="13" name="Top Word Pairs in Tweet in G6" dataDxfId="197"/>
    <tableColumn id="14" name="G6 Count" dataDxfId="19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N22" totalsRowShown="0" headerRowDxfId="194" dataDxfId="193">
  <autoFilter ref="A21:N22"/>
  <tableColumns count="14">
    <tableColumn id="1" name="Top Replied-To in Entire Graph" dataDxfId="192"/>
    <tableColumn id="2" name="Entire Graph Count" dataDxfId="188"/>
    <tableColumn id="3" name="Top Replied-To in G1" dataDxfId="187"/>
    <tableColumn id="4" name="G1 Count" dataDxfId="184"/>
    <tableColumn id="5" name="Top Replied-To in G2" dataDxfId="183"/>
    <tableColumn id="6" name="G2 Count" dataDxfId="180"/>
    <tableColumn id="7" name="Top Replied-To in G3" dataDxfId="179"/>
    <tableColumn id="8" name="G3 Count" dataDxfId="176"/>
    <tableColumn id="9" name="Top Replied-To in G4" dataDxfId="175"/>
    <tableColumn id="10" name="G4 Count" dataDxfId="172"/>
    <tableColumn id="11" name="Top Replied-To in G5" dataDxfId="171"/>
    <tableColumn id="12" name="G5 Count" dataDxfId="168"/>
    <tableColumn id="13" name="Top Replied-To in G6" dataDxfId="167"/>
    <tableColumn id="14" name="G6 Count" dataDxfId="16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N25" totalsRowShown="0" headerRowDxfId="191" dataDxfId="190">
  <autoFilter ref="A24:N25"/>
  <tableColumns count="14">
    <tableColumn id="1" name="Top Mentioned in Entire Graph" dataDxfId="189"/>
    <tableColumn id="2" name="Entire Graph Count" dataDxfId="186"/>
    <tableColumn id="3" name="Top Mentioned in G1" dataDxfId="185"/>
    <tableColumn id="4" name="G1 Count" dataDxfId="182"/>
    <tableColumn id="5" name="Top Mentioned in G2" dataDxfId="181"/>
    <tableColumn id="6" name="G2 Count" dataDxfId="178"/>
    <tableColumn id="7" name="Top Mentioned in G3" dataDxfId="177"/>
    <tableColumn id="8" name="G3 Count" dataDxfId="174"/>
    <tableColumn id="9" name="Top Mentioned in G4" dataDxfId="173"/>
    <tableColumn id="10" name="G4 Count" dataDxfId="170"/>
    <tableColumn id="11" name="Top Mentioned in G5" dataDxfId="169"/>
    <tableColumn id="12" name="G5 Count" dataDxfId="165"/>
    <tableColumn id="13" name="Top Mentioned in G6" dataDxfId="164"/>
    <tableColumn id="14" name="G6 Count" dataDxfId="16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N28" totalsRowShown="0" headerRowDxfId="160" dataDxfId="159">
  <autoFilter ref="A27:N28"/>
  <tableColumns count="14">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 id="7" name="Top Tweeters in G3" dataDxfId="152"/>
    <tableColumn id="8" name="G3 Count" dataDxfId="151"/>
    <tableColumn id="9" name="Top Tweeters in G4" dataDxfId="150"/>
    <tableColumn id="10" name="G4 Count" dataDxfId="149"/>
    <tableColumn id="11" name="Top Tweeters in G5" dataDxfId="148"/>
    <tableColumn id="12" name="G5 Count" dataDxfId="147"/>
    <tableColumn id="13" name="Top Tweeters in G6" dataDxfId="146"/>
    <tableColumn id="14" name="G6 Count" dataDxfId="14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G220" totalsRowShown="0" headerRowDxfId="366" dataDxfId="317">
  <autoFilter ref="A2:BG220"/>
  <tableColumns count="59">
    <tableColumn id="1" name="Vertex" dataDxfId="330"/>
    <tableColumn id="2" name="Color" dataDxfId="329"/>
    <tableColumn id="5" name="Shape" dataDxfId="328"/>
    <tableColumn id="6" name="Size" dataDxfId="327"/>
    <tableColumn id="4" name="Opacity" dataDxfId="308"/>
    <tableColumn id="7" name="Image File" dataDxfId="306"/>
    <tableColumn id="3" name="Visibility" dataDxfId="307"/>
    <tableColumn id="10" name="Label" dataDxfId="326"/>
    <tableColumn id="16" name="Label Fill Color" dataDxfId="325"/>
    <tableColumn id="9" name="Label Position" dataDxfId="303"/>
    <tableColumn id="8" name="Tooltip" dataDxfId="301"/>
    <tableColumn id="18" name="Layout Order" dataDxfId="302"/>
    <tableColumn id="13" name="X" dataDxfId="324"/>
    <tableColumn id="14" name="Y" dataDxfId="323"/>
    <tableColumn id="12" name="Locked?" dataDxfId="322"/>
    <tableColumn id="19" name="Polar R" dataDxfId="321"/>
    <tableColumn id="20" name="Polar Angle" dataDxfId="320"/>
    <tableColumn id="21" name="Degree" dataDxfId="65"/>
    <tableColumn id="22" name="In-Degree" dataDxfId="64"/>
    <tableColumn id="23" name="Out-Degree" dataDxfId="61"/>
    <tableColumn id="24" name="Betweenness Centrality" dataDxfId="60"/>
    <tableColumn id="25" name="Closeness Centrality" dataDxfId="59"/>
    <tableColumn id="26" name="Eigenvector Centrality" dataDxfId="57"/>
    <tableColumn id="15" name="PageRank" dataDxfId="58"/>
    <tableColumn id="27" name="Clustering Coefficient" dataDxfId="62"/>
    <tableColumn id="29" name="Reciprocated Vertex Pair Ratio" dataDxfId="63"/>
    <tableColumn id="11" name="ID" dataDxfId="319"/>
    <tableColumn id="28" name="Dynamic Filter" dataDxfId="318"/>
    <tableColumn id="17" name="Add Your Own Columns Here" dataDxfId="305"/>
    <tableColumn id="30" name="Custom Menu Item Text" dataDxfId="304"/>
    <tableColumn id="31" name="Custom Menu Item Action" dataDxfId="300"/>
    <tableColumn id="32" name="Vertex Type" dataDxfId="297"/>
    <tableColumn id="33" name="Content" dataDxfId="295"/>
    <tableColumn id="34" name="Age" dataDxfId="296"/>
    <tableColumn id="35" name="Gini Coefficient" dataDxfId="299"/>
    <tableColumn id="36" name="Nr Revisions" dataDxfId="298"/>
    <tableColumn id="37" name="URL" dataDxfId="287"/>
    <tableColumn id="38" name="Vertex Group" dataDxfId="143">
      <calculatedColumnFormula>REPLACE(INDEX(GroupVertices[Group], MATCH(Vertices[[#This Row],[Vertex]],GroupVertices[Vertex],0)),1,1,"")</calculatedColumnFormula>
    </tableColumn>
    <tableColumn id="39" name="Top URLs in Tweet by Count" dataDxfId="142"/>
    <tableColumn id="40" name="Top URLs in Tweet by Salience" dataDxfId="141"/>
    <tableColumn id="41" name="Top Domains in Tweet by Count" dataDxfId="140"/>
    <tableColumn id="42" name="Top Domains in Tweet by Salience" dataDxfId="139"/>
    <tableColumn id="43" name="Top Hashtags in Tweet by Count" dataDxfId="138"/>
    <tableColumn id="44" name="Top Hashtags in Tweet by Salience" dataDxfId="137"/>
    <tableColumn id="45" name="Top Words in Tweet by Count" dataDxfId="136"/>
    <tableColumn id="46" name="Top Words in Tweet by Salience" dataDxfId="135"/>
    <tableColumn id="47" name="Top Word Pairs in Tweet by Count" dataDxfId="134"/>
    <tableColumn id="48" name="Top Word Pairs in Tweet by Salience" dataDxfId="100"/>
    <tableColumn id="49" name="Sentiment List #1: Positive Word Count" dataDxfId="99"/>
    <tableColumn id="50" name="Sentiment List #1: Positive Word Percentage (%)" dataDxfId="98"/>
    <tableColumn id="51" name="Sentiment List #2: Negative Word Count" dataDxfId="97"/>
    <tableColumn id="52" name="Sentiment List #2: Negative Word Percentage (%)" dataDxfId="96"/>
    <tableColumn id="53" name="Sentiment List #3: Angry/Violent Word Count" dataDxfId="95"/>
    <tableColumn id="54" name="Sentiment List #3: Angry/Violent Word Percentage (%)" dataDxfId="94"/>
    <tableColumn id="55" name="Non-categorized Word Count" dataDxfId="93"/>
    <tableColumn id="56" name="Non-categorized Word Percentage (%)" dataDxfId="92"/>
    <tableColumn id="57" name="Vertex Content Word Count" dataDxfId="6"/>
    <tableColumn id="58" name="Edge Weight by Count" dataDxfId="5"/>
    <tableColumn id="59" name="Edge Weight by Salience" dataDxfId="4"/>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133" dataDxfId="132">
  <autoFilter ref="A1:G6"/>
  <tableColumns count="7">
    <tableColumn id="1" name="Word" dataDxfId="131"/>
    <tableColumn id="2" name="Count" dataDxfId="130"/>
    <tableColumn id="3" name="Salience" dataDxfId="129"/>
    <tableColumn id="4" name="Group" dataDxfId="128"/>
    <tableColumn id="5" name="Word on Sentiment List #1: Positive" dataDxfId="127"/>
    <tableColumn id="6" name="Word on Sentiment List #2: Negative" dataDxfId="126"/>
    <tableColumn id="7" name="Word on Sentiment List #3: Angry/Violent" dataDxfId="125"/>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24" dataDxfId="123">
  <autoFilter ref="A1:L2"/>
  <tableColumns count="12">
    <tableColumn id="1" name="Word 1" dataDxfId="122"/>
    <tableColumn id="2" name="Word 2" dataDxfId="121"/>
    <tableColumn id="3" name="Count" dataDxfId="120"/>
    <tableColumn id="4" name="Salience" dataDxfId="119"/>
    <tableColumn id="5" name="Mutual Information" dataDxfId="118"/>
    <tableColumn id="6" name="Group" dataDxfId="117"/>
    <tableColumn id="7" name="Word1 on Sentiment List #1: Positive" dataDxfId="116"/>
    <tableColumn id="8" name="Word1 on Sentiment List #2: Negative" dataDxfId="115"/>
    <tableColumn id="9" name="Word1 on Sentiment List #3: Angry/Violent" dataDxfId="114"/>
    <tableColumn id="10" name="Word2 on Sentiment List #1: Positive" dataDxfId="113"/>
    <tableColumn id="11" name="Word2 on Sentiment List #2: Negative" dataDxfId="112"/>
    <tableColumn id="12" name="Word2 on Sentiment List #3: Angry/Violent" dataDxfId="111"/>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AD1591" totalsRowShown="0" headerRowDxfId="56" dataDxfId="55">
  <autoFilter ref="A2:AD1591"/>
  <tableColumns count="30">
    <tableColumn id="1" name="Vertex 1" dataDxfId="54"/>
    <tableColumn id="2" name="Vertex 2" dataDxfId="53"/>
    <tableColumn id="3" name="Color" dataDxfId="52"/>
    <tableColumn id="4" name="Width" dataDxfId="51"/>
    <tableColumn id="11" name="Style" dataDxfId="50"/>
    <tableColumn id="5" name="Opacity" dataDxfId="49"/>
    <tableColumn id="6" name="Visibility" dataDxfId="48"/>
    <tableColumn id="10" name="Label" dataDxfId="47"/>
    <tableColumn id="12" name="Label Text Color" dataDxfId="46"/>
    <tableColumn id="13" name="Label Font Size" dataDxfId="45"/>
    <tableColumn id="14" name="Reciprocated?" dataDxfId="44"/>
    <tableColumn id="7" name="ID" dataDxfId="43"/>
    <tableColumn id="9" name="Dynamic Filter" dataDxfId="42"/>
    <tableColumn id="8" name="Add Your Own Columns Here" dataDxfId="41"/>
    <tableColumn id="15" name="Relationship" dataDxfId="40"/>
    <tableColumn id="16" name="Edge Weight" dataDxfId="39"/>
    <tableColumn id="17" name="Edge Type" dataDxfId="38"/>
    <tableColumn id="18" name="Edit Comment" dataDxfId="37"/>
    <tableColumn id="19" name="Edit Size" dataDxfId="36"/>
    <tableColumn id="20" name="Vertex 1 Group" dataDxfId="35">
      <calculatedColumnFormula>REPLACE(INDEX(GroupVertices[Group], MATCH(Edges24[[#This Row],[Vertex 1]],GroupVertices[Vertex],0)),1,1,"")</calculatedColumnFormula>
    </tableColumn>
    <tableColumn id="21" name="Vertex 2 Group" dataDxfId="34">
      <calculatedColumnFormula>REPLACE(INDEX(GroupVertices[Group], MATCH(Edges24[[#This Row],[Vertex 2]],GroupVertices[Vertex],0)),1,1,"")</calculatedColumnFormula>
    </tableColumn>
    <tableColumn id="22" name="Sentiment List #1: Positive Word Count" dataDxfId="33"/>
    <tableColumn id="23" name="Sentiment List #1: Positive Word Percentage (%)" dataDxfId="32"/>
    <tableColumn id="24" name="Sentiment List #2: Negative Word Count" dataDxfId="31"/>
    <tableColumn id="25" name="Sentiment List #2: Negative Word Percentage (%)" dataDxfId="30"/>
    <tableColumn id="26" name="Sentiment List #3: Angry/Violent Word Count" dataDxfId="29"/>
    <tableColumn id="27" name="Sentiment List #3: Angry/Violent Word Percentage (%)" dataDxfId="28"/>
    <tableColumn id="28" name="Non-categorized Word Count" dataDxfId="27"/>
    <tableColumn id="29" name="Non-categorized Word Percentage (%)" dataDxfId="26"/>
    <tableColumn id="30" name="Edge Content Word Count" dataDxfId="25"/>
  </tableColumns>
  <tableStyleInfo name="NodeXL Table" showFirstColumn="0" showLastColumn="0" showRowStripes="0" showColumnStripes="0"/>
</table>
</file>

<file path=xl/tables/table23.xml><?xml version="1.0" encoding="utf-8"?>
<table xmlns="http://schemas.openxmlformats.org/spreadsheetml/2006/main" id="27" name="TopItems_1" displayName="TopItems_1" ref="A1:B21" totalsRowShown="0" headerRowDxfId="3" dataDxfId="2">
  <autoFilter ref="A1:B21"/>
  <tableColumns count="2">
    <tableColumn id="1" name="Top 20 Vertices, Ranked by Betweenness Centrality" dataDxfId="1"/>
    <tableColumn id="2" name="Betweenness Centrality" dataDxfId="0"/>
  </tableColumns>
  <tableStyleInfo name="NodeXL Table" showFirstColumn="0" showLastColumn="0" showRowStripes="1" showColumnStripes="0"/>
</table>
</file>

<file path=xl/tables/table24.xml><?xml version="1.0" encoding="utf-8"?>
<table xmlns="http://schemas.openxmlformats.org/spreadsheetml/2006/main" id="26" name="NetworkTopItems_1" displayName="NetworkTopItems_1" ref="A1:N2" totalsRowShown="0" headerRowDxfId="24" dataDxfId="23">
  <autoFilter ref="A1:N2"/>
  <tableColumns count="14">
    <tableColumn id="1" name="Top Edge Weight in Entire Graph" dataDxfId="22"/>
    <tableColumn id="2" name="Entire Graph Count" dataDxfId="21"/>
    <tableColumn id="3" name="Top Edge Weight in G1" dataDxfId="20"/>
    <tableColumn id="4" name="G1 Count" dataDxfId="19"/>
    <tableColumn id="5" name="Top Edge Weight in G2" dataDxfId="18"/>
    <tableColumn id="6" name="G2 Count" dataDxfId="17"/>
    <tableColumn id="7" name="Top Edge Weight in G3" dataDxfId="16"/>
    <tableColumn id="8" name="G3 Count" dataDxfId="15"/>
    <tableColumn id="9" name="Top Edge Weight in G4" dataDxfId="14"/>
    <tableColumn id="10" name="G4 Count" dataDxfId="13"/>
    <tableColumn id="11" name="Top Edge Weight in G5" dataDxfId="12"/>
    <tableColumn id="12" name="G5 Count" dataDxfId="11"/>
    <tableColumn id="13" name="Top Edge Weight in G6" dataDxfId="10"/>
    <tableColumn id="14" name="G6 Count" dataDxfId="9"/>
  </tableColumns>
  <tableStyleInfo name="NodeXL Table" showFirstColumn="0" showLastColumn="0" showRowStripes="1" showColumnStripes="0"/>
</table>
</file>

<file path=xl/tables/table3.xml><?xml version="1.0" encoding="utf-8"?>
<table xmlns="http://schemas.openxmlformats.org/spreadsheetml/2006/main" id="4" name="Groups" displayName="Groups" ref="A2:AP8" totalsRowShown="0" headerRowDxfId="365">
  <autoFilter ref="A2:AP8"/>
  <tableColumns count="42">
    <tableColumn id="1" name="Group" dataDxfId="294"/>
    <tableColumn id="2" name="Vertex Color" dataDxfId="293"/>
    <tableColumn id="3" name="Vertex Shape" dataDxfId="291"/>
    <tableColumn id="22" name="Visibility" dataDxfId="292"/>
    <tableColumn id="4" name="Collapsed?"/>
    <tableColumn id="18" name="Label" dataDxfId="364"/>
    <tableColumn id="20" name="Collapsed X"/>
    <tableColumn id="21" name="Collapsed Y"/>
    <tableColumn id="6" name="ID" dataDxfId="363"/>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6"/>
    <tableColumn id="23" name="Top URLs in Tweet" dataDxfId="67"/>
    <tableColumn id="26" name="Top Domains in Tweet" dataDxfId="229"/>
    <tableColumn id="27" name="Top Hashtags in Tweet" dataDxfId="212"/>
    <tableColumn id="28" name="Top Words in Tweet" dataDxfId="195"/>
    <tableColumn id="29" name="Top Word Pairs in Tweet" dataDxfId="162"/>
    <tableColumn id="30" name="Top Replied-To in Tweet" dataDxfId="161"/>
    <tableColumn id="31" name="Top Mentioned in Tweet" dataDxfId="144"/>
    <tableColumn id="32" name="Top Tweeters" dataDxfId="91"/>
    <tableColumn id="33" name="Sentiment List #1: Positive Word Count" dataDxfId="90"/>
    <tableColumn id="34" name="Sentiment List #1: Positive Word Percentage (%)" dataDxfId="89"/>
    <tableColumn id="35" name="Sentiment List #2: Negative Word Count" dataDxfId="88"/>
    <tableColumn id="36" name="Sentiment List #2: Negative Word Percentage (%)" dataDxfId="87"/>
    <tableColumn id="37" name="Sentiment List #3: Angry/Violent Word Count" dataDxfId="86"/>
    <tableColumn id="38" name="Sentiment List #3: Angry/Violent Word Percentage (%)" dataDxfId="85"/>
    <tableColumn id="39" name="Non-categorized Word Count" dataDxfId="84"/>
    <tableColumn id="40" name="Non-categorized Word Percentage (%)" dataDxfId="83"/>
    <tableColumn id="41" name="Group Content Word Count" dataDxfId="8"/>
    <tableColumn id="42" name="Top Edge Weight" dataDxfId="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362" dataDxfId="361">
  <autoFilter ref="A1:C219"/>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79"/>
    <tableColumn id="2" name="Value" dataDxfId="27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0"/>
    <tableColumn id="2" name="Degree Frequency" dataDxfId="359">
      <calculatedColumnFormula>COUNTIF(Vertices[Degree], "&gt;= " &amp; D2) - COUNTIF(Vertices[Degree], "&gt;=" &amp; D3)</calculatedColumnFormula>
    </tableColumn>
    <tableColumn id="3" name="In-Degree Bin" dataDxfId="358"/>
    <tableColumn id="4" name="In-Degree Frequency" dataDxfId="357">
      <calculatedColumnFormula>COUNTIF(Vertices[In-Degree], "&gt;= " &amp; F2) - COUNTIF(Vertices[In-Degree], "&gt;=" &amp; F3)</calculatedColumnFormula>
    </tableColumn>
    <tableColumn id="5" name="Out-Degree Bin" dataDxfId="356"/>
    <tableColumn id="6" name="Out-Degree Frequency" dataDxfId="355">
      <calculatedColumnFormula>COUNTIF(Vertices[Out-Degree], "&gt;= " &amp; H2) - COUNTIF(Vertices[Out-Degree], "&gt;=" &amp; H3)</calculatedColumnFormula>
    </tableColumn>
    <tableColumn id="7" name="Betweenness Centrality Bin" dataDxfId="354"/>
    <tableColumn id="8" name="Betweenness Centrality Frequency" dataDxfId="353">
      <calculatedColumnFormula>COUNTIF(Vertices[Betweenness Centrality], "&gt;= " &amp; J2) - COUNTIF(Vertices[Betweenness Centrality], "&gt;=" &amp; J3)</calculatedColumnFormula>
    </tableColumn>
    <tableColumn id="9" name="Closeness Centrality Bin" dataDxfId="352"/>
    <tableColumn id="10" name="Closeness Centrality Frequency" dataDxfId="351">
      <calculatedColumnFormula>COUNTIF(Vertices[Closeness Centrality], "&gt;= " &amp; L2) - COUNTIF(Vertices[Closeness Centrality], "&gt;=" &amp; L3)</calculatedColumnFormula>
    </tableColumn>
    <tableColumn id="11" name="Eigenvector Centrality Bin" dataDxfId="350"/>
    <tableColumn id="12" name="Eigenvector Centrality Frequency" dataDxfId="349">
      <calculatedColumnFormula>COUNTIF(Vertices[Eigenvector Centrality], "&gt;= " &amp; N2) - COUNTIF(Vertices[Eigenvector Centrality], "&gt;=" &amp; N3)</calculatedColumnFormula>
    </tableColumn>
    <tableColumn id="18" name="PageRank Bin" dataDxfId="348"/>
    <tableColumn id="17" name="PageRank Frequency" dataDxfId="347">
      <calculatedColumnFormula>COUNTIF(Vertices[Eigenvector Centrality], "&gt;= " &amp; P2) - COUNTIF(Vertices[Eigenvector Centrality], "&gt;=" &amp; P3)</calculatedColumnFormula>
    </tableColumn>
    <tableColumn id="13" name="Clustering Coefficient Bin" dataDxfId="346"/>
    <tableColumn id="14" name="Clustering Coefficient Frequency" dataDxfId="345">
      <calculatedColumnFormula>COUNTIF(Vertices[Clustering Coefficient], "&gt;= " &amp; R2) - COUNTIF(Vertices[Clustering Coefficient], "&gt;=" &amp; R3)</calculatedColumnFormula>
    </tableColumn>
    <tableColumn id="15" name="Dynamic Filter Bin" dataDxfId="344"/>
    <tableColumn id="16" name="Dynamic Filter Frequency" dataDxfId="3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commons/e/ee/ShipTracks_MODIS_2005may11.jpg" TargetMode="External" /><Relationship Id="rId2" Type="http://schemas.openxmlformats.org/officeDocument/2006/relationships/hyperlink" Target="https://upload.wikimedia.org/wikipedia/commons/6/66/NationalAcademySciences_07110011.jpg" TargetMode="External" /><Relationship Id="rId3" Type="http://schemas.openxmlformats.org/officeDocument/2006/relationships/hyperlink" Target="https://upload.wikimedia.org/wikipedia/commons/7/71/Symbol_redirect_arrow_with_gradient.svg" TargetMode="External" /><Relationship Id="rId4" Type="http://schemas.openxmlformats.org/officeDocument/2006/relationships/hyperlink" Target="https://upload.wikimedia.org/wikipedia/commons/d/d7/Populationgrowth.jpg" TargetMode="External" /><Relationship Id="rId5" Type="http://schemas.openxmlformats.org/officeDocument/2006/relationships/hyperlink" Target="https://upload.wikimedia.org/wikipedia/en/4/4a/Commons-logo.svg" TargetMode="External" /><Relationship Id="rId6" Type="http://schemas.openxmlformats.org/officeDocument/2006/relationships/hyperlink" Target="https://upload.wikimedia.org/wikipedia/commons/6/68/Desertification_map.png" TargetMode="External" /><Relationship Id="rId7" Type="http://schemas.openxmlformats.org/officeDocument/2006/relationships/hyperlink" Target="https://upload.wikimedia.org/wikipedia/commons/9/98/Political_Map_of_the_Arctic.pdf" TargetMode="External" /><Relationship Id="rId8" Type="http://schemas.openxmlformats.org/officeDocument/2006/relationships/hyperlink" Target="https://upload.wikimedia.org/wikipedia/commons/f/f2/Antarctica_%28orthographic_projection%29.svg" TargetMode="External" /><Relationship Id="rId9" Type="http://schemas.openxmlformats.org/officeDocument/2006/relationships/hyperlink" Target="https://upload.wikimedia.org/wikipedia/commons/9/97/The_Earth_seen_from_Apollo_17.jpg" TargetMode="External" /><Relationship Id="rId10" Type="http://schemas.openxmlformats.org/officeDocument/2006/relationships/hyperlink" Target="https://upload.wikimedia.org/wikipedia/commons/d/d5/Carbon_cycle.jpg" TargetMode="External" /><Relationship Id="rId11" Type="http://schemas.openxmlformats.org/officeDocument/2006/relationships/hyperlink" Target="https://upload.wikimedia.org/wikipedia/commons/9/9b/Methane-2D-dimensions.svg" TargetMode="External" /><Relationship Id="rId12" Type="http://schemas.openxmlformats.org/officeDocument/2006/relationships/hyperlink" Target="https://upload.wikimedia.org/wikipedia/commons/e/ea/NASA_and_NOAA_Announce_Ozone_Hole_is_a_Double_Record_Breaker.png" TargetMode="External" /><Relationship Id="rId13" Type="http://schemas.openxmlformats.org/officeDocument/2006/relationships/hyperlink" Target="https://upload.wikimedia.org/wikipedia/commons/b/b1/Diagram_of_the_Water_Cycle.jpg" TargetMode="External" /><Relationship Id="rId14" Type="http://schemas.openxmlformats.org/officeDocument/2006/relationships/hyperlink" Target="https://upload.wikimedia.org/wikipedia/commons/5/52/Emblem_of_the_United_Nations.svg" TargetMode="External" /><Relationship Id="rId15" Type="http://schemas.openxmlformats.org/officeDocument/2006/relationships/hyperlink" Target="https://upload.wikimedia.org/wikipedia/commons/e/ee/ShipTracks_MODIS_2005may11.jpg" TargetMode="External" /><Relationship Id="rId16" Type="http://schemas.openxmlformats.org/officeDocument/2006/relationships/hyperlink" Target="https://upload.wikimedia.org/wikipedia/commons/7/7d/Mars_atmosphere.jpg" TargetMode="External" /><Relationship Id="rId17" Type="http://schemas.openxmlformats.org/officeDocument/2006/relationships/hyperlink" Target="https://upload.wikimedia.org/wikipedia/en/thumb/8/80/Wikipedia-logo-v2.svg/1024px-Wikipedia-logo-v2.svg.png" TargetMode="External" /><Relationship Id="rId18" Type="http://schemas.openxmlformats.org/officeDocument/2006/relationships/hyperlink" Target="https://upload.wikimedia.org/wikipedia/commons/c/c9/Carbon_cycle-cute-diagram-fi.svg" TargetMode="External" /><Relationship Id="rId19" Type="http://schemas.openxmlformats.org/officeDocument/2006/relationships/hyperlink" Target="https://upload.wikimedia.org/wikipedia/commons/d/df/Torcaldeantequera.jpg" TargetMode="External" /><Relationship Id="rId20" Type="http://schemas.openxmlformats.org/officeDocument/2006/relationships/hyperlink" Target="https://upload.wikimedia.org/wikipedia/commons/7/76/Blue_Linckia_Starfish.JPG" TargetMode="External" /><Relationship Id="rId21" Type="http://schemas.openxmlformats.org/officeDocument/2006/relationships/hyperlink" Target="https://upload.wikimedia.org/wikipedia/commons/d/d5/Carbon_cycle.jpg" TargetMode="External" /><Relationship Id="rId22" Type="http://schemas.openxmlformats.org/officeDocument/2006/relationships/hyperlink" Target="https://upload.wikimedia.org/wikipedia/commons/5/55/Photosynthesis_en.svg" TargetMode="External" /><Relationship Id="rId23" Type="http://schemas.openxmlformats.org/officeDocument/2006/relationships/hyperlink" Target="https://upload.wikimedia.org/wikipedia/commons/a/a2/USDAHardiness_2012-2015_Scale.jpg" TargetMode="External" /><Relationship Id="rId24" Type="http://schemas.openxmlformats.org/officeDocument/2006/relationships/hyperlink" Target="https://upload.wikimedia.org/wikipedia/en/f/f2/Edit-clear.svg" TargetMode="External" /><Relationship Id="rId25" Type="http://schemas.openxmlformats.org/officeDocument/2006/relationships/hyperlink" Target="https://upload.wikimedia.org/wikipedia/commons/7/78/Insolation.png" TargetMode="External" /><Relationship Id="rId26" Type="http://schemas.openxmlformats.org/officeDocument/2006/relationships/hyperlink" Target="https://upload.wikimedia.org/wikipedia/commons/5/52/Emblem_of_the_United_Nations.svg" TargetMode="External" /><Relationship Id="rId27" Type="http://schemas.openxmlformats.org/officeDocument/2006/relationships/hyperlink" Target="https://upload.wikimedia.org/wikipedia/commons/d/d7/Greenhouse-effect-t445.svg" TargetMode="External" /><Relationship Id="rId28" Type="http://schemas.openxmlformats.org/officeDocument/2006/relationships/hyperlink" Target="https://upload.wikimedia.org/wikipedia/commons/7/7e/Canicule_Europe_2003.jpg" TargetMode="External" /><Relationship Id="rId29" Type="http://schemas.openxmlformats.org/officeDocument/2006/relationships/hyperlink" Target="https://upload.wikimedia.org/wikipedia/commons/3/37/Watervapor_cup.jpg" TargetMode="External" /><Relationship Id="rId30" Type="http://schemas.openxmlformats.org/officeDocument/2006/relationships/hyperlink" Target="https://upload.wikimedia.org/wikipedia/commons/7/79/NOAA_logo.svg" TargetMode="External" /><Relationship Id="rId31" Type="http://schemas.openxmlformats.org/officeDocument/2006/relationships/hyperlink" Target="https://upload.wikimedia.org/wikipedia/commons/d/d8/1816_summer.png" TargetMode="External" /><Relationship Id="rId32" Type="http://schemas.openxmlformats.org/officeDocument/2006/relationships/hyperlink" Target="https://upload.wikimedia.org/wikipedia/commons/5/52/Emblem_of_the_United_Nations.svg" TargetMode="External" /><Relationship Id="rId33" Type="http://schemas.openxmlformats.org/officeDocument/2006/relationships/hyperlink" Target="https://upload.wikimedia.org/wikipedia/commons/f/f8/Global_Temperature_Anomaly.svg" TargetMode="External" /><Relationship Id="rId34" Type="http://schemas.openxmlformats.org/officeDocument/2006/relationships/hyperlink" Target="https://upload.wikimedia.org/wikipedia/commons/b/ba/Cryosphere_Fuller_Projection.png" TargetMode="External" /><Relationship Id="rId35" Type="http://schemas.openxmlformats.org/officeDocument/2006/relationships/hyperlink" Target="https://upload.wikimedia.org/wikipedia/commons/f/fc/Thunder_lightning_Garajau_Madeira_289985700.jpg" TargetMode="External" /><Relationship Id="rId36" Type="http://schemas.openxmlformats.org/officeDocument/2006/relationships/hyperlink" Target="https://upload.wikimedia.org/wikipedia/commons/4/4f/Temp_july2010.png" TargetMode="External" /><Relationship Id="rId37" Type="http://schemas.openxmlformats.org/officeDocument/2006/relationships/hyperlink" Target="https://upload.wikimedia.org/wikipedia/commons/d/df/OR_Books_logo_%28transparent%29.png" TargetMode="External" /><Relationship Id="rId38" Type="http://schemas.openxmlformats.org/officeDocument/2006/relationships/hyperlink" Target="https://upload.wikimedia.org/wikipedia/commons/c/c1/2000_Year_Temperature_Comparison.png" TargetMode="External" /><Relationship Id="rId39" Type="http://schemas.openxmlformats.org/officeDocument/2006/relationships/hyperlink" Target="https://upload.wikimedia.org/wikipedia/commons/9/9c/Phanerozoic_Climate_Change.png" TargetMode="External" /><Relationship Id="rId40" Type="http://schemas.openxmlformats.org/officeDocument/2006/relationships/hyperlink" Target="https://upload.wikimedia.org/wikipedia/commons/c/cb/Pangaea_continents.svg" TargetMode="External" /><Relationship Id="rId41" Type="http://schemas.openxmlformats.org/officeDocument/2006/relationships/hyperlink" Target="https://upload.wikimedia.org/wikipedia/commons/c/c1/2000_Year_Temperature_Comparison.png" TargetMode="External" /><Relationship Id="rId42" Type="http://schemas.openxmlformats.org/officeDocument/2006/relationships/hyperlink" Target="https://upload.wikimedia.org/wikipedia/commons/6/61/Auto-and_heterotrophs.png" TargetMode="External" /><Relationship Id="rId43" Type="http://schemas.openxmlformats.org/officeDocument/2006/relationships/hyperlink" Target="https://upload.wikimedia.org/wikipedia/commons/4/44/Seawifs_global_biosphere.jpg" TargetMode="External" /><Relationship Id="rId44" Type="http://schemas.openxmlformats.org/officeDocument/2006/relationships/hyperlink" Target="https://upload.wikimedia.org/wikipedia/commons/1/19/CLIMAP.jpg" TargetMode="External" /><Relationship Id="rId45" Type="http://schemas.openxmlformats.org/officeDocument/2006/relationships/hyperlink" Target="https://upload.wikimedia.org/wikipedia/commons/1/19/CLIMAP.jpg" TargetMode="External" /><Relationship Id="rId46" Type="http://schemas.openxmlformats.org/officeDocument/2006/relationships/hyperlink" Target="https://upload.wikimedia.org/wikipedia/commons/b/b3/Seed_germination.png" TargetMode="External" /><Relationship Id="rId47" Type="http://schemas.openxmlformats.org/officeDocument/2006/relationships/hyperlink" Target="https://upload.wikimedia.org/wikipedia/commons/9/98/Tree_template.svg" TargetMode="External" /><Relationship Id="rId48" Type="http://schemas.openxmlformats.org/officeDocument/2006/relationships/hyperlink" Target="https://upload.wikimedia.org/wikipedia/commons/7/76/Blue_Linckia_Starfish.JPG" TargetMode="External" /><Relationship Id="rId49" Type="http://schemas.openxmlformats.org/officeDocument/2006/relationships/hyperlink" Target="https://upload.wikimedia.org/wikipedia/commons/1/10/Benthic_foraminifera.jpg" TargetMode="External" /><Relationship Id="rId50" Type="http://schemas.openxmlformats.org/officeDocument/2006/relationships/hyperlink" Target="https://upload.wikimedia.org/wikipedia/en/4/48/Folder_Hexagonal_Icon.svg" TargetMode="External" /><Relationship Id="rId51" Type="http://schemas.openxmlformats.org/officeDocument/2006/relationships/hyperlink" Target="https://upload.wikimedia.org/wikipedia/commons/2/2e/Coral_Outcrop_Flynn_Reef.jpg" TargetMode="External" /><Relationship Id="rId52" Type="http://schemas.openxmlformats.org/officeDocument/2006/relationships/hyperlink" Target="https://upload.wikimedia.org/wikipedia/commons/5/53/MilankovitchCyclesOrbitandCores.png" TargetMode="External" /><Relationship Id="rId53" Type="http://schemas.openxmlformats.org/officeDocument/2006/relationships/hyperlink" Target="https://upload.wikimedia.org/wikipedia/commons/8/82/Gyroscope_precession.gif" TargetMode="External" /><Relationship Id="rId54" Type="http://schemas.openxmlformats.org/officeDocument/2006/relationships/hyperlink" Target="https://upload.wikimedia.org/wikipedia/commons/1/10/JoultersCayOoids.jpg" TargetMode="External" /><Relationship Id="rId55" Type="http://schemas.openxmlformats.org/officeDocument/2006/relationships/hyperlink" Target="https://upload.wikimedia.org/wikipedia/commons/3/3f/Series_of_%22Raised_Beaches%22_from_ancient_sea_levels_-_geograph.org.uk_-_1721280.jpg" TargetMode="External" /><Relationship Id="rId56" Type="http://schemas.openxmlformats.org/officeDocument/2006/relationships/hyperlink" Target="https://upload.wikimedia.org/wikipedia/commons/9/92/NASA-Satellite-sea-level-rise-observations-1993-Nov-2018.jpg" TargetMode="External" /><Relationship Id="rId57" Type="http://schemas.openxmlformats.org/officeDocument/2006/relationships/hyperlink" Target="https://upload.wikimedia.org/wikipedia/commons/4/4c/Kronstadt_tide_gauge.JPG" TargetMode="External" /><Relationship Id="rId58" Type="http://schemas.openxmlformats.org/officeDocument/2006/relationships/hyperlink" Target="https://upload.wikimedia.org/wikipedia/commons/6/61/Israel_Sea_Level_BW_1.JPG" TargetMode="External" /><Relationship Id="rId59" Type="http://schemas.openxmlformats.org/officeDocument/2006/relationships/hyperlink" Target="https://upload.wikimedia.org/wikipedia/commons/2/20/Coleoptera_collage.png" TargetMode="External" /><Relationship Id="rId60" Type="http://schemas.openxmlformats.org/officeDocument/2006/relationships/hyperlink" Target="https://upload.wikimedia.org/wikipedia/commons/c/ca/Holocene_Temperature_Variations.png" TargetMode="External" /><Relationship Id="rId61" Type="http://schemas.openxmlformats.org/officeDocument/2006/relationships/hyperlink" Target="https://upload.wikimedia.org/wikipedia/commons/3/36/Archaeothyris_BW.jpg" TargetMode="External" /><Relationship Id="rId62" Type="http://schemas.openxmlformats.org/officeDocument/2006/relationships/hyperlink" Target="https://upload.wikimedia.org/wikipedia/commons/6/63/Evolution_of_temperature_in_the_Post-Glacial_period_according_to_Greenland_ice_cores_%28Younger_Dryas%29.jpg" TargetMode="External" /><Relationship Id="rId63" Type="http://schemas.openxmlformats.org/officeDocument/2006/relationships/hyperlink" Target="https://upload.wikimedia.org/wikipedia/commons/6/66/Ice-core-isotope.png" TargetMode="External" /><Relationship Id="rId64" Type="http://schemas.openxmlformats.org/officeDocument/2006/relationships/hyperlink" Target="https://upload.wikimedia.org/wikipedia/commons/f/f7/Approximate_chronology_of_Heinrich_events_vs_Dansgaard-Oeschger_events_and_Antarctic_Isotope_Maxima.png" TargetMode="External" /><Relationship Id="rId65" Type="http://schemas.openxmlformats.org/officeDocument/2006/relationships/hyperlink" Target="https://upload.wikimedia.org/wikipedia/commons/9/9c/Icecore_4.jpg" TargetMode="External" /><Relationship Id="rId66" Type="http://schemas.openxmlformats.org/officeDocument/2006/relationships/hyperlink" Target="https://upload.wikimedia.org/wikipedia/commons/e/ed/Book_Hexagonal_Icon.svg" TargetMode="External" /><Relationship Id="rId67" Type="http://schemas.openxmlformats.org/officeDocument/2006/relationships/hyperlink" Target="https://upload.wikimedia.org/wikipedia/commons/8/87/CoolingTower.png" TargetMode="External" /><Relationship Id="rId68" Type="http://schemas.openxmlformats.org/officeDocument/2006/relationships/hyperlink" Target="https://upload.wikimedia.org/wikipedia/commons/b/bd/AntarcticaDomeCSnow.jpg" TargetMode="External" /><Relationship Id="rId69" Type="http://schemas.openxmlformats.org/officeDocument/2006/relationships/hyperlink" Target="https://upload.wikimedia.org/wikipedia/commons/b/b4/IceAgeEarth.jpg" TargetMode="External" /><Relationship Id="rId70" Type="http://schemas.openxmlformats.org/officeDocument/2006/relationships/hyperlink" Target="https://upload.wikimedia.org/wikipedia/commons/8/80/Surface_water_cycle.svg" TargetMode="External" /><Relationship Id="rId71" Type="http://schemas.openxmlformats.org/officeDocument/2006/relationships/hyperlink" Target="https://upload.wikimedia.org/wikipedia/commons/9/91/Baltoro_glacier_from_air.jpg" TargetMode="External" /><Relationship Id="rId72" Type="http://schemas.openxmlformats.org/officeDocument/2006/relationships/hyperlink" Target="https://upload.wikimedia.org/wikipedia/commons/0/09/Flag_of_Greenland.svg" TargetMode="External" /><Relationship Id="rId73" Type="http://schemas.openxmlformats.org/officeDocument/2006/relationships/hyperlink" Target="https://upload.wikimedia.org/wikipedia/commons/c/c2/Manang_site_%2854%29.JPG" TargetMode="External" /><Relationship Id="rId74" Type="http://schemas.openxmlformats.org/officeDocument/2006/relationships/hyperlink" Target="https://upload.wikimedia.org/wikipedia/commons/e/e5/Glacier_Mass_Balance.png" TargetMode="External" /><Relationship Id="rId75" Type="http://schemas.openxmlformats.org/officeDocument/2006/relationships/hyperlink" Target="https://upload.wikimedia.org/wikipedia/commons/e/e0/Antarctica_6400px_from_Blue_Marble.jpg" TargetMode="External" /><Relationship Id="rId76" Type="http://schemas.openxmlformats.org/officeDocument/2006/relationships/hyperlink" Target="https://upload.wikimedia.org/wikipedia/commons/c/c1/2000_Year_Temperature_Comparison.png" TargetMode="External" /><Relationship Id="rId77" Type="http://schemas.openxmlformats.org/officeDocument/2006/relationships/hyperlink" Target="https://upload.wikimedia.org/wikipedia/commons/d/df/Wikibooks-logo-en-noslogan.svg" TargetMode="External" /><Relationship Id="rId78" Type="http://schemas.openxmlformats.org/officeDocument/2006/relationships/hyperlink" Target="https://upload.wikimedia.org/wikipedia/commons/f/f8/Global_Temperature_Anomaly.svg" TargetMode="External" /><Relationship Id="rId79" Type="http://schemas.openxmlformats.org/officeDocument/2006/relationships/hyperlink" Target="https://upload.wikimedia.org/wikipedia/commons/f/f8/Global_Temperature_Anomaly.svg" TargetMode="External" /><Relationship Id="rId80" Type="http://schemas.openxmlformats.org/officeDocument/2006/relationships/hyperlink" Target="https://upload.wikimedia.org/wikipedia/commons/7/7d/Glacier.zermatt.arp.750pix.jpg" TargetMode="External" /><Relationship Id="rId81" Type="http://schemas.openxmlformats.org/officeDocument/2006/relationships/hyperlink" Target="https://upload.wikimedia.org/wikipedia/commons/0/0c/Dendrochronological_drill_hg.jpg" TargetMode="External" /><Relationship Id="rId82" Type="http://schemas.openxmlformats.org/officeDocument/2006/relationships/hyperlink" Target="https://upload.wikimedia.org/wikipedia/commons/8/80/Cobbles_Nash_Point.jpg" TargetMode="External" /><Relationship Id="rId83" Type="http://schemas.openxmlformats.org/officeDocument/2006/relationships/hyperlink" Target="https://upload.wikimedia.org/wikipedia/commons/8/89/Austria_Klagenfurt_Dome_12.jpg" TargetMode="External" /><Relationship Id="rId84" Type="http://schemas.openxmlformats.org/officeDocument/2006/relationships/hyperlink" Target="https://upload.wikimedia.org/wikipedia/commons/3/31/USA_declaration_independence.jpg" TargetMode="External" /><Relationship Id="rId85" Type="http://schemas.openxmlformats.org/officeDocument/2006/relationships/hyperlink" Target="https://upload.wikimedia.org/wikipedia/commons/5/5f/Oral_history_baltimore.jpg" TargetMode="External" /><Relationship Id="rId86" Type="http://schemas.openxmlformats.org/officeDocument/2006/relationships/hyperlink" Target="https://upload.wikimedia.org/wikipedia/commons/3/30/Palynologie-exemple.jpg" TargetMode="External" /><Relationship Id="rId87" Type="http://schemas.openxmlformats.org/officeDocument/2006/relationships/hyperlink" Target="https://upload.wikimedia.org/wikipedia/en/thumb/8/80/Wikipedia-logo-v2.svg/1024px-Wikipedia-logo-v2.svg.png" TargetMode="External" /><Relationship Id="rId88" Type="http://schemas.openxmlformats.org/officeDocument/2006/relationships/hyperlink" Target="https://upload.wikimedia.org/wikipedia/commons/5/59/Splined_epitrochoid.svg" TargetMode="External" /><Relationship Id="rId89" Type="http://schemas.openxmlformats.org/officeDocument/2006/relationships/hyperlink" Target="https://upload.wikimedia.org/wikipedia/commons/3/3b/World_Map_1689.JPG" TargetMode="External" /><Relationship Id="rId90" Type="http://schemas.openxmlformats.org/officeDocument/2006/relationships/hyperlink" Target="https://upload.wikimedia.org/wikipedia/commons/4/41/Petroglyph_jqjacobs.jpg" TargetMode="External" /><Relationship Id="rId91" Type="http://schemas.openxmlformats.org/officeDocument/2006/relationships/hyperlink" Target="https://upload.wikimedia.org/wikipedia/commons/b/b0/Grimspound_circle_1.jpg" TargetMode="External" /><Relationship Id="rId92" Type="http://schemas.openxmlformats.org/officeDocument/2006/relationships/hyperlink" Target="https://upload.wikimedia.org/wikipedia/commons/2/26/Da_Vinci_Vitruve_Luc_Viatour_%28cropped%29.jpg" TargetMode="External" /><Relationship Id="rId93" Type="http://schemas.openxmlformats.org/officeDocument/2006/relationships/hyperlink" Target="https://upload.wikimedia.org/wikipedia/commons/e/ec/Mona_Lisa%2C_by_Leonardo_da_Vinci%2C_from_C2RMF_retouched.jpg" TargetMode="External" /><Relationship Id="rId94" Type="http://schemas.openxmlformats.org/officeDocument/2006/relationships/hyperlink" Target="https://upload.wikimedia.org/wikipedia/commons/a/a4/USMC-110806-M-IX060-148.jpg" TargetMode="External" /><Relationship Id="rId95" Type="http://schemas.openxmlformats.org/officeDocument/2006/relationships/hyperlink" Target="https://upload.wikimedia.org/wikipedia/en/8/8a/OOjs_UI_icon_edit-ltr-progressive.svg" TargetMode="External" /><Relationship Id="rId96" Type="http://schemas.openxmlformats.org/officeDocument/2006/relationships/hyperlink" Target="https://upload.wikimedia.org/wikipedia/en/4/48/Folder_Hexagonal_Icon.svg" TargetMode="External" /><Relationship Id="rId97" Type="http://schemas.openxmlformats.org/officeDocument/2006/relationships/hyperlink" Target="https://upload.wikimedia.org/wikipedia/en/thumb/8/80/Wikipedia-logo-v2.svg/1024px-Wikipedia-logo-v2.svg.png" TargetMode="External" /><Relationship Id="rId98" Type="http://schemas.openxmlformats.org/officeDocument/2006/relationships/hyperlink" Target="https://upload.wikimedia.org/wikipedia/commons/9/9c/Phanerozoic_Climate_Change.png" TargetMode="External" /><Relationship Id="rId99" Type="http://schemas.openxmlformats.org/officeDocument/2006/relationships/hyperlink" Target="https://upload.wikimedia.org/wikipedia/commons/c/ca/Holocene_Temperature_Variations.png" TargetMode="External" /><Relationship Id="rId100" Type="http://schemas.openxmlformats.org/officeDocument/2006/relationships/hyperlink" Target="https://upload.wikimedia.org/wikipedia/commons/1/1b/Allosaurus_Jardin_des_Plantes.png" TargetMode="External" /><Relationship Id="rId101" Type="http://schemas.openxmlformats.org/officeDocument/2006/relationships/hyperlink" Target="https://upload.wikimedia.org/wikipedia/commons/4/42/Northern_icesheet_hg.png" TargetMode="External" /><Relationship Id="rId102" Type="http://schemas.openxmlformats.org/officeDocument/2006/relationships/hyperlink" Target="https://upload.wikimedia.org/wikipedia/commons/e/e0/Alethopteris_serli_and_Neuropteris_sp.%2C_Carboniferous_%28Pennsylvanian%29%2C_Llewellyn_Formation%2C_St._Clair%2C_Schuykill_County%2C_Pennsylvania%2C_USA_-_Houston_Museum_of_Natural_Science_-_DSC01757.JPG" TargetMode="External" /><Relationship Id="rId103" Type="http://schemas.openxmlformats.org/officeDocument/2006/relationships/hyperlink" Target="https://upload.wikimedia.org/wikipedia/commons/0/03/Oxygenation-atm-2.svg" TargetMode="External" /><Relationship Id="rId104" Type="http://schemas.openxmlformats.org/officeDocument/2006/relationships/hyperlink" Target="https://upload.wikimedia.org/wikipedia/commons/a/a7/Sahara_satellite_hires.jpg" TargetMode="External" /><Relationship Id="rId105" Type="http://schemas.openxmlformats.org/officeDocument/2006/relationships/hyperlink" Target="https://upload.wikimedia.org/wikipedia/commons/5/54/Sun_white.jpg" TargetMode="External" /><Relationship Id="rId106" Type="http://schemas.openxmlformats.org/officeDocument/2006/relationships/hyperlink" Target="https://upload.wikimedia.org/wikipedia/commons/8/87/%22EDC_TempCO2Dust%22.svg" TargetMode="External" /><Relationship Id="rId107" Type="http://schemas.openxmlformats.org/officeDocument/2006/relationships/hyperlink" Target="https://upload.wikimedia.org/wikipedia/commons/e/ee/Tulip_Stamen_Tip.jpg" TargetMode="External" /><Relationship Id="rId108" Type="http://schemas.openxmlformats.org/officeDocument/2006/relationships/hyperlink" Target="https://upload.wikimedia.org/wikipedia/commons/7/70/MOD13A2_M_NDVI.ogv" TargetMode="External" /><Relationship Id="rId109" Type="http://schemas.openxmlformats.org/officeDocument/2006/relationships/hyperlink" Target="https://upload.wikimedia.org/wikipedia/commons/a/ab/Palais_de_la_Decouverte_Tyrannosaurus_rex_p1050042.jpg" TargetMode="External" /><Relationship Id="rId110" Type="http://schemas.openxmlformats.org/officeDocument/2006/relationships/hyperlink" Target="https://upload.wikimedia.org/wikipedia/commons/8/8b/Sulfuric-acid-2D-dimensions.svg" TargetMode="External" /><Relationship Id="rId111" Type="http://schemas.openxmlformats.org/officeDocument/2006/relationships/hyperlink" Target="https://upload.wikimedia.org/wikipedia/commons/3/31/Diatoms_through_the_microscope.jpg" TargetMode="External" /><Relationship Id="rId112" Type="http://schemas.openxmlformats.org/officeDocument/2006/relationships/hyperlink" Target="https://upload.wikimedia.org/wikipedia/en/thumb/8/80/Wikipedia-logo-v2.svg/1024px-Wikipedia-logo-v2.svg.png" TargetMode="External" /><Relationship Id="rId113" Type="http://schemas.openxmlformats.org/officeDocument/2006/relationships/hyperlink" Target="https://upload.wikimedia.org/wikipedia/commons/7/77/Geologic_Clock_with_events_and_periods.svg" TargetMode="External" /><Relationship Id="rId114" Type="http://schemas.openxmlformats.org/officeDocument/2006/relationships/hyperlink" Target="https://upload.wikimedia.org/wikipedia/commons/1/14/2ndEarlOfHardwicke.jpg" TargetMode="External" /><Relationship Id="rId115" Type="http://schemas.openxmlformats.org/officeDocument/2006/relationships/hyperlink" Target="https://upload.wikimedia.org/wikipedia/en/4/4a/Commons-logo.svg" TargetMode="External" /><Relationship Id="rId116" Type="http://schemas.openxmlformats.org/officeDocument/2006/relationships/hyperlink" Target="https://upload.wikimedia.org/wikipedia/commons/b/b8/Amusium_cristatum_Cyprus.jpg" TargetMode="External" /><Relationship Id="rId117" Type="http://schemas.openxmlformats.org/officeDocument/2006/relationships/hyperlink" Target="https://upload.wikimedia.org/wikipedia/commons/8/8e/Pangea_animation_03.gif" TargetMode="External" /><Relationship Id="rId118" Type="http://schemas.openxmlformats.org/officeDocument/2006/relationships/hyperlink" Target="https://upload.wikimedia.org/wikipedia/commons/1/19/Golfstrom.jpg" TargetMode="External" /><Relationship Id="rId119" Type="http://schemas.openxmlformats.org/officeDocument/2006/relationships/hyperlink" Target="https://upload.wikimedia.org/wikipedia/commons/0/06/Extinction_intensity.svg" TargetMode="External" /><Relationship Id="rId120" Type="http://schemas.openxmlformats.org/officeDocument/2006/relationships/hyperlink" Target="https://upload.wikimedia.org/wikipedia/commons/a/ae/NASA_seal.svg" TargetMode="External" /><Relationship Id="rId121" Type="http://schemas.openxmlformats.org/officeDocument/2006/relationships/hyperlink" Target="https://upload.wikimedia.org/wikipedia/commons/7/7d/Diagram_of_the_life_of_Sun-like_stars.jpg" TargetMode="External" /><Relationship Id="rId122" Type="http://schemas.openxmlformats.org/officeDocument/2006/relationships/hyperlink" Target="https://upload.wikimedia.org/wikipedia/en/b/b4/Ambox_important.svg" TargetMode="External" /><Relationship Id="rId123" Type="http://schemas.openxmlformats.org/officeDocument/2006/relationships/hyperlink" Target="https://upload.wikimedia.org/wikipedia/en/4/4a/Commons-logo.svg" TargetMode="External" /><Relationship Id="rId124" Type="http://schemas.openxmlformats.org/officeDocument/2006/relationships/hyperlink" Target="https://upload.wikimedia.org/wikipedia/commons/2/29/Global_Cooling_Map.png" TargetMode="External" /><Relationship Id="rId125" Type="http://schemas.openxmlformats.org/officeDocument/2006/relationships/hyperlink" Target="https://upload.wikimedia.org/wikipedia/commons/4/44/Seawifs_global_biosphere.jpg" TargetMode="External" /><Relationship Id="rId126" Type="http://schemas.openxmlformats.org/officeDocument/2006/relationships/hyperlink" Target="https://upload.wikimedia.org/wikipedia/commons/b/ba/Circum-Arctic_Map_of_Permafrost_and_Ground_Ice_Conditions.png" TargetMode="External" /><Relationship Id="rId127" Type="http://schemas.openxmlformats.org/officeDocument/2006/relationships/hyperlink" Target="https://upload.wikimedia.org/wikipedia/commons/7/7e/World_water_distribution.png" TargetMode="External" /><Relationship Id="rId128" Type="http://schemas.openxmlformats.org/officeDocument/2006/relationships/hyperlink" Target="https://upload.wikimedia.org/wikipedia/commons/2/24/Yucatan_chix_crater.jpg" TargetMode="External" /><Relationship Id="rId129" Type="http://schemas.openxmlformats.org/officeDocument/2006/relationships/hyperlink" Target="https://upload.wikimedia.org/wikipedia/commons/d/d3/ESO-M87.jpg" TargetMode="External" /><Relationship Id="rId130" Type="http://schemas.openxmlformats.org/officeDocument/2006/relationships/hyperlink" Target="https://upload.wikimedia.org/wikipedia/commons/0/0a/Carved_by_Massive_Stars.jpg" TargetMode="External" /><Relationship Id="rId131" Type="http://schemas.openxmlformats.org/officeDocument/2006/relationships/hyperlink" Target="https://upload.wikimedia.org/wikipedia/commons/a/aa/Lock-red-alt-2.svg" TargetMode="External" /><Relationship Id="rId132" Type="http://schemas.openxmlformats.org/officeDocument/2006/relationships/hyperlink" Target="https://upload.wikimedia.org/wikipedia/commons/6/67/HR-diag-no-text-2.svg" TargetMode="External" /><Relationship Id="rId133" Type="http://schemas.openxmlformats.org/officeDocument/2006/relationships/hyperlink" Target="https://upload.wikimedia.org/wikipedia/commons/0/0f/Seal_of_the_United_States_Geological_Survey.svg" TargetMode="External" /><Relationship Id="rId134" Type="http://schemas.openxmlformats.org/officeDocument/2006/relationships/hyperlink" Target="https://upload.wikimedia.org/wikipedia/commons/0/0f/Seal_of_the_United_States_Geological_Survey.svg" TargetMode="External" /><Relationship Id="rId135" Type="http://schemas.openxmlformats.org/officeDocument/2006/relationships/hyperlink" Target="https://upload.wikimedia.org/wikipedia/commons/3/30/Impacts_of_global_warming_2_svg.svg" TargetMode="External" /><Relationship Id="rId136" Type="http://schemas.openxmlformats.org/officeDocument/2006/relationships/hyperlink" Target="https://upload.wikimedia.org/wikipedia/commons/7/76/Blue_Linckia_Starfish.JPG" TargetMode="External" /><Relationship Id="rId137" Type="http://schemas.openxmlformats.org/officeDocument/2006/relationships/hyperlink" Target="https://upload.wikimedia.org/wikipedia/commons/2/23/Georgia_Aquarium_-_Giant_Grouper_edit.jpg" TargetMode="External" /><Relationship Id="rId138" Type="http://schemas.openxmlformats.org/officeDocument/2006/relationships/hyperlink" Target="https://upload.wikimedia.org/wikipedia/commons/f/f6/Pacific_Ocean_-_en.png" TargetMode="External" /><Relationship Id="rId139" Type="http://schemas.openxmlformats.org/officeDocument/2006/relationships/hyperlink" Target="https://upload.wikimedia.org/wikipedia/commons/1/1b/Atlantic_Ocean_location_map.svg" TargetMode="External" /><Relationship Id="rId140" Type="http://schemas.openxmlformats.org/officeDocument/2006/relationships/hyperlink" Target="https://upload.wikimedia.org/wikipedia/commons/d/d5/Carbon_cycle.jpg" TargetMode="External" /><Relationship Id="rId141" Type="http://schemas.openxmlformats.org/officeDocument/2006/relationships/hyperlink" Target="https://upload.wikimedia.org/wikipedia/commons/b/b8/ENSO_-_normal.svg" TargetMode="External" /><Relationship Id="rId142" Type="http://schemas.openxmlformats.org/officeDocument/2006/relationships/hyperlink" Target="https://upload.wikimedia.org/wikipedia/commons/5/53/MODIS_-_Great_Britain_and_Ireland_-_2012-06-04_during_heat_wave.jpg" TargetMode="External" /><Relationship Id="rId143" Type="http://schemas.openxmlformats.org/officeDocument/2006/relationships/hyperlink" Target="https://upload.wikimedia.org/wikipedia/commons/0/07/3-Devils-grade-Moses-Coulee-Cattle-Feed-Lot-PB110016.JPG" TargetMode="External" /><Relationship Id="rId144" Type="http://schemas.openxmlformats.org/officeDocument/2006/relationships/hyperlink" Target="https://upload.wikimedia.org/wikipedia/commons/0/02/Flood_Basalt_Map.jpg" TargetMode="External" /><Relationship Id="rId145" Type="http://schemas.openxmlformats.org/officeDocument/2006/relationships/hyperlink" Target="https://upload.wikimedia.org/wikipedia/commons/1/1b/65_Myr_Climate_Change.png" TargetMode="External" /><Relationship Id="rId146" Type="http://schemas.openxmlformats.org/officeDocument/2006/relationships/hyperlink" Target="https://upload.wikimedia.org/wikipedia/commons/9/9c/Brown_Bluff-2016-Tabarin_Peninsula%E2%80%93Volcanic_tephra.jpg" TargetMode="External" /><Relationship Id="rId147" Type="http://schemas.openxmlformats.org/officeDocument/2006/relationships/hyperlink" Target="https://upload.wikimedia.org/wikipedia/commons/7/78/Mount_Tambora_Volcano%2C_Sumbawa_Island%2C_Indonesia.jpg" TargetMode="External" /><Relationship Id="rId148" Type="http://schemas.openxmlformats.org/officeDocument/2006/relationships/hyperlink" Target="https://upload.wikimedia.org/wikipedia/commons/6/6b/Endeavour_silhouette_STS-130.jpg" TargetMode="External" /><Relationship Id="rId149" Type="http://schemas.openxmlformats.org/officeDocument/2006/relationships/hyperlink" Target="https://upload.wikimedia.org/wikipedia/commons/3/3f/Pinatubo91eruption_clark_air_base.jpg" TargetMode="External" /><Relationship Id="rId150" Type="http://schemas.openxmlformats.org/officeDocument/2006/relationships/hyperlink" Target="https://upload.wikimedia.org/wikipedia/commons/3/3d/El_Chich%C3%B3n.jpg" TargetMode="External" /><Relationship Id="rId151" Type="http://schemas.openxmlformats.org/officeDocument/2006/relationships/hyperlink" Target="https://upload.wikimedia.org/wikipedia/commons/4/42/Plume_from_eruption_of_Chaiten_volcano%2C_Chile.jpg" TargetMode="External" /><Relationship Id="rId152" Type="http://schemas.openxmlformats.org/officeDocument/2006/relationships/hyperlink" Target="https://upload.wikimedia.org/wikipedia/commons/6/62/American_Geophysical_Union_building%2C_front_entrance.jpg" TargetMode="External" /><Relationship Id="rId153" Type="http://schemas.openxmlformats.org/officeDocument/2006/relationships/hyperlink" Target="https://upload.wikimedia.org/wikipedia/commons/3/3f/Pinatubo91eruption_clark_air_base.jpg" TargetMode="External" /><Relationship Id="rId154" Type="http://schemas.openxmlformats.org/officeDocument/2006/relationships/hyperlink" Target="https://upload.wikimedia.org/wikipedia/en/thumb/8/80/Wikipedia-logo-v2.svg/1024px-Wikipedia-logo-v2.svg.png" TargetMode="External" /><Relationship Id="rId155" Type="http://schemas.openxmlformats.org/officeDocument/2006/relationships/hyperlink" Target="https://upload.wikimedia.org/wikipedia/en/4/4a/Commons-logo.svg" TargetMode="External" /><Relationship Id="rId156" Type="http://schemas.openxmlformats.org/officeDocument/2006/relationships/hyperlink" Target="https://upload.wikimedia.org/wikipedia/commons/9/90/CERN-aerial_1.jpg" TargetMode="External" /><Relationship Id="rId157" Type="http://schemas.openxmlformats.org/officeDocument/2006/relationships/hyperlink" Target="https://upload.wikimedia.org/wikipedia/commons/0/0e/Closed_Access_logo_transparent.svg" TargetMode="External" /><Relationship Id="rId158" Type="http://schemas.openxmlformats.org/officeDocument/2006/relationships/hyperlink" Target="https://upload.wikimedia.org/wikipedia/commons/5/5e/Solar_Cycle_Prediction.gif" TargetMode="External" /><Relationship Id="rId159" Type="http://schemas.openxmlformats.org/officeDocument/2006/relationships/hyperlink" Target="https://upload.wikimedia.org/wikipedia/commons/8/8b/Cosmic_ray_flux_versus_particle_energy.svg" TargetMode="External" /><Relationship Id="rId160" Type="http://schemas.openxmlformats.org/officeDocument/2006/relationships/hyperlink" Target="https://upload.wikimedia.org/wikipedia/commons/1/18/Albedo-e_hg.svg" TargetMode="External" /><Relationship Id="rId161" Type="http://schemas.openxmlformats.org/officeDocument/2006/relationships/hyperlink" Target="https://upload.wikimedia.org/wikipedia/commons/c/c6/Temperature_schematic_of_inner_Earth.jpg" TargetMode="External" /><Relationship Id="rId162" Type="http://schemas.openxmlformats.org/officeDocument/2006/relationships/hyperlink" Target="https://upload.wikimedia.org/wikipedia/en/thumb/8/80/Wikipedia-logo-v2.svg/1024px-Wikipedia-logo-v2.svg.png" TargetMode="External" /><Relationship Id="rId163" Type="http://schemas.openxmlformats.org/officeDocument/2006/relationships/hyperlink" Target="https://upload.wikimedia.org/wikipedia/commons/8/81/Pm-map.png" TargetMode="External" /><Relationship Id="rId164" Type="http://schemas.openxmlformats.org/officeDocument/2006/relationships/hyperlink" Target="https://upload.wikimedia.org/wikipedia/commons/8/8e/Pangea_animation_03.gif" TargetMode="External" /><Relationship Id="rId165" Type="http://schemas.openxmlformats.org/officeDocument/2006/relationships/hyperlink" Target="https://upload.wikimedia.org/wikipedia/commons/4/4c/Thermohaline_Circulation_2.png" TargetMode="External" /><Relationship Id="rId166" Type="http://schemas.openxmlformats.org/officeDocument/2006/relationships/hyperlink" Target="https://upload.wikimedia.org/wikipedia/commons/e/e0/Antarctica_6400px_from_Blue_Marble.jpg" TargetMode="External" /><Relationship Id="rId167" Type="http://schemas.openxmlformats.org/officeDocument/2006/relationships/hyperlink" Target="https://upload.wikimedia.org/wikipedia/commons/f/f8/Ice_Age_Temperature.png" TargetMode="External" /><Relationship Id="rId168" Type="http://schemas.openxmlformats.org/officeDocument/2006/relationships/hyperlink" Target="https://upload.wikimedia.org/wikipedia/commons/7/79/NOAA_logo.svg" TargetMode="External" /><Relationship Id="rId169" Type="http://schemas.openxmlformats.org/officeDocument/2006/relationships/hyperlink" Target="https://upload.wikimedia.org/wikipedia/commons/b/b3/Climate-system.jpg" TargetMode="External" /><Relationship Id="rId170" Type="http://schemas.openxmlformats.org/officeDocument/2006/relationships/hyperlink" Target="https://upload.wikimedia.org/wikipedia/commons/8/8a/Plates_tect2_en.svg" TargetMode="External" /><Relationship Id="rId171" Type="http://schemas.openxmlformats.org/officeDocument/2006/relationships/hyperlink" Target="https://upload.wikimedia.org/wikipedia/commons/1/19/Bolivia-Deforestation-EO.JPG" TargetMode="External" /><Relationship Id="rId172" Type="http://schemas.openxmlformats.org/officeDocument/2006/relationships/hyperlink" Target="https://upload.wikimedia.org/wikipedia/commons/d/d3/Coptotermes_formosanus_shiraki_USGov_k8204-7.jpg" TargetMode="External" /><Relationship Id="rId173" Type="http://schemas.openxmlformats.org/officeDocument/2006/relationships/hyperlink" Target="https://upload.wikimedia.org/wikipedia/commons/c/cb/Planets2013.svg" TargetMode="External" /><Relationship Id="rId174" Type="http://schemas.openxmlformats.org/officeDocument/2006/relationships/hyperlink" Target="https://upload.wikimedia.org/wikipedia/commons/d/d4/CH_cow_2_cropped.jpg" TargetMode="External" /><Relationship Id="rId175" Type="http://schemas.openxmlformats.org/officeDocument/2006/relationships/hyperlink" Target="https://upload.wikimedia.org/wikipedia/commons/2/2b/Abomasum_%28PSF%29.png" TargetMode="External" /><Relationship Id="rId176" Type="http://schemas.openxmlformats.org/officeDocument/2006/relationships/hyperlink" Target="https://upload.wikimedia.org/wikipedia/commons/7/79/Geological_time_spiral.png" TargetMode="External" /><Relationship Id="rId177" Type="http://schemas.openxmlformats.org/officeDocument/2006/relationships/hyperlink" Target="https://upload.wikimedia.org/wikipedia/en/thumb/8/80/Wikipedia-logo-v2.svg/1024px-Wikipedia-logo-v2.svg.png" TargetMode="External" /><Relationship Id="rId178" Type="http://schemas.openxmlformats.org/officeDocument/2006/relationships/hyperlink" Target="https://upload.wikimedia.org/wikipedia/commons/b/b6/Coal.jpg" TargetMode="External" /><Relationship Id="rId179" Type="http://schemas.openxmlformats.org/officeDocument/2006/relationships/hyperlink" Target="https://upload.wikimedia.org/wikipedia/commons/9/91/Gmelina_leaves_forest_floor.JPG" TargetMode="External" /><Relationship Id="rId180" Type="http://schemas.openxmlformats.org/officeDocument/2006/relationships/hyperlink" Target="https://upload.wikimedia.org/wikipedia/commons/f/f3/Micro-climate_on_rock_at_Sunrise-on-_Sea.jpg" TargetMode="External" /><Relationship Id="rId181" Type="http://schemas.openxmlformats.org/officeDocument/2006/relationships/hyperlink" Target="https://upload.wikimedia.org/wikipedia/commons/b/bf/Aegopodium_podagraria1_ies.jpg" TargetMode="External" /><Relationship Id="rId182" Type="http://schemas.openxmlformats.org/officeDocument/2006/relationships/hyperlink" Target="https://upload.wikimedia.org/wikipedia/commons/f/f0/2007_Arctic_Sea_Ice.jpg" TargetMode="External" /><Relationship Id="rId183" Type="http://schemas.openxmlformats.org/officeDocument/2006/relationships/hyperlink" Target="https://upload.wikimedia.org/wikipedia/commons/3/30/Palynologie-exemple.jpg" TargetMode="External" /><Relationship Id="rId184" Type="http://schemas.openxmlformats.org/officeDocument/2006/relationships/hyperlink" Target="https://upload.wikimedia.org/wikipedia/commons/b/b8/Oceanus.png" TargetMode="External" /><Relationship Id="rId185" Type="http://schemas.openxmlformats.org/officeDocument/2006/relationships/hyperlink" Target="https://upload.wikimedia.org/wikipedia/commons/f/f6/ALVIN_submersible.jpg" TargetMode="External" /><Relationship Id="rId186" Type="http://schemas.openxmlformats.org/officeDocument/2006/relationships/hyperlink" Target="https://upload.wikimedia.org/wikipedia/commons/f/fb/Sun_in_February_%28black_version%29.jpg" TargetMode="External" /><Relationship Id="rId187" Type="http://schemas.openxmlformats.org/officeDocument/2006/relationships/hyperlink" Target="https://upload.wikimedia.org/wikipedia/commons/8/87/Horse_Manure_and_Hay_Detritus.jpg" TargetMode="External" /><Relationship Id="rId188" Type="http://schemas.openxmlformats.org/officeDocument/2006/relationships/hyperlink" Target="https://upload.wikimedia.org/wikipedia/commons/7/7e/Canicule_Europe_2003.jpg" TargetMode="External" /><Relationship Id="rId189" Type="http://schemas.openxmlformats.org/officeDocument/2006/relationships/hyperlink" Target="https://upload.wikimedia.org/wikipedia/commons/1/13/KharazaArch.jpg" TargetMode="External" /><Relationship Id="rId190" Type="http://schemas.openxmlformats.org/officeDocument/2006/relationships/hyperlink" Target="https://upload.wikimedia.org/wikipedia/commons/9/92/NASA-Satellite-sea-level-rise-observations-1993-Nov-2018.jpg" TargetMode="External" /><Relationship Id="rId191" Type="http://schemas.openxmlformats.org/officeDocument/2006/relationships/hyperlink" Target="https://upload.wikimedia.org/wikipedia/commons/9/92/Earth%E2%80%99s_Energy_Budget_Incoming_Solar_Radiation_NASA.jpg" TargetMode="External" /><Relationship Id="rId192" Type="http://schemas.openxmlformats.org/officeDocument/2006/relationships/hyperlink" Target="https://upload.wikimedia.org/wikipedia/commons/0/0c/Dendrochronological_drill_hg.jpg" TargetMode="External" /><Relationship Id="rId193" Type="http://schemas.openxmlformats.org/officeDocument/2006/relationships/hyperlink" Target="https://upload.wikimedia.org/wikipedia/commons/9/91/NGC_4452.jpg" TargetMode="External" /><Relationship Id="rId194" Type="http://schemas.openxmlformats.org/officeDocument/2006/relationships/hyperlink" Target="https://upload.wikimedia.org/wikipedia/commons/1/18/Sirius_A_and_B_Hubble_photo.editted.PNG" TargetMode="External" /><Relationship Id="rId195" Type="http://schemas.openxmlformats.org/officeDocument/2006/relationships/hyperlink" Target="https://upload.wikimedia.org/wikipedia/commons/2/28/Sunspot_Numbers.png" TargetMode="External" /><Relationship Id="rId196" Type="http://schemas.openxmlformats.org/officeDocument/2006/relationships/hyperlink" Target="https://upload.wikimedia.org/wikipedia/en/thumb/8/80/Wikipedia-logo-v2.svg/1024px-Wikipedia-logo-v2.svg.png" TargetMode="External" /><Relationship Id="rId197" Type="http://schemas.openxmlformats.org/officeDocument/2006/relationships/hyperlink" Target="https://upload.wikimedia.org/wikipedia/commons/9/92/Earth%E2%80%99s_Energy_Budget_Incoming_Solar_Radiation_NASA.jpg" TargetMode="External" /><Relationship Id="rId198" Type="http://schemas.openxmlformats.org/officeDocument/2006/relationships/hyperlink" Target="https://upload.wikimedia.org/wikipedia/commons/1/1f/The_Keck_Center_of_the_National_Academies_by_Matthew_Bisanz.JPG" TargetMode="External" /><Relationship Id="rId199" Type="http://schemas.openxmlformats.org/officeDocument/2006/relationships/hyperlink" Target="https://upload.wikimedia.org/wikipedia/commons/9/99/Wiktionary-logo-en-v2.svg" TargetMode="External" /><Relationship Id="rId200" Type="http://schemas.openxmlformats.org/officeDocument/2006/relationships/hyperlink" Target="https://upload.wikimedia.org/wikipedia/commons/0/0c/Be-140g.jpg" TargetMode="External" /><Relationship Id="rId201" Type="http://schemas.openxmlformats.org/officeDocument/2006/relationships/hyperlink" Target="https://upload.wikimedia.org/wikipedia/commons/a/a4/Amfm3-en-de.gif" TargetMode="External" /><Relationship Id="rId202" Type="http://schemas.openxmlformats.org/officeDocument/2006/relationships/hyperlink" Target="https://upload.wikimedia.org/wikipedia/commons/b/bc/Soyuz_TMA-7_spacecraft2edit1.jpg" TargetMode="External" /><Relationship Id="rId203" Type="http://schemas.openxmlformats.org/officeDocument/2006/relationships/hyperlink" Target="https://upload.wikimedia.org/wikipedia/commons/2/22/Carnot_heat_engine_2.svg" TargetMode="External" /><Relationship Id="rId204" Type="http://schemas.openxmlformats.org/officeDocument/2006/relationships/hyperlink" Target="https://upload.wikimedia.org/wikipedia/en/thumb/8/80/Wikipedia-logo-v2.svg/1024px-Wikipedia-logo-v2.svg.png" TargetMode="External" /><Relationship Id="rId205" Type="http://schemas.openxmlformats.org/officeDocument/2006/relationships/hyperlink" Target="https://upload.wikimedia.org/wikipedia/commons/f/f8/Global_Temperature_Anomaly.svg" TargetMode="External" /><Relationship Id="rId206" Type="http://schemas.openxmlformats.org/officeDocument/2006/relationships/hyperlink" Target="https://upload.wikimedia.org/wikipedia/commons/5/57/3-Pointer_Altimeter.svg" TargetMode="External" /><Relationship Id="rId207" Type="http://schemas.openxmlformats.org/officeDocument/2006/relationships/hyperlink" Target="https://upload.wikimedia.org/wikipedia/commons/e/ee/ShipTracks_MODIS_2005may11.jpg" TargetMode="External" /><Relationship Id="rId208" Type="http://schemas.openxmlformats.org/officeDocument/2006/relationships/hyperlink" Target="https://upload.wikimedia.org/wikipedia/commons/b/b1/Global_Climate_Model.png" TargetMode="External" /><Relationship Id="rId209" Type="http://schemas.openxmlformats.org/officeDocument/2006/relationships/hyperlink" Target="https://upload.wikimedia.org/wikipedia/commons/b/b7/PDO_Pattern.png" TargetMode="External" /><Relationship Id="rId210" Type="http://schemas.openxmlformats.org/officeDocument/2006/relationships/hyperlink" Target="https://upload.wikimedia.org/wikipedia/en/9/98/Soi-map.png" TargetMode="External" /><Relationship Id="rId211" Type="http://schemas.openxmlformats.org/officeDocument/2006/relationships/hyperlink" Target="https://upload.wikimedia.org/wikipedia/commons/6/6d/Heavy_mist.jpg" TargetMode="External" /><Relationship Id="rId212" Type="http://schemas.openxmlformats.org/officeDocument/2006/relationships/hyperlink" Target="https://upload.wikimedia.org/wikipedia/commons/f/f8/Ice_Age_Temperature.png" TargetMode="External" /><Relationship Id="rId213" Type="http://schemas.openxmlformats.org/officeDocument/2006/relationships/hyperlink" Target="https://upload.wikimedia.org/wikipedia/commons/9/92/AMO_Pattern.png" TargetMode="External" /><Relationship Id="rId214" Type="http://schemas.openxmlformats.org/officeDocument/2006/relationships/hyperlink" Target="https://upload.wikimedia.org/wikipedia/commons/9/97/The_Earth_seen_from_Apollo_17.jpg" TargetMode="External" /><Relationship Id="rId215" Type="http://schemas.openxmlformats.org/officeDocument/2006/relationships/hyperlink" Target="https://upload.wikimedia.org/wikipedia/commons/b/bb/The-NASA-Earth%27s-Energy-Budget-Poster-Radiant-Energy-System-satellite-infrared-radiation-fluxes.jpg" TargetMode="External" /><Relationship Id="rId216" Type="http://schemas.openxmlformats.org/officeDocument/2006/relationships/hyperlink" Target="https://upload.wikimedia.org/wikipedia/commons/6/61/Alfa_beta_gamma_radiation_penetration.svg" TargetMode="External" /><Relationship Id="rId217" Type="http://schemas.openxmlformats.org/officeDocument/2006/relationships/hyperlink" Target="https://upload.wikimedia.org/wikipedia/commons/8/8c/Earth%27s_atmosphere.svg" TargetMode="External" /><Relationship Id="rId218" Type="http://schemas.openxmlformats.org/officeDocument/2006/relationships/hyperlink" Target="https://upload.wikimedia.org/wikipedia/en/thumb/8/80/Wikipedia-logo-v2.svg/1024px-Wikipedia-logo-v2.svg.png" TargetMode="External" /><Relationship Id="rId219" Type="http://schemas.openxmlformats.org/officeDocument/2006/relationships/hyperlink" Target="http://en.wikipedia.org/wiki/Climate_change" TargetMode="External" /><Relationship Id="rId220" Type="http://schemas.openxmlformats.org/officeDocument/2006/relationships/hyperlink" Target="http://en.wikipedia.org/wiki/SourceWatch" TargetMode="External" /><Relationship Id="rId221" Type="http://schemas.openxmlformats.org/officeDocument/2006/relationships/hyperlink" Target="http://en.wikipedia.org/wiki/Anthropocene" TargetMode="External" /><Relationship Id="rId222" Type="http://schemas.openxmlformats.org/officeDocument/2006/relationships/hyperlink" Target="http://en.wikipedia.org/wiki/desertification" TargetMode="External" /><Relationship Id="rId223" Type="http://schemas.openxmlformats.org/officeDocument/2006/relationships/hyperlink" Target="http://en.wikipedia.org/wiki/Arctic" TargetMode="External" /><Relationship Id="rId224" Type="http://schemas.openxmlformats.org/officeDocument/2006/relationships/hyperlink" Target="http://en.wikipedia.org/wiki/Antarctica" TargetMode="External" /><Relationship Id="rId225" Type="http://schemas.openxmlformats.org/officeDocument/2006/relationships/hyperlink" Target="http://en.wikipedia.org/wiki/Earth" TargetMode="External" /><Relationship Id="rId226" Type="http://schemas.openxmlformats.org/officeDocument/2006/relationships/hyperlink" Target="http://en.wikipedia.org/wiki/methane" TargetMode="External" /><Relationship Id="rId227" Type="http://schemas.openxmlformats.org/officeDocument/2006/relationships/hyperlink" Target="http://en.wikipedia.org/wiki/climate" TargetMode="External" /><Relationship Id="rId228" Type="http://schemas.openxmlformats.org/officeDocument/2006/relationships/hyperlink" Target="http://en.wikipedia.org/wiki/atmosphere" TargetMode="External" /><Relationship Id="rId229" Type="http://schemas.openxmlformats.org/officeDocument/2006/relationships/hyperlink" Target="http://en.wikipedia.org/wiki/limestone" TargetMode="External" /><Relationship Id="rId230" Type="http://schemas.openxmlformats.org/officeDocument/2006/relationships/hyperlink" Target="http://en.wikipedia.org/wiki/ecosystem" TargetMode="External" /><Relationship Id="rId231" Type="http://schemas.openxmlformats.org/officeDocument/2006/relationships/hyperlink" Target="http://en.wikipedia.org/wiki/photosynthesis" TargetMode="External" /><Relationship Id="rId232" Type="http://schemas.openxmlformats.org/officeDocument/2006/relationships/hyperlink" Target="http://en.wikipedia.org/wiki/evaporation" TargetMode="External" /><Relationship Id="rId233" Type="http://schemas.openxmlformats.org/officeDocument/2006/relationships/hyperlink" Target="http://en.wikipedia.org/wiki/NOAA" TargetMode="External" /><Relationship Id="rId234" Type="http://schemas.openxmlformats.org/officeDocument/2006/relationships/hyperlink" Target="http://en.wikipedia.org/wiki/IPCC" TargetMode="External" /><Relationship Id="rId235" Type="http://schemas.openxmlformats.org/officeDocument/2006/relationships/hyperlink" Target="http://en.wikipedia.org/wiki/cryosphere" TargetMode="External" /><Relationship Id="rId236" Type="http://schemas.openxmlformats.org/officeDocument/2006/relationships/hyperlink" Target="http://en.wikipedia.org/wiki/weather" TargetMode="External" /><Relationship Id="rId237" Type="http://schemas.openxmlformats.org/officeDocument/2006/relationships/hyperlink" Target="http://en.wikipedia.org/wiki/Pangaea" TargetMode="External" /><Relationship Id="rId238" Type="http://schemas.openxmlformats.org/officeDocument/2006/relationships/hyperlink" Target="http://en.wikipedia.org/wiki/autotrophs" TargetMode="External" /><Relationship Id="rId239" Type="http://schemas.openxmlformats.org/officeDocument/2006/relationships/hyperlink" Target="http://en.wikipedia.org/wiki/Ecosystems" TargetMode="External" /><Relationship Id="rId240" Type="http://schemas.openxmlformats.org/officeDocument/2006/relationships/hyperlink" Target="http://en.wikipedia.org/wiki/&#948;18O" TargetMode="External" /><Relationship Id="rId241" Type="http://schemas.openxmlformats.org/officeDocument/2006/relationships/hyperlink" Target="http://en.wikipedia.org/wiki/coral" TargetMode="External" /><Relationship Id="rId242" Type="http://schemas.openxmlformats.org/officeDocument/2006/relationships/hyperlink" Target="http://en.wikipedia.org/wiki/precession" TargetMode="External" /><Relationship Id="rId243" Type="http://schemas.openxmlformats.org/officeDocument/2006/relationships/hyperlink" Target="http://en.wikipedia.org/wiki/ooids" TargetMode="External" /><Relationship Id="rId244" Type="http://schemas.openxmlformats.org/officeDocument/2006/relationships/hyperlink" Target="http://en.wikipedia.org/wiki/beetle" TargetMode="External" /><Relationship Id="rId245" Type="http://schemas.openxmlformats.org/officeDocument/2006/relationships/hyperlink" Target="http://en.wikipedia.org/wiki/Holocene" TargetMode="External" /><Relationship Id="rId246" Type="http://schemas.openxmlformats.org/officeDocument/2006/relationships/hyperlink" Target="http://en.wikipedia.org/wiki/Carboniferous" TargetMode="External" /><Relationship Id="rId247" Type="http://schemas.openxmlformats.org/officeDocument/2006/relationships/hyperlink" Target="http://en.wikipedia.org/wiki/evapotranspiration" TargetMode="External" /><Relationship Id="rId248" Type="http://schemas.openxmlformats.org/officeDocument/2006/relationships/hyperlink" Target="http://en.wikipedia.org/wiki/Glacier" TargetMode="External" /><Relationship Id="rId249" Type="http://schemas.openxmlformats.org/officeDocument/2006/relationships/hyperlink" Target="http://en.wikipedia.org/wiki/Greenland" TargetMode="External" /><Relationship Id="rId250" Type="http://schemas.openxmlformats.org/officeDocument/2006/relationships/hyperlink" Target="http://en.wikipedia.org/wiki/moraine" TargetMode="External" /><Relationship Id="rId251" Type="http://schemas.openxmlformats.org/officeDocument/2006/relationships/hyperlink" Target="http://en.wikipedia.org/wiki/dendroclimatology" TargetMode="External" /><Relationship Id="rId252" Type="http://schemas.openxmlformats.org/officeDocument/2006/relationships/hyperlink" Target="http://en.wikipedia.org/wiki/dendrochronology" TargetMode="External" /><Relationship Id="rId253" Type="http://schemas.openxmlformats.org/officeDocument/2006/relationships/hyperlink" Target="http://en.wikipedia.org/wiki/sediment" TargetMode="External" /><Relationship Id="rId254" Type="http://schemas.openxmlformats.org/officeDocument/2006/relationships/hyperlink" Target="http://en.wikipedia.org/wiki/AD" TargetMode="External" /><Relationship Id="rId255" Type="http://schemas.openxmlformats.org/officeDocument/2006/relationships/hyperlink" Target="http://en.wikipedia.org/wiki/Palynology" TargetMode="External" /><Relationship Id="rId256" Type="http://schemas.openxmlformats.org/officeDocument/2006/relationships/hyperlink" Target="http://en.wikipedia.org/wiki/Archaeological" TargetMode="External" /><Relationship Id="rId257" Type="http://schemas.openxmlformats.org/officeDocument/2006/relationships/hyperlink" Target="http://en.wikipedia.org/wiki/interpolation" TargetMode="External" /><Relationship Id="rId258" Type="http://schemas.openxmlformats.org/officeDocument/2006/relationships/hyperlink" Target="http://en.wikipedia.org/wiki/map" TargetMode="External" /><Relationship Id="rId259" Type="http://schemas.openxmlformats.org/officeDocument/2006/relationships/hyperlink" Target="http://en.wikipedia.org/wiki/drawing" TargetMode="External" /><Relationship Id="rId260" Type="http://schemas.openxmlformats.org/officeDocument/2006/relationships/hyperlink" Target="http://en.wikipedia.org/wiki/painting" TargetMode="External" /><Relationship Id="rId261" Type="http://schemas.openxmlformats.org/officeDocument/2006/relationships/hyperlink" Target="http://en.wikipedia.org/wiki/cement" TargetMode="External" /><Relationship Id="rId262" Type="http://schemas.openxmlformats.org/officeDocument/2006/relationships/hyperlink" Target="http://en.wikipedia.org/wiki/chronicle" TargetMode="External" /><Relationship Id="rId263" Type="http://schemas.openxmlformats.org/officeDocument/2006/relationships/hyperlink" Target="http://en.wikipedia.org/wiki/sagas" TargetMode="External" /><Relationship Id="rId264" Type="http://schemas.openxmlformats.org/officeDocument/2006/relationships/hyperlink" Target="http://en.wikipedia.org/wiki/Sahara" TargetMode="External" /><Relationship Id="rId265" Type="http://schemas.openxmlformats.org/officeDocument/2006/relationships/hyperlink" Target="http://en.wikipedia.org/wiki/Sun" TargetMode="External" /><Relationship Id="rId266" Type="http://schemas.openxmlformats.org/officeDocument/2006/relationships/hyperlink" Target="http://en.wikipedia.org/wiki/Paleoclimatology" TargetMode="External" /><Relationship Id="rId267" Type="http://schemas.openxmlformats.org/officeDocument/2006/relationships/hyperlink" Target="http://en.wikipedia.org/wiki/pollen" TargetMode="External" /><Relationship Id="rId268" Type="http://schemas.openxmlformats.org/officeDocument/2006/relationships/hyperlink" Target="http://en.wikipedia.org/wiki/vegetation" TargetMode="External" /><Relationship Id="rId269" Type="http://schemas.openxmlformats.org/officeDocument/2006/relationships/hyperlink" Target="http://en.wikipedia.org/wiki/microfossil" TargetMode="External" /><Relationship Id="rId270" Type="http://schemas.openxmlformats.org/officeDocument/2006/relationships/hyperlink" Target="http://en.wikipedia.org/wiki/phytoplankton" TargetMode="External" /><Relationship Id="rId271" Type="http://schemas.openxmlformats.org/officeDocument/2006/relationships/hyperlink" Target="http://en.wikipedia.org/wiki/Pliocene" TargetMode="External" /><Relationship Id="rId272" Type="http://schemas.openxmlformats.org/officeDocument/2006/relationships/hyperlink" Target="http://en.wikipedia.org/wiki/supercontinent" TargetMode="External" /><Relationship Id="rId273" Type="http://schemas.openxmlformats.org/officeDocument/2006/relationships/hyperlink" Target="http://en.wikipedia.org/wiki/NASA" TargetMode="External" /><Relationship Id="rId274" Type="http://schemas.openxmlformats.org/officeDocument/2006/relationships/hyperlink" Target="http://en.wikipedia.org/wiki/Archean" TargetMode="External" /><Relationship Id="rId275" Type="http://schemas.openxmlformats.org/officeDocument/2006/relationships/hyperlink" Target="http://en.wikipedia.org/wiki/Hadean" TargetMode="External" /><Relationship Id="rId276" Type="http://schemas.openxmlformats.org/officeDocument/2006/relationships/hyperlink" Target="http://en.wikipedia.org/wiki/biosphere" TargetMode="External" /><Relationship Id="rId277" Type="http://schemas.openxmlformats.org/officeDocument/2006/relationships/hyperlink" Target="http://en.wikipedia.org/wiki/permafrost" TargetMode="External" /><Relationship Id="rId278" Type="http://schemas.openxmlformats.org/officeDocument/2006/relationships/hyperlink" Target="http://en.wikipedia.org/wiki/hydrosphere" TargetMode="External" /><Relationship Id="rId279" Type="http://schemas.openxmlformats.org/officeDocument/2006/relationships/hyperlink" Target="http://en.wikipedia.org/wiki/fish" TargetMode="External" /><Relationship Id="rId280" Type="http://schemas.openxmlformats.org/officeDocument/2006/relationships/hyperlink" Target="http://en.wikipedia.org/wiki/Pacific" TargetMode="External" /><Relationship Id="rId281" Type="http://schemas.openxmlformats.org/officeDocument/2006/relationships/hyperlink" Target="http://en.wikipedia.org/wiki/Atlantic" TargetMode="External" /><Relationship Id="rId282" Type="http://schemas.openxmlformats.org/officeDocument/2006/relationships/hyperlink" Target="http://en.wikipedia.org/wiki/island" TargetMode="External" /><Relationship Id="rId283" Type="http://schemas.openxmlformats.org/officeDocument/2006/relationships/hyperlink" Target="http://en.wikipedia.org/wiki/tephra" TargetMode="External" /><Relationship Id="rId284" Type="http://schemas.openxmlformats.org/officeDocument/2006/relationships/hyperlink" Target="http://en.wikipedia.org/wiki/stratosphere" TargetMode="External" /><Relationship Id="rId285" Type="http://schemas.openxmlformats.org/officeDocument/2006/relationships/hyperlink" Target="http://en.wikipedia.org/wiki/Pinatubo" TargetMode="External" /><Relationship Id="rId286" Type="http://schemas.openxmlformats.org/officeDocument/2006/relationships/hyperlink" Target="http://en.wikipedia.org/wiki/ion" TargetMode="External" /><Relationship Id="rId287" Type="http://schemas.openxmlformats.org/officeDocument/2006/relationships/hyperlink" Target="http://en.wikipedia.org/wiki/CERN" TargetMode="External" /><Relationship Id="rId288" Type="http://schemas.openxmlformats.org/officeDocument/2006/relationships/hyperlink" Target="http://en.wikipedia.org/wiki/albedo" TargetMode="External" /><Relationship Id="rId289" Type="http://schemas.openxmlformats.org/officeDocument/2006/relationships/hyperlink" Target="http://en.wikipedia.org/wiki/geothermal" TargetMode="External" /><Relationship Id="rId290" Type="http://schemas.openxmlformats.org/officeDocument/2006/relationships/hyperlink" Target="http://en.wikipedia.org/wiki/interglacial" TargetMode="External" /><Relationship Id="rId291" Type="http://schemas.openxmlformats.org/officeDocument/2006/relationships/hyperlink" Target="http://en.wikipedia.org/wiki/lithosphere" TargetMode="External" /><Relationship Id="rId292" Type="http://schemas.openxmlformats.org/officeDocument/2006/relationships/hyperlink" Target="http://en.wikipedia.org/wiki/deforestation" TargetMode="External" /><Relationship Id="rId293" Type="http://schemas.openxmlformats.org/officeDocument/2006/relationships/hyperlink" Target="http://en.wikipedia.org/wiki/termite" TargetMode="External" /><Relationship Id="rId294" Type="http://schemas.openxmlformats.org/officeDocument/2006/relationships/hyperlink" Target="http://en.wikipedia.org/wiki/cattle" TargetMode="External" /><Relationship Id="rId295" Type="http://schemas.openxmlformats.org/officeDocument/2006/relationships/hyperlink" Target="http://en.wikipedia.org/wiki/ruminant" TargetMode="External" /><Relationship Id="rId296" Type="http://schemas.openxmlformats.org/officeDocument/2006/relationships/hyperlink" Target="http://en.wikipedia.org/wiki/Permo-Carboniferous" TargetMode="External" /><Relationship Id="rId297" Type="http://schemas.openxmlformats.org/officeDocument/2006/relationships/hyperlink" Target="http://en.wikipedia.org/wiki/glaciation" TargetMode="External" /><Relationship Id="rId298" Type="http://schemas.openxmlformats.org/officeDocument/2006/relationships/hyperlink" Target="http://en.wikipedia.org/wiki/microclimate" TargetMode="External" /><Relationship Id="rId299" Type="http://schemas.openxmlformats.org/officeDocument/2006/relationships/hyperlink" Target="http://en.wikipedia.org/wiki/palynomorph" TargetMode="External" /><Relationship Id="rId300" Type="http://schemas.openxmlformats.org/officeDocument/2006/relationships/hyperlink" Target="http://en.wikipedia.org/wiki/energy" TargetMode="External" /><Relationship Id="rId301" Type="http://schemas.openxmlformats.org/officeDocument/2006/relationships/hyperlink" Target="http://en.wikipedia.org/wiki/detritus" TargetMode="External" /><Relationship Id="rId302" Type="http://schemas.openxmlformats.org/officeDocument/2006/relationships/hyperlink" Target="http://en.wikipedia.org/wiki/weathering" TargetMode="External" /><Relationship Id="rId303" Type="http://schemas.openxmlformats.org/officeDocument/2006/relationships/hyperlink" Target="http://en.wikipedia.org/wiki/ton" TargetMode="External" /><Relationship Id="rId304" Type="http://schemas.openxmlformats.org/officeDocument/2006/relationships/hyperlink" Target="http://en.wikipedia.org/wiki/beryllium" TargetMode="External" /><Relationship Id="rId305" Type="http://schemas.openxmlformats.org/officeDocument/2006/relationships/hyperlink" Target="http://en.wikipedia.org/wiki/modulation" TargetMode="External" /><Relationship Id="rId306" Type="http://schemas.openxmlformats.org/officeDocument/2006/relationships/hyperlink" Target="http://en.wikipedia.org/wiki/satellite" TargetMode="External" /><Relationship Id="rId307" Type="http://schemas.openxmlformats.org/officeDocument/2006/relationships/hyperlink" Target="http://en.wikipedia.org/wiki/altimeter" TargetMode="External" /><Relationship Id="rId308" Type="http://schemas.openxmlformats.org/officeDocument/2006/relationships/hyperlink" Target="http://en.wikipedia.org/wiki/climatology" TargetMode="External" /><Relationship Id="rId309" Type="http://schemas.openxmlformats.org/officeDocument/2006/relationships/hyperlink" Target="http://en.wikipedia.org/wiki/aerosols" TargetMode="External" /><Relationship Id="rId310" Type="http://schemas.openxmlformats.org/officeDocument/2006/relationships/hyperlink" Target="http://en.wikipedia.org/wiki/radiation" TargetMode="External" /><Relationship Id="rId311" Type="http://schemas.openxmlformats.org/officeDocument/2006/relationships/comments" Target="../comments2.xml" /><Relationship Id="rId312" Type="http://schemas.openxmlformats.org/officeDocument/2006/relationships/vmlDrawing" Target="../drawings/vmlDrawing2.vml" /><Relationship Id="rId313" Type="http://schemas.openxmlformats.org/officeDocument/2006/relationships/table" Target="../tables/table2.xml" /><Relationship Id="rId3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21.7109375" style="0" bestFit="1" customWidth="1"/>
    <col min="23" max="23" width="27.421875" style="0" bestFit="1" customWidth="1"/>
    <col min="24" max="24" width="22.57421875" style="0" bestFit="1" customWidth="1"/>
    <col min="25" max="25" width="28.421875" style="0" bestFit="1" customWidth="1"/>
    <col min="26" max="26" width="27.28125" style="0" bestFit="1" customWidth="1"/>
    <col min="27" max="27" width="33.140625" style="0" bestFit="1" customWidth="1"/>
    <col min="28" max="28" width="18.57421875" style="0" bestFit="1" customWidth="1"/>
    <col min="29" max="29" width="22.28125" style="0" bestFit="1" customWidth="1"/>
    <col min="30" max="30" width="15.7109375" style="0" bestFit="1" customWidth="1"/>
  </cols>
  <sheetData>
    <row r="1" spans="3:14" ht="15">
      <c r="C1" s="16" t="s">
        <v>39</v>
      </c>
      <c r="D1" s="17"/>
      <c r="E1" s="17"/>
      <c r="F1" s="17"/>
      <c r="G1" s="16"/>
      <c r="H1" s="14" t="s">
        <v>43</v>
      </c>
      <c r="I1" s="50"/>
      <c r="J1" s="50"/>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1225</v>
      </c>
      <c r="U2" s="13" t="s">
        <v>1226</v>
      </c>
      <c r="V2" s="52" t="s">
        <v>1338</v>
      </c>
      <c r="W2" s="52" t="s">
        <v>1339</v>
      </c>
      <c r="X2" s="52" t="s">
        <v>1340</v>
      </c>
      <c r="Y2" s="52" t="s">
        <v>1341</v>
      </c>
      <c r="Z2" s="52" t="s">
        <v>1342</v>
      </c>
      <c r="AA2" s="52" t="s">
        <v>1343</v>
      </c>
      <c r="AB2" s="52" t="s">
        <v>1344</v>
      </c>
      <c r="AC2" s="52" t="s">
        <v>1345</v>
      </c>
      <c r="AD2" s="52" t="s">
        <v>1346</v>
      </c>
    </row>
    <row r="3" spans="1:30" ht="15" customHeight="1">
      <c r="A3" s="65" t="s">
        <v>199</v>
      </c>
      <c r="B3" s="65" t="s">
        <v>359</v>
      </c>
      <c r="C3" s="66" t="s">
        <v>1350</v>
      </c>
      <c r="D3" s="67">
        <v>3</v>
      </c>
      <c r="E3" s="68" t="s">
        <v>132</v>
      </c>
      <c r="F3" s="69">
        <v>32</v>
      </c>
      <c r="G3" s="66"/>
      <c r="H3" s="70"/>
      <c r="I3" s="71"/>
      <c r="J3" s="71"/>
      <c r="K3" s="34" t="s">
        <v>65</v>
      </c>
      <c r="L3" s="72">
        <v>3</v>
      </c>
      <c r="M3" s="72"/>
      <c r="N3" s="73"/>
      <c r="O3" s="78" t="s">
        <v>417</v>
      </c>
      <c r="P3" s="78">
        <v>1</v>
      </c>
      <c r="Q3" s="78" t="s">
        <v>418</v>
      </c>
      <c r="R3" s="78"/>
      <c r="S3" s="78"/>
      <c r="T3" s="78" t="str">
        <f>REPLACE(INDEX(GroupVertices[Group],MATCH(Edges[[#This Row],[Vertex 1]],GroupVertices[Vertex],0)),1,1,"")</f>
        <v>1</v>
      </c>
      <c r="U3" s="78" t="str">
        <f>REPLACE(INDEX(GroupVertices[Group],MATCH(Edges[[#This Row],[Vertex 2]],GroupVertices[Vertex],0)),1,1,"")</f>
        <v>1</v>
      </c>
      <c r="V3" s="48"/>
      <c r="W3" s="49"/>
      <c r="X3" s="48"/>
      <c r="Y3" s="49"/>
      <c r="Z3" s="48"/>
      <c r="AA3" s="49"/>
      <c r="AB3" s="48"/>
      <c r="AC3" s="49"/>
      <c r="AD3" s="48"/>
    </row>
    <row r="4" spans="1:30" ht="15" customHeight="1">
      <c r="A4" s="65" t="s">
        <v>199</v>
      </c>
      <c r="B4" s="65" t="s">
        <v>360</v>
      </c>
      <c r="C4" s="66" t="s">
        <v>1350</v>
      </c>
      <c r="D4" s="67">
        <v>3</v>
      </c>
      <c r="E4" s="66" t="s">
        <v>132</v>
      </c>
      <c r="F4" s="69">
        <v>32</v>
      </c>
      <c r="G4" s="66"/>
      <c r="H4" s="70"/>
      <c r="I4" s="71"/>
      <c r="J4" s="71"/>
      <c r="K4" s="34" t="s">
        <v>65</v>
      </c>
      <c r="L4" s="72">
        <v>4</v>
      </c>
      <c r="M4" s="72"/>
      <c r="N4" s="73"/>
      <c r="O4" s="79" t="s">
        <v>417</v>
      </c>
      <c r="P4" s="79">
        <v>1</v>
      </c>
      <c r="Q4" s="79" t="s">
        <v>418</v>
      </c>
      <c r="R4" s="79"/>
      <c r="S4" s="79"/>
      <c r="T4" s="78" t="str">
        <f>REPLACE(INDEX(GroupVertices[Group],MATCH(Edges[[#This Row],[Vertex 1]],GroupVertices[Vertex],0)),1,1,"")</f>
        <v>1</v>
      </c>
      <c r="U4" s="78" t="str">
        <f>REPLACE(INDEX(GroupVertices[Group],MATCH(Edges[[#This Row],[Vertex 2]],GroupVertices[Vertex],0)),1,1,"")</f>
        <v>1</v>
      </c>
      <c r="V4" s="48"/>
      <c r="W4" s="49"/>
      <c r="X4" s="48"/>
      <c r="Y4" s="49"/>
      <c r="Z4" s="48"/>
      <c r="AA4" s="49"/>
      <c r="AB4" s="48"/>
      <c r="AC4" s="49"/>
      <c r="AD4" s="48"/>
    </row>
    <row r="5" spans="1:30" ht="15">
      <c r="A5" s="65" t="s">
        <v>200</v>
      </c>
      <c r="B5" s="65" t="s">
        <v>205</v>
      </c>
      <c r="C5" s="66" t="s">
        <v>1350</v>
      </c>
      <c r="D5" s="67">
        <v>3</v>
      </c>
      <c r="E5" s="66" t="s">
        <v>132</v>
      </c>
      <c r="F5" s="69">
        <v>32</v>
      </c>
      <c r="G5" s="66"/>
      <c r="H5" s="70"/>
      <c r="I5" s="71"/>
      <c r="J5" s="71"/>
      <c r="K5" s="34" t="s">
        <v>65</v>
      </c>
      <c r="L5" s="72">
        <v>5</v>
      </c>
      <c r="M5" s="72"/>
      <c r="N5" s="73"/>
      <c r="O5" s="79" t="s">
        <v>417</v>
      </c>
      <c r="P5" s="79">
        <v>1</v>
      </c>
      <c r="Q5" s="79" t="s">
        <v>418</v>
      </c>
      <c r="R5" s="79"/>
      <c r="S5" s="79"/>
      <c r="T5" s="78" t="str">
        <f>REPLACE(INDEX(GroupVertices[Group],MATCH(Edges[[#This Row],[Vertex 1]],GroupVertices[Vertex],0)),1,1,"")</f>
        <v>4</v>
      </c>
      <c r="U5" s="78" t="str">
        <f>REPLACE(INDEX(GroupVertices[Group],MATCH(Edges[[#This Row],[Vertex 2]],GroupVertices[Vertex],0)),1,1,"")</f>
        <v>4</v>
      </c>
      <c r="V5" s="48"/>
      <c r="W5" s="49"/>
      <c r="X5" s="48"/>
      <c r="Y5" s="49"/>
      <c r="Z5" s="48"/>
      <c r="AA5" s="49"/>
      <c r="AB5" s="48"/>
      <c r="AC5" s="49"/>
      <c r="AD5" s="48"/>
    </row>
    <row r="6" spans="1:30" ht="15">
      <c r="A6" s="65" t="s">
        <v>200</v>
      </c>
      <c r="B6" s="65" t="s">
        <v>299</v>
      </c>
      <c r="C6" s="66" t="s">
        <v>1350</v>
      </c>
      <c r="D6" s="67">
        <v>3</v>
      </c>
      <c r="E6" s="66" t="s">
        <v>132</v>
      </c>
      <c r="F6" s="69">
        <v>32</v>
      </c>
      <c r="G6" s="66"/>
      <c r="H6" s="70"/>
      <c r="I6" s="71"/>
      <c r="J6" s="71"/>
      <c r="K6" s="34" t="s">
        <v>65</v>
      </c>
      <c r="L6" s="72">
        <v>6</v>
      </c>
      <c r="M6" s="72"/>
      <c r="N6" s="73"/>
      <c r="O6" s="79" t="s">
        <v>417</v>
      </c>
      <c r="P6" s="79">
        <v>1</v>
      </c>
      <c r="Q6" s="79" t="s">
        <v>418</v>
      </c>
      <c r="R6" s="79"/>
      <c r="S6" s="79"/>
      <c r="T6" s="78" t="str">
        <f>REPLACE(INDEX(GroupVertices[Group],MATCH(Edges[[#This Row],[Vertex 1]],GroupVertices[Vertex],0)),1,1,"")</f>
        <v>4</v>
      </c>
      <c r="U6" s="78" t="str">
        <f>REPLACE(INDEX(GroupVertices[Group],MATCH(Edges[[#This Row],[Vertex 2]],GroupVertices[Vertex],0)),1,1,"")</f>
        <v>1</v>
      </c>
      <c r="V6" s="48"/>
      <c r="W6" s="49"/>
      <c r="X6" s="48"/>
      <c r="Y6" s="49"/>
      <c r="Z6" s="48"/>
      <c r="AA6" s="49"/>
      <c r="AB6" s="48"/>
      <c r="AC6" s="49"/>
      <c r="AD6" s="48"/>
    </row>
    <row r="7" spans="1:30" ht="15">
      <c r="A7" s="65" t="s">
        <v>200</v>
      </c>
      <c r="B7" s="65" t="s">
        <v>291</v>
      </c>
      <c r="C7" s="66" t="s">
        <v>1350</v>
      </c>
      <c r="D7" s="67">
        <v>3</v>
      </c>
      <c r="E7" s="66" t="s">
        <v>132</v>
      </c>
      <c r="F7" s="69">
        <v>32</v>
      </c>
      <c r="G7" s="66"/>
      <c r="H7" s="70"/>
      <c r="I7" s="71"/>
      <c r="J7" s="71"/>
      <c r="K7" s="34" t="s">
        <v>65</v>
      </c>
      <c r="L7" s="72">
        <v>7</v>
      </c>
      <c r="M7" s="72"/>
      <c r="N7" s="73"/>
      <c r="O7" s="79" t="s">
        <v>417</v>
      </c>
      <c r="P7" s="79">
        <v>1</v>
      </c>
      <c r="Q7" s="79" t="s">
        <v>418</v>
      </c>
      <c r="R7" s="79"/>
      <c r="S7" s="79"/>
      <c r="T7" s="78" t="str">
        <f>REPLACE(INDEX(GroupVertices[Group],MATCH(Edges[[#This Row],[Vertex 1]],GroupVertices[Vertex],0)),1,1,"")</f>
        <v>4</v>
      </c>
      <c r="U7" s="78" t="str">
        <f>REPLACE(INDEX(GroupVertices[Group],MATCH(Edges[[#This Row],[Vertex 2]],GroupVertices[Vertex],0)),1,1,"")</f>
        <v>4</v>
      </c>
      <c r="V7" s="48"/>
      <c r="W7" s="49"/>
      <c r="X7" s="48"/>
      <c r="Y7" s="49"/>
      <c r="Z7" s="48"/>
      <c r="AA7" s="49"/>
      <c r="AB7" s="48"/>
      <c r="AC7" s="49"/>
      <c r="AD7" s="48"/>
    </row>
    <row r="8" spans="1:30" ht="15">
      <c r="A8" s="65" t="s">
        <v>200</v>
      </c>
      <c r="B8" s="65" t="s">
        <v>222</v>
      </c>
      <c r="C8" s="66" t="s">
        <v>1350</v>
      </c>
      <c r="D8" s="67">
        <v>3</v>
      </c>
      <c r="E8" s="66" t="s">
        <v>132</v>
      </c>
      <c r="F8" s="69">
        <v>32</v>
      </c>
      <c r="G8" s="66"/>
      <c r="H8" s="70"/>
      <c r="I8" s="71"/>
      <c r="J8" s="71"/>
      <c r="K8" s="34" t="s">
        <v>65</v>
      </c>
      <c r="L8" s="72">
        <v>8</v>
      </c>
      <c r="M8" s="72"/>
      <c r="N8" s="73"/>
      <c r="O8" s="79" t="s">
        <v>417</v>
      </c>
      <c r="P8" s="79">
        <v>1</v>
      </c>
      <c r="Q8" s="79" t="s">
        <v>418</v>
      </c>
      <c r="R8" s="79"/>
      <c r="S8" s="79"/>
      <c r="T8" s="78" t="str">
        <f>REPLACE(INDEX(GroupVertices[Group],MATCH(Edges[[#This Row],[Vertex 1]],GroupVertices[Vertex],0)),1,1,"")</f>
        <v>4</v>
      </c>
      <c r="U8" s="78" t="str">
        <f>REPLACE(INDEX(GroupVertices[Group],MATCH(Edges[[#This Row],[Vertex 2]],GroupVertices[Vertex],0)),1,1,"")</f>
        <v>3</v>
      </c>
      <c r="V8" s="48"/>
      <c r="W8" s="49"/>
      <c r="X8" s="48"/>
      <c r="Y8" s="49"/>
      <c r="Z8" s="48"/>
      <c r="AA8" s="49"/>
      <c r="AB8" s="48"/>
      <c r="AC8" s="49"/>
      <c r="AD8" s="48"/>
    </row>
    <row r="9" spans="1:30" ht="15">
      <c r="A9" s="65" t="s">
        <v>200</v>
      </c>
      <c r="B9" s="65" t="s">
        <v>242</v>
      </c>
      <c r="C9" s="66" t="s">
        <v>1350</v>
      </c>
      <c r="D9" s="67">
        <v>3</v>
      </c>
      <c r="E9" s="66" t="s">
        <v>132</v>
      </c>
      <c r="F9" s="69">
        <v>32</v>
      </c>
      <c r="G9" s="66"/>
      <c r="H9" s="70"/>
      <c r="I9" s="71"/>
      <c r="J9" s="71"/>
      <c r="K9" s="34" t="s">
        <v>65</v>
      </c>
      <c r="L9" s="72">
        <v>9</v>
      </c>
      <c r="M9" s="72"/>
      <c r="N9" s="73"/>
      <c r="O9" s="79" t="s">
        <v>417</v>
      </c>
      <c r="P9" s="79">
        <v>1</v>
      </c>
      <c r="Q9" s="79" t="s">
        <v>418</v>
      </c>
      <c r="R9" s="79"/>
      <c r="S9" s="79"/>
      <c r="T9" s="78" t="str">
        <f>REPLACE(INDEX(GroupVertices[Group],MATCH(Edges[[#This Row],[Vertex 1]],GroupVertices[Vertex],0)),1,1,"")</f>
        <v>4</v>
      </c>
      <c r="U9" s="78" t="str">
        <f>REPLACE(INDEX(GroupVertices[Group],MATCH(Edges[[#This Row],[Vertex 2]],GroupVertices[Vertex],0)),1,1,"")</f>
        <v>2</v>
      </c>
      <c r="V9" s="48"/>
      <c r="W9" s="49"/>
      <c r="X9" s="48"/>
      <c r="Y9" s="49"/>
      <c r="Z9" s="48"/>
      <c r="AA9" s="49"/>
      <c r="AB9" s="48"/>
      <c r="AC9" s="49"/>
      <c r="AD9" s="48"/>
    </row>
    <row r="10" spans="1:30" ht="15">
      <c r="A10" s="65" t="s">
        <v>200</v>
      </c>
      <c r="B10" s="65" t="s">
        <v>245</v>
      </c>
      <c r="C10" s="66" t="s">
        <v>1350</v>
      </c>
      <c r="D10" s="67">
        <v>3</v>
      </c>
      <c r="E10" s="66" t="s">
        <v>132</v>
      </c>
      <c r="F10" s="69">
        <v>32</v>
      </c>
      <c r="G10" s="66"/>
      <c r="H10" s="70"/>
      <c r="I10" s="71"/>
      <c r="J10" s="71"/>
      <c r="K10" s="34" t="s">
        <v>65</v>
      </c>
      <c r="L10" s="72">
        <v>10</v>
      </c>
      <c r="M10" s="72"/>
      <c r="N10" s="73"/>
      <c r="O10" s="79" t="s">
        <v>417</v>
      </c>
      <c r="P10" s="79">
        <v>1</v>
      </c>
      <c r="Q10" s="79" t="s">
        <v>418</v>
      </c>
      <c r="R10" s="79"/>
      <c r="S10" s="79"/>
      <c r="T10" s="78" t="str">
        <f>REPLACE(INDEX(GroupVertices[Group],MATCH(Edges[[#This Row],[Vertex 1]],GroupVertices[Vertex],0)),1,1,"")</f>
        <v>4</v>
      </c>
      <c r="U10" s="78" t="str">
        <f>REPLACE(INDEX(GroupVertices[Group],MATCH(Edges[[#This Row],[Vertex 2]],GroupVertices[Vertex],0)),1,1,"")</f>
        <v>2</v>
      </c>
      <c r="V10" s="48"/>
      <c r="W10" s="49"/>
      <c r="X10" s="48"/>
      <c r="Y10" s="49"/>
      <c r="Z10" s="48"/>
      <c r="AA10" s="49"/>
      <c r="AB10" s="48"/>
      <c r="AC10" s="49"/>
      <c r="AD10" s="48"/>
    </row>
    <row r="11" spans="1:30" ht="15">
      <c r="A11" s="65" t="s">
        <v>200</v>
      </c>
      <c r="B11" s="65" t="s">
        <v>275</v>
      </c>
      <c r="C11" s="66" t="s">
        <v>1350</v>
      </c>
      <c r="D11" s="67">
        <v>3</v>
      </c>
      <c r="E11" s="66" t="s">
        <v>132</v>
      </c>
      <c r="F11" s="69">
        <v>32</v>
      </c>
      <c r="G11" s="66"/>
      <c r="H11" s="70"/>
      <c r="I11" s="71"/>
      <c r="J11" s="71"/>
      <c r="K11" s="34" t="s">
        <v>65</v>
      </c>
      <c r="L11" s="72">
        <v>11</v>
      </c>
      <c r="M11" s="72"/>
      <c r="N11" s="73"/>
      <c r="O11" s="79" t="s">
        <v>417</v>
      </c>
      <c r="P11" s="79">
        <v>1</v>
      </c>
      <c r="Q11" s="79" t="s">
        <v>418</v>
      </c>
      <c r="R11" s="79"/>
      <c r="S11" s="79"/>
      <c r="T11" s="78" t="str">
        <f>REPLACE(INDEX(GroupVertices[Group],MATCH(Edges[[#This Row],[Vertex 1]],GroupVertices[Vertex],0)),1,1,"")</f>
        <v>4</v>
      </c>
      <c r="U11" s="78" t="str">
        <f>REPLACE(INDEX(GroupVertices[Group],MATCH(Edges[[#This Row],[Vertex 2]],GroupVertices[Vertex],0)),1,1,"")</f>
        <v>3</v>
      </c>
      <c r="V11" s="48"/>
      <c r="W11" s="49"/>
      <c r="X11" s="48"/>
      <c r="Y11" s="49"/>
      <c r="Z11" s="48"/>
      <c r="AA11" s="49"/>
      <c r="AB11" s="48"/>
      <c r="AC11" s="49"/>
      <c r="AD11" s="48"/>
    </row>
    <row r="12" spans="1:30" ht="15">
      <c r="A12" s="65" t="s">
        <v>200</v>
      </c>
      <c r="B12" s="65" t="s">
        <v>314</v>
      </c>
      <c r="C12" s="66" t="s">
        <v>1350</v>
      </c>
      <c r="D12" s="67">
        <v>3</v>
      </c>
      <c r="E12" s="66" t="s">
        <v>132</v>
      </c>
      <c r="F12" s="69">
        <v>32</v>
      </c>
      <c r="G12" s="66"/>
      <c r="H12" s="70"/>
      <c r="I12" s="71"/>
      <c r="J12" s="71"/>
      <c r="K12" s="34" t="s">
        <v>65</v>
      </c>
      <c r="L12" s="72">
        <v>12</v>
      </c>
      <c r="M12" s="72"/>
      <c r="N12" s="73"/>
      <c r="O12" s="79" t="s">
        <v>417</v>
      </c>
      <c r="P12" s="79">
        <v>1</v>
      </c>
      <c r="Q12" s="79" t="s">
        <v>418</v>
      </c>
      <c r="R12" s="79"/>
      <c r="S12" s="79"/>
      <c r="T12" s="78" t="str">
        <f>REPLACE(INDEX(GroupVertices[Group],MATCH(Edges[[#This Row],[Vertex 1]],GroupVertices[Vertex],0)),1,1,"")</f>
        <v>4</v>
      </c>
      <c r="U12" s="78" t="str">
        <f>REPLACE(INDEX(GroupVertices[Group],MATCH(Edges[[#This Row],[Vertex 2]],GroupVertices[Vertex],0)),1,1,"")</f>
        <v>4</v>
      </c>
      <c r="V12" s="48"/>
      <c r="W12" s="49"/>
      <c r="X12" s="48"/>
      <c r="Y12" s="49"/>
      <c r="Z12" s="48"/>
      <c r="AA12" s="49"/>
      <c r="AB12" s="48"/>
      <c r="AC12" s="49"/>
      <c r="AD12" s="48"/>
    </row>
    <row r="13" spans="1:30" ht="15">
      <c r="A13" s="65" t="s">
        <v>200</v>
      </c>
      <c r="B13" s="65" t="s">
        <v>333</v>
      </c>
      <c r="C13" s="66" t="s">
        <v>1350</v>
      </c>
      <c r="D13" s="67">
        <v>3</v>
      </c>
      <c r="E13" s="66" t="s">
        <v>132</v>
      </c>
      <c r="F13" s="69">
        <v>32</v>
      </c>
      <c r="G13" s="66"/>
      <c r="H13" s="70"/>
      <c r="I13" s="71"/>
      <c r="J13" s="71"/>
      <c r="K13" s="34" t="s">
        <v>65</v>
      </c>
      <c r="L13" s="72">
        <v>13</v>
      </c>
      <c r="M13" s="72"/>
      <c r="N13" s="73"/>
      <c r="O13" s="79" t="s">
        <v>417</v>
      </c>
      <c r="P13" s="79">
        <v>1</v>
      </c>
      <c r="Q13" s="79" t="s">
        <v>418</v>
      </c>
      <c r="R13" s="79"/>
      <c r="S13" s="79"/>
      <c r="T13" s="78" t="str">
        <f>REPLACE(INDEX(GroupVertices[Group],MATCH(Edges[[#This Row],[Vertex 1]],GroupVertices[Vertex],0)),1,1,"")</f>
        <v>4</v>
      </c>
      <c r="U13" s="78" t="str">
        <f>REPLACE(INDEX(GroupVertices[Group],MATCH(Edges[[#This Row],[Vertex 2]],GroupVertices[Vertex],0)),1,1,"")</f>
        <v>1</v>
      </c>
      <c r="V13" s="48"/>
      <c r="W13" s="49"/>
      <c r="X13" s="48"/>
      <c r="Y13" s="49"/>
      <c r="Z13" s="48"/>
      <c r="AA13" s="49"/>
      <c r="AB13" s="48"/>
      <c r="AC13" s="49"/>
      <c r="AD13" s="48"/>
    </row>
    <row r="14" spans="1:30" ht="15">
      <c r="A14" s="65" t="s">
        <v>200</v>
      </c>
      <c r="B14" s="65" t="s">
        <v>341</v>
      </c>
      <c r="C14" s="66" t="s">
        <v>1350</v>
      </c>
      <c r="D14" s="67">
        <v>3</v>
      </c>
      <c r="E14" s="66" t="s">
        <v>132</v>
      </c>
      <c r="F14" s="69">
        <v>32</v>
      </c>
      <c r="G14" s="66"/>
      <c r="H14" s="70"/>
      <c r="I14" s="71"/>
      <c r="J14" s="71"/>
      <c r="K14" s="34" t="s">
        <v>65</v>
      </c>
      <c r="L14" s="72">
        <v>14</v>
      </c>
      <c r="M14" s="72"/>
      <c r="N14" s="73"/>
      <c r="O14" s="79" t="s">
        <v>417</v>
      </c>
      <c r="P14" s="79">
        <v>1</v>
      </c>
      <c r="Q14" s="79" t="s">
        <v>418</v>
      </c>
      <c r="R14" s="79"/>
      <c r="S14" s="79"/>
      <c r="T14" s="78" t="str">
        <f>REPLACE(INDEX(GroupVertices[Group],MATCH(Edges[[#This Row],[Vertex 1]],GroupVertices[Vertex],0)),1,1,"")</f>
        <v>4</v>
      </c>
      <c r="U14" s="78" t="str">
        <f>REPLACE(INDEX(GroupVertices[Group],MATCH(Edges[[#This Row],[Vertex 2]],GroupVertices[Vertex],0)),1,1,"")</f>
        <v>4</v>
      </c>
      <c r="V14" s="48"/>
      <c r="W14" s="49"/>
      <c r="X14" s="48"/>
      <c r="Y14" s="49"/>
      <c r="Z14" s="48"/>
      <c r="AA14" s="49"/>
      <c r="AB14" s="48"/>
      <c r="AC14" s="49"/>
      <c r="AD14" s="48"/>
    </row>
    <row r="15" spans="1:30" ht="15">
      <c r="A15" s="65" t="s">
        <v>200</v>
      </c>
      <c r="B15" s="65" t="s">
        <v>339</v>
      </c>
      <c r="C15" s="66" t="s">
        <v>1350</v>
      </c>
      <c r="D15" s="67">
        <v>3</v>
      </c>
      <c r="E15" s="66" t="s">
        <v>132</v>
      </c>
      <c r="F15" s="69">
        <v>32</v>
      </c>
      <c r="G15" s="66"/>
      <c r="H15" s="70"/>
      <c r="I15" s="71"/>
      <c r="J15" s="71"/>
      <c r="K15" s="34" t="s">
        <v>65</v>
      </c>
      <c r="L15" s="72">
        <v>15</v>
      </c>
      <c r="M15" s="72"/>
      <c r="N15" s="73"/>
      <c r="O15" s="79" t="s">
        <v>417</v>
      </c>
      <c r="P15" s="79">
        <v>1</v>
      </c>
      <c r="Q15" s="79" t="s">
        <v>418</v>
      </c>
      <c r="R15" s="79"/>
      <c r="S15" s="79"/>
      <c r="T15" s="78" t="str">
        <f>REPLACE(INDEX(GroupVertices[Group],MATCH(Edges[[#This Row],[Vertex 1]],GroupVertices[Vertex],0)),1,1,"")</f>
        <v>4</v>
      </c>
      <c r="U15" s="78" t="str">
        <f>REPLACE(INDEX(GroupVertices[Group],MATCH(Edges[[#This Row],[Vertex 2]],GroupVertices[Vertex],0)),1,1,"")</f>
        <v>2</v>
      </c>
      <c r="V15" s="48"/>
      <c r="W15" s="49"/>
      <c r="X15" s="48"/>
      <c r="Y15" s="49"/>
      <c r="Z15" s="48"/>
      <c r="AA15" s="49"/>
      <c r="AB15" s="48"/>
      <c r="AC15" s="49"/>
      <c r="AD15" s="48"/>
    </row>
    <row r="16" spans="1:30" ht="15">
      <c r="A16" s="65" t="s">
        <v>200</v>
      </c>
      <c r="B16" s="65" t="s">
        <v>357</v>
      </c>
      <c r="C16" s="66" t="s">
        <v>1350</v>
      </c>
      <c r="D16" s="67">
        <v>3</v>
      </c>
      <c r="E16" s="66" t="s">
        <v>132</v>
      </c>
      <c r="F16" s="69">
        <v>32</v>
      </c>
      <c r="G16" s="66"/>
      <c r="H16" s="70"/>
      <c r="I16" s="71"/>
      <c r="J16" s="71"/>
      <c r="K16" s="34" t="s">
        <v>65</v>
      </c>
      <c r="L16" s="72">
        <v>16</v>
      </c>
      <c r="M16" s="72"/>
      <c r="N16" s="73"/>
      <c r="O16" s="79" t="s">
        <v>417</v>
      </c>
      <c r="P16" s="79">
        <v>1</v>
      </c>
      <c r="Q16" s="79" t="s">
        <v>418</v>
      </c>
      <c r="R16" s="79"/>
      <c r="S16" s="79"/>
      <c r="T16" s="78" t="str">
        <f>REPLACE(INDEX(GroupVertices[Group],MATCH(Edges[[#This Row],[Vertex 1]],GroupVertices[Vertex],0)),1,1,"")</f>
        <v>4</v>
      </c>
      <c r="U16" s="78" t="str">
        <f>REPLACE(INDEX(GroupVertices[Group],MATCH(Edges[[#This Row],[Vertex 2]],GroupVertices[Vertex],0)),1,1,"")</f>
        <v>2</v>
      </c>
      <c r="V16" s="48"/>
      <c r="W16" s="49"/>
      <c r="X16" s="48"/>
      <c r="Y16" s="49"/>
      <c r="Z16" s="48"/>
      <c r="AA16" s="49"/>
      <c r="AB16" s="48"/>
      <c r="AC16" s="49"/>
      <c r="AD16" s="48"/>
    </row>
    <row r="17" spans="1:30" ht="15">
      <c r="A17" s="65" t="s">
        <v>199</v>
      </c>
      <c r="B17" s="65" t="s">
        <v>200</v>
      </c>
      <c r="C17" s="66" t="s">
        <v>1350</v>
      </c>
      <c r="D17" s="67">
        <v>3</v>
      </c>
      <c r="E17" s="66" t="s">
        <v>132</v>
      </c>
      <c r="F17" s="69">
        <v>32</v>
      </c>
      <c r="G17" s="66"/>
      <c r="H17" s="70"/>
      <c r="I17" s="71"/>
      <c r="J17" s="71"/>
      <c r="K17" s="34" t="s">
        <v>65</v>
      </c>
      <c r="L17" s="72">
        <v>17</v>
      </c>
      <c r="M17" s="72"/>
      <c r="N17" s="73"/>
      <c r="O17" s="79" t="s">
        <v>417</v>
      </c>
      <c r="P17" s="79">
        <v>1</v>
      </c>
      <c r="Q17" s="79" t="s">
        <v>418</v>
      </c>
      <c r="R17" s="79"/>
      <c r="S17" s="79"/>
      <c r="T17" s="78" t="str">
        <f>REPLACE(INDEX(GroupVertices[Group],MATCH(Edges[[#This Row],[Vertex 1]],GroupVertices[Vertex],0)),1,1,"")</f>
        <v>1</v>
      </c>
      <c r="U17" s="78" t="str">
        <f>REPLACE(INDEX(GroupVertices[Group],MATCH(Edges[[#This Row],[Vertex 2]],GroupVertices[Vertex],0)),1,1,"")</f>
        <v>4</v>
      </c>
      <c r="V17" s="48"/>
      <c r="W17" s="49"/>
      <c r="X17" s="48"/>
      <c r="Y17" s="49"/>
      <c r="Z17" s="48"/>
      <c r="AA17" s="49"/>
      <c r="AB17" s="48"/>
      <c r="AC17" s="49"/>
      <c r="AD17" s="48"/>
    </row>
    <row r="18" spans="1:30" ht="15">
      <c r="A18" s="65" t="s">
        <v>199</v>
      </c>
      <c r="B18" s="65" t="s">
        <v>361</v>
      </c>
      <c r="C18" s="66" t="s">
        <v>1350</v>
      </c>
      <c r="D18" s="67">
        <v>3</v>
      </c>
      <c r="E18" s="66" t="s">
        <v>132</v>
      </c>
      <c r="F18" s="69">
        <v>32</v>
      </c>
      <c r="G18" s="66"/>
      <c r="H18" s="70"/>
      <c r="I18" s="71"/>
      <c r="J18" s="71"/>
      <c r="K18" s="34" t="s">
        <v>65</v>
      </c>
      <c r="L18" s="72">
        <v>18</v>
      </c>
      <c r="M18" s="72"/>
      <c r="N18" s="73"/>
      <c r="O18" s="79" t="s">
        <v>417</v>
      </c>
      <c r="P18" s="79">
        <v>1</v>
      </c>
      <c r="Q18" s="79" t="s">
        <v>418</v>
      </c>
      <c r="R18" s="79"/>
      <c r="S18" s="79"/>
      <c r="T18" s="78" t="str">
        <f>REPLACE(INDEX(GroupVertices[Group],MATCH(Edges[[#This Row],[Vertex 1]],GroupVertices[Vertex],0)),1,1,"")</f>
        <v>1</v>
      </c>
      <c r="U18" s="78" t="str">
        <f>REPLACE(INDEX(GroupVertices[Group],MATCH(Edges[[#This Row],[Vertex 2]],GroupVertices[Vertex],0)),1,1,"")</f>
        <v>1</v>
      </c>
      <c r="V18" s="48"/>
      <c r="W18" s="49"/>
      <c r="X18" s="48"/>
      <c r="Y18" s="49"/>
      <c r="Z18" s="48"/>
      <c r="AA18" s="49"/>
      <c r="AB18" s="48"/>
      <c r="AC18" s="49"/>
      <c r="AD18" s="48"/>
    </row>
    <row r="19" spans="1:30" ht="15">
      <c r="A19" s="65" t="s">
        <v>201</v>
      </c>
      <c r="B19" s="65" t="s">
        <v>213</v>
      </c>
      <c r="C19" s="66" t="s">
        <v>1350</v>
      </c>
      <c r="D19" s="67">
        <v>3</v>
      </c>
      <c r="E19" s="66" t="s">
        <v>132</v>
      </c>
      <c r="F19" s="69">
        <v>32</v>
      </c>
      <c r="G19" s="66"/>
      <c r="H19" s="70"/>
      <c r="I19" s="71"/>
      <c r="J19" s="71"/>
      <c r="K19" s="34" t="s">
        <v>65</v>
      </c>
      <c r="L19" s="72">
        <v>19</v>
      </c>
      <c r="M19" s="72"/>
      <c r="N19" s="73"/>
      <c r="O19" s="79" t="s">
        <v>417</v>
      </c>
      <c r="P19" s="79">
        <v>1</v>
      </c>
      <c r="Q19" s="79" t="s">
        <v>418</v>
      </c>
      <c r="R19" s="79"/>
      <c r="S19" s="79"/>
      <c r="T19" s="78" t="str">
        <f>REPLACE(INDEX(GroupVertices[Group],MATCH(Edges[[#This Row],[Vertex 1]],GroupVertices[Vertex],0)),1,1,"")</f>
        <v>2</v>
      </c>
      <c r="U19" s="78" t="str">
        <f>REPLACE(INDEX(GroupVertices[Group],MATCH(Edges[[#This Row],[Vertex 2]],GroupVertices[Vertex],0)),1,1,"")</f>
        <v>2</v>
      </c>
      <c r="V19" s="48"/>
      <c r="W19" s="49"/>
      <c r="X19" s="48"/>
      <c r="Y19" s="49"/>
      <c r="Z19" s="48"/>
      <c r="AA19" s="49"/>
      <c r="AB19" s="48"/>
      <c r="AC19" s="49"/>
      <c r="AD19" s="48"/>
    </row>
    <row r="20" spans="1:30" ht="15">
      <c r="A20" s="65" t="s">
        <v>201</v>
      </c>
      <c r="B20" s="65" t="s">
        <v>222</v>
      </c>
      <c r="C20" s="66" t="s">
        <v>1350</v>
      </c>
      <c r="D20" s="67">
        <v>3</v>
      </c>
      <c r="E20" s="66" t="s">
        <v>132</v>
      </c>
      <c r="F20" s="69">
        <v>32</v>
      </c>
      <c r="G20" s="66"/>
      <c r="H20" s="70"/>
      <c r="I20" s="71"/>
      <c r="J20" s="71"/>
      <c r="K20" s="34" t="s">
        <v>65</v>
      </c>
      <c r="L20" s="72">
        <v>20</v>
      </c>
      <c r="M20" s="72"/>
      <c r="N20" s="73"/>
      <c r="O20" s="79" t="s">
        <v>417</v>
      </c>
      <c r="P20" s="79">
        <v>1</v>
      </c>
      <c r="Q20" s="79" t="s">
        <v>418</v>
      </c>
      <c r="R20" s="79"/>
      <c r="S20" s="79"/>
      <c r="T20" s="78" t="str">
        <f>REPLACE(INDEX(GroupVertices[Group],MATCH(Edges[[#This Row],[Vertex 1]],GroupVertices[Vertex],0)),1,1,"")</f>
        <v>2</v>
      </c>
      <c r="U20" s="78" t="str">
        <f>REPLACE(INDEX(GroupVertices[Group],MATCH(Edges[[#This Row],[Vertex 2]],GroupVertices[Vertex],0)),1,1,"")</f>
        <v>3</v>
      </c>
      <c r="V20" s="48"/>
      <c r="W20" s="49"/>
      <c r="X20" s="48"/>
      <c r="Y20" s="49"/>
      <c r="Z20" s="48"/>
      <c r="AA20" s="49"/>
      <c r="AB20" s="48"/>
      <c r="AC20" s="49"/>
      <c r="AD20" s="48"/>
    </row>
    <row r="21" spans="1:30" ht="15">
      <c r="A21" s="65" t="s">
        <v>201</v>
      </c>
      <c r="B21" s="65" t="s">
        <v>283</v>
      </c>
      <c r="C21" s="66" t="s">
        <v>1350</v>
      </c>
      <c r="D21" s="67">
        <v>3</v>
      </c>
      <c r="E21" s="66" t="s">
        <v>132</v>
      </c>
      <c r="F21" s="69">
        <v>32</v>
      </c>
      <c r="G21" s="66"/>
      <c r="H21" s="70"/>
      <c r="I21" s="71"/>
      <c r="J21" s="71"/>
      <c r="K21" s="34" t="s">
        <v>65</v>
      </c>
      <c r="L21" s="72">
        <v>21</v>
      </c>
      <c r="M21" s="72"/>
      <c r="N21" s="73"/>
      <c r="O21" s="79" t="s">
        <v>417</v>
      </c>
      <c r="P21" s="79">
        <v>1</v>
      </c>
      <c r="Q21" s="79" t="s">
        <v>418</v>
      </c>
      <c r="R21" s="79"/>
      <c r="S21" s="79"/>
      <c r="T21" s="78" t="str">
        <f>REPLACE(INDEX(GroupVertices[Group],MATCH(Edges[[#This Row],[Vertex 1]],GroupVertices[Vertex],0)),1,1,"")</f>
        <v>2</v>
      </c>
      <c r="U21" s="78" t="str">
        <f>REPLACE(INDEX(GroupVertices[Group],MATCH(Edges[[#This Row],[Vertex 2]],GroupVertices[Vertex],0)),1,1,"")</f>
        <v>2</v>
      </c>
      <c r="V21" s="48"/>
      <c r="W21" s="49"/>
      <c r="X21" s="48"/>
      <c r="Y21" s="49"/>
      <c r="Z21" s="48"/>
      <c r="AA21" s="49"/>
      <c r="AB21" s="48"/>
      <c r="AC21" s="49"/>
      <c r="AD21" s="48"/>
    </row>
    <row r="22" spans="1:30" ht="15">
      <c r="A22" s="65" t="s">
        <v>201</v>
      </c>
      <c r="B22" s="65" t="s">
        <v>293</v>
      </c>
      <c r="C22" s="66" t="s">
        <v>1350</v>
      </c>
      <c r="D22" s="67">
        <v>3</v>
      </c>
      <c r="E22" s="66" t="s">
        <v>132</v>
      </c>
      <c r="F22" s="69">
        <v>32</v>
      </c>
      <c r="G22" s="66"/>
      <c r="H22" s="70"/>
      <c r="I22" s="71"/>
      <c r="J22" s="71"/>
      <c r="K22" s="34" t="s">
        <v>65</v>
      </c>
      <c r="L22" s="72">
        <v>22</v>
      </c>
      <c r="M22" s="72"/>
      <c r="N22" s="73"/>
      <c r="O22" s="79" t="s">
        <v>417</v>
      </c>
      <c r="P22" s="79">
        <v>1</v>
      </c>
      <c r="Q22" s="79" t="s">
        <v>418</v>
      </c>
      <c r="R22" s="79"/>
      <c r="S22" s="79"/>
      <c r="T22" s="78" t="str">
        <f>REPLACE(INDEX(GroupVertices[Group],MATCH(Edges[[#This Row],[Vertex 1]],GroupVertices[Vertex],0)),1,1,"")</f>
        <v>2</v>
      </c>
      <c r="U22" s="78" t="str">
        <f>REPLACE(INDEX(GroupVertices[Group],MATCH(Edges[[#This Row],[Vertex 2]],GroupVertices[Vertex],0)),1,1,"")</f>
        <v>2</v>
      </c>
      <c r="V22" s="48"/>
      <c r="W22" s="49"/>
      <c r="X22" s="48"/>
      <c r="Y22" s="49"/>
      <c r="Z22" s="48"/>
      <c r="AA22" s="49"/>
      <c r="AB22" s="48"/>
      <c r="AC22" s="49"/>
      <c r="AD22" s="48"/>
    </row>
    <row r="23" spans="1:30" ht="15">
      <c r="A23" s="65" t="s">
        <v>201</v>
      </c>
      <c r="B23" s="65" t="s">
        <v>295</v>
      </c>
      <c r="C23" s="66" t="s">
        <v>1350</v>
      </c>
      <c r="D23" s="67">
        <v>3</v>
      </c>
      <c r="E23" s="66" t="s">
        <v>132</v>
      </c>
      <c r="F23" s="69">
        <v>32</v>
      </c>
      <c r="G23" s="66"/>
      <c r="H23" s="70"/>
      <c r="I23" s="71"/>
      <c r="J23" s="71"/>
      <c r="K23" s="34" t="s">
        <v>65</v>
      </c>
      <c r="L23" s="72">
        <v>23</v>
      </c>
      <c r="M23" s="72"/>
      <c r="N23" s="73"/>
      <c r="O23" s="79" t="s">
        <v>417</v>
      </c>
      <c r="P23" s="79">
        <v>1</v>
      </c>
      <c r="Q23" s="79" t="s">
        <v>418</v>
      </c>
      <c r="R23" s="79"/>
      <c r="S23" s="79"/>
      <c r="T23" s="78" t="str">
        <f>REPLACE(INDEX(GroupVertices[Group],MATCH(Edges[[#This Row],[Vertex 1]],GroupVertices[Vertex],0)),1,1,"")</f>
        <v>2</v>
      </c>
      <c r="U23" s="78" t="str">
        <f>REPLACE(INDEX(GroupVertices[Group],MATCH(Edges[[#This Row],[Vertex 2]],GroupVertices[Vertex],0)),1,1,"")</f>
        <v>2</v>
      </c>
      <c r="V23" s="48"/>
      <c r="W23" s="49"/>
      <c r="X23" s="48"/>
      <c r="Y23" s="49"/>
      <c r="Z23" s="48"/>
      <c r="AA23" s="49"/>
      <c r="AB23" s="48"/>
      <c r="AC23" s="49"/>
      <c r="AD23" s="48"/>
    </row>
    <row r="24" spans="1:30" ht="15">
      <c r="A24" s="65" t="s">
        <v>199</v>
      </c>
      <c r="B24" s="65" t="s">
        <v>201</v>
      </c>
      <c r="C24" s="66" t="s">
        <v>1350</v>
      </c>
      <c r="D24" s="67">
        <v>3</v>
      </c>
      <c r="E24" s="66" t="s">
        <v>132</v>
      </c>
      <c r="F24" s="69">
        <v>32</v>
      </c>
      <c r="G24" s="66"/>
      <c r="H24" s="70"/>
      <c r="I24" s="71"/>
      <c r="J24" s="71"/>
      <c r="K24" s="34" t="s">
        <v>65</v>
      </c>
      <c r="L24" s="72">
        <v>24</v>
      </c>
      <c r="M24" s="72"/>
      <c r="N24" s="73"/>
      <c r="O24" s="79" t="s">
        <v>417</v>
      </c>
      <c r="P24" s="79">
        <v>1</v>
      </c>
      <c r="Q24" s="79" t="s">
        <v>418</v>
      </c>
      <c r="R24" s="79"/>
      <c r="S24" s="79"/>
      <c r="T24" s="78" t="str">
        <f>REPLACE(INDEX(GroupVertices[Group],MATCH(Edges[[#This Row],[Vertex 1]],GroupVertices[Vertex],0)),1,1,"")</f>
        <v>1</v>
      </c>
      <c r="U24" s="78" t="str">
        <f>REPLACE(INDEX(GroupVertices[Group],MATCH(Edges[[#This Row],[Vertex 2]],GroupVertices[Vertex],0)),1,1,"")</f>
        <v>2</v>
      </c>
      <c r="V24" s="48"/>
      <c r="W24" s="49"/>
      <c r="X24" s="48"/>
      <c r="Y24" s="49"/>
      <c r="Z24" s="48"/>
      <c r="AA24" s="49"/>
      <c r="AB24" s="48"/>
      <c r="AC24" s="49"/>
      <c r="AD24" s="48"/>
    </row>
    <row r="25" spans="1:30" ht="15">
      <c r="A25" s="65" t="s">
        <v>199</v>
      </c>
      <c r="B25" s="65" t="s">
        <v>362</v>
      </c>
      <c r="C25" s="66" t="s">
        <v>1350</v>
      </c>
      <c r="D25" s="67">
        <v>3</v>
      </c>
      <c r="E25" s="66" t="s">
        <v>132</v>
      </c>
      <c r="F25" s="69">
        <v>32</v>
      </c>
      <c r="G25" s="66"/>
      <c r="H25" s="70"/>
      <c r="I25" s="71"/>
      <c r="J25" s="71"/>
      <c r="K25" s="34" t="s">
        <v>65</v>
      </c>
      <c r="L25" s="72">
        <v>25</v>
      </c>
      <c r="M25" s="72"/>
      <c r="N25" s="73"/>
      <c r="O25" s="79" t="s">
        <v>417</v>
      </c>
      <c r="P25" s="79">
        <v>1</v>
      </c>
      <c r="Q25" s="79" t="s">
        <v>418</v>
      </c>
      <c r="R25" s="79"/>
      <c r="S25" s="79"/>
      <c r="T25" s="78" t="str">
        <f>REPLACE(INDEX(GroupVertices[Group],MATCH(Edges[[#This Row],[Vertex 1]],GroupVertices[Vertex],0)),1,1,"")</f>
        <v>1</v>
      </c>
      <c r="U25" s="78" t="str">
        <f>REPLACE(INDEX(GroupVertices[Group],MATCH(Edges[[#This Row],[Vertex 2]],GroupVertices[Vertex],0)),1,1,"")</f>
        <v>1</v>
      </c>
      <c r="V25" s="48"/>
      <c r="W25" s="49"/>
      <c r="X25" s="48"/>
      <c r="Y25" s="49"/>
      <c r="Z25" s="48"/>
      <c r="AA25" s="49"/>
      <c r="AB25" s="48"/>
      <c r="AC25" s="49"/>
      <c r="AD25" s="48"/>
    </row>
    <row r="26" spans="1:30" ht="15">
      <c r="A26" s="65" t="s">
        <v>202</v>
      </c>
      <c r="B26" s="65" t="s">
        <v>242</v>
      </c>
      <c r="C26" s="66" t="s">
        <v>1350</v>
      </c>
      <c r="D26" s="67">
        <v>3</v>
      </c>
      <c r="E26" s="66" t="s">
        <v>132</v>
      </c>
      <c r="F26" s="69">
        <v>32</v>
      </c>
      <c r="G26" s="66"/>
      <c r="H26" s="70"/>
      <c r="I26" s="71"/>
      <c r="J26" s="71"/>
      <c r="K26" s="34" t="s">
        <v>65</v>
      </c>
      <c r="L26" s="72">
        <v>26</v>
      </c>
      <c r="M26" s="72"/>
      <c r="N26" s="73"/>
      <c r="O26" s="79" t="s">
        <v>417</v>
      </c>
      <c r="P26" s="79">
        <v>1</v>
      </c>
      <c r="Q26" s="79" t="s">
        <v>418</v>
      </c>
      <c r="R26" s="79"/>
      <c r="S26" s="79"/>
      <c r="T26" s="78" t="str">
        <f>REPLACE(INDEX(GroupVertices[Group],MATCH(Edges[[#This Row],[Vertex 1]],GroupVertices[Vertex],0)),1,1,"")</f>
        <v>2</v>
      </c>
      <c r="U26" s="78" t="str">
        <f>REPLACE(INDEX(GroupVertices[Group],MATCH(Edges[[#This Row],[Vertex 2]],GroupVertices[Vertex],0)),1,1,"")</f>
        <v>2</v>
      </c>
      <c r="V26" s="48"/>
      <c r="W26" s="49"/>
      <c r="X26" s="48"/>
      <c r="Y26" s="49"/>
      <c r="Z26" s="48"/>
      <c r="AA26" s="49"/>
      <c r="AB26" s="48"/>
      <c r="AC26" s="49"/>
      <c r="AD26" s="48"/>
    </row>
    <row r="27" spans="1:30" ht="15">
      <c r="A27" s="65" t="s">
        <v>202</v>
      </c>
      <c r="B27" s="65" t="s">
        <v>363</v>
      </c>
      <c r="C27" s="66" t="s">
        <v>1350</v>
      </c>
      <c r="D27" s="67">
        <v>3</v>
      </c>
      <c r="E27" s="66" t="s">
        <v>132</v>
      </c>
      <c r="F27" s="69">
        <v>32</v>
      </c>
      <c r="G27" s="66"/>
      <c r="H27" s="70"/>
      <c r="I27" s="71"/>
      <c r="J27" s="71"/>
      <c r="K27" s="34" t="s">
        <v>65</v>
      </c>
      <c r="L27" s="72">
        <v>27</v>
      </c>
      <c r="M27" s="72"/>
      <c r="N27" s="73"/>
      <c r="O27" s="79" t="s">
        <v>417</v>
      </c>
      <c r="P27" s="79">
        <v>1</v>
      </c>
      <c r="Q27" s="79" t="s">
        <v>418</v>
      </c>
      <c r="R27" s="79"/>
      <c r="S27" s="79"/>
      <c r="T27" s="78" t="str">
        <f>REPLACE(INDEX(GroupVertices[Group],MATCH(Edges[[#This Row],[Vertex 1]],GroupVertices[Vertex],0)),1,1,"")</f>
        <v>2</v>
      </c>
      <c r="U27" s="78" t="str">
        <f>REPLACE(INDEX(GroupVertices[Group],MATCH(Edges[[#This Row],[Vertex 2]],GroupVertices[Vertex],0)),1,1,"")</f>
        <v>2</v>
      </c>
      <c r="V27" s="48"/>
      <c r="W27" s="49"/>
      <c r="X27" s="48"/>
      <c r="Y27" s="49"/>
      <c r="Z27" s="48"/>
      <c r="AA27" s="49"/>
      <c r="AB27" s="48"/>
      <c r="AC27" s="49"/>
      <c r="AD27" s="48"/>
    </row>
    <row r="28" spans="1:30" ht="15">
      <c r="A28" s="65" t="s">
        <v>202</v>
      </c>
      <c r="B28" s="65" t="s">
        <v>309</v>
      </c>
      <c r="C28" s="66" t="s">
        <v>1350</v>
      </c>
      <c r="D28" s="67">
        <v>3</v>
      </c>
      <c r="E28" s="66" t="s">
        <v>132</v>
      </c>
      <c r="F28" s="69">
        <v>32</v>
      </c>
      <c r="G28" s="66"/>
      <c r="H28" s="70"/>
      <c r="I28" s="71"/>
      <c r="J28" s="71"/>
      <c r="K28" s="34" t="s">
        <v>65</v>
      </c>
      <c r="L28" s="72">
        <v>28</v>
      </c>
      <c r="M28" s="72"/>
      <c r="N28" s="73"/>
      <c r="O28" s="79" t="s">
        <v>417</v>
      </c>
      <c r="P28" s="79">
        <v>1</v>
      </c>
      <c r="Q28" s="79" t="s">
        <v>418</v>
      </c>
      <c r="R28" s="79"/>
      <c r="S28" s="79"/>
      <c r="T28" s="78" t="str">
        <f>REPLACE(INDEX(GroupVertices[Group],MATCH(Edges[[#This Row],[Vertex 1]],GroupVertices[Vertex],0)),1,1,"")</f>
        <v>2</v>
      </c>
      <c r="U28" s="78" t="str">
        <f>REPLACE(INDEX(GroupVertices[Group],MATCH(Edges[[#This Row],[Vertex 2]],GroupVertices[Vertex],0)),1,1,"")</f>
        <v>4</v>
      </c>
      <c r="V28" s="48"/>
      <c r="W28" s="49"/>
      <c r="X28" s="48"/>
      <c r="Y28" s="49"/>
      <c r="Z28" s="48"/>
      <c r="AA28" s="49"/>
      <c r="AB28" s="48"/>
      <c r="AC28" s="49"/>
      <c r="AD28" s="48"/>
    </row>
    <row r="29" spans="1:30" ht="15">
      <c r="A29" s="65" t="s">
        <v>202</v>
      </c>
      <c r="B29" s="65" t="s">
        <v>312</v>
      </c>
      <c r="C29" s="66" t="s">
        <v>1350</v>
      </c>
      <c r="D29" s="67">
        <v>3</v>
      </c>
      <c r="E29" s="66" t="s">
        <v>132</v>
      </c>
      <c r="F29" s="69">
        <v>32</v>
      </c>
      <c r="G29" s="66"/>
      <c r="H29" s="70"/>
      <c r="I29" s="71"/>
      <c r="J29" s="71"/>
      <c r="K29" s="34" t="s">
        <v>65</v>
      </c>
      <c r="L29" s="72">
        <v>29</v>
      </c>
      <c r="M29" s="72"/>
      <c r="N29" s="73"/>
      <c r="O29" s="79" t="s">
        <v>417</v>
      </c>
      <c r="P29" s="79">
        <v>1</v>
      </c>
      <c r="Q29" s="79" t="s">
        <v>418</v>
      </c>
      <c r="R29" s="79"/>
      <c r="S29" s="79"/>
      <c r="T29" s="78" t="str">
        <f>REPLACE(INDEX(GroupVertices[Group],MATCH(Edges[[#This Row],[Vertex 1]],GroupVertices[Vertex],0)),1,1,"")</f>
        <v>2</v>
      </c>
      <c r="U29" s="78" t="str">
        <f>REPLACE(INDEX(GroupVertices[Group],MATCH(Edges[[#This Row],[Vertex 2]],GroupVertices[Vertex],0)),1,1,"")</f>
        <v>2</v>
      </c>
      <c r="V29" s="48"/>
      <c r="W29" s="49"/>
      <c r="X29" s="48"/>
      <c r="Y29" s="49"/>
      <c r="Z29" s="48"/>
      <c r="AA29" s="49"/>
      <c r="AB29" s="48"/>
      <c r="AC29" s="49"/>
      <c r="AD29" s="48"/>
    </row>
    <row r="30" spans="1:30" ht="15">
      <c r="A30" s="65" t="s">
        <v>199</v>
      </c>
      <c r="B30" s="65" t="s">
        <v>202</v>
      </c>
      <c r="C30" s="66" t="s">
        <v>1350</v>
      </c>
      <c r="D30" s="67">
        <v>3</v>
      </c>
      <c r="E30" s="66" t="s">
        <v>132</v>
      </c>
      <c r="F30" s="69">
        <v>32</v>
      </c>
      <c r="G30" s="66"/>
      <c r="H30" s="70"/>
      <c r="I30" s="71"/>
      <c r="J30" s="71"/>
      <c r="K30" s="34" t="s">
        <v>65</v>
      </c>
      <c r="L30" s="72">
        <v>30</v>
      </c>
      <c r="M30" s="72"/>
      <c r="N30" s="73"/>
      <c r="O30" s="79" t="s">
        <v>417</v>
      </c>
      <c r="P30" s="79">
        <v>1</v>
      </c>
      <c r="Q30" s="79" t="s">
        <v>418</v>
      </c>
      <c r="R30" s="79"/>
      <c r="S30" s="79"/>
      <c r="T30" s="78" t="str">
        <f>REPLACE(INDEX(GroupVertices[Group],MATCH(Edges[[#This Row],[Vertex 1]],GroupVertices[Vertex],0)),1,1,"")</f>
        <v>1</v>
      </c>
      <c r="U30" s="78" t="str">
        <f>REPLACE(INDEX(GroupVertices[Group],MATCH(Edges[[#This Row],[Vertex 2]],GroupVertices[Vertex],0)),1,1,"")</f>
        <v>2</v>
      </c>
      <c r="V30" s="48"/>
      <c r="W30" s="49"/>
      <c r="X30" s="48"/>
      <c r="Y30" s="49"/>
      <c r="Z30" s="48"/>
      <c r="AA30" s="49"/>
      <c r="AB30" s="48"/>
      <c r="AC30" s="49"/>
      <c r="AD30" s="48"/>
    </row>
    <row r="31" spans="1:30" ht="15">
      <c r="A31" s="65" t="s">
        <v>203</v>
      </c>
      <c r="B31" s="65" t="s">
        <v>344</v>
      </c>
      <c r="C31" s="66" t="s">
        <v>1350</v>
      </c>
      <c r="D31" s="67">
        <v>3</v>
      </c>
      <c r="E31" s="66" t="s">
        <v>132</v>
      </c>
      <c r="F31" s="69">
        <v>32</v>
      </c>
      <c r="G31" s="66"/>
      <c r="H31" s="70"/>
      <c r="I31" s="71"/>
      <c r="J31" s="71"/>
      <c r="K31" s="34" t="s">
        <v>65</v>
      </c>
      <c r="L31" s="72">
        <v>31</v>
      </c>
      <c r="M31" s="72"/>
      <c r="N31" s="73"/>
      <c r="O31" s="79" t="s">
        <v>417</v>
      </c>
      <c r="P31" s="79">
        <v>1</v>
      </c>
      <c r="Q31" s="79" t="s">
        <v>418</v>
      </c>
      <c r="R31" s="79"/>
      <c r="S31" s="79"/>
      <c r="T31" s="78" t="str">
        <f>REPLACE(INDEX(GroupVertices[Group],MATCH(Edges[[#This Row],[Vertex 1]],GroupVertices[Vertex],0)),1,1,"")</f>
        <v>1</v>
      </c>
      <c r="U31" s="78" t="str">
        <f>REPLACE(INDEX(GroupVertices[Group],MATCH(Edges[[#This Row],[Vertex 2]],GroupVertices[Vertex],0)),1,1,"")</f>
        <v>1</v>
      </c>
      <c r="V31" s="48"/>
      <c r="W31" s="49"/>
      <c r="X31" s="48"/>
      <c r="Y31" s="49"/>
      <c r="Z31" s="48"/>
      <c r="AA31" s="49"/>
      <c r="AB31" s="48"/>
      <c r="AC31" s="49"/>
      <c r="AD31" s="48"/>
    </row>
    <row r="32" spans="1:30" ht="15">
      <c r="A32" s="65" t="s">
        <v>203</v>
      </c>
      <c r="B32" s="65" t="s">
        <v>340</v>
      </c>
      <c r="C32" s="66" t="s">
        <v>1350</v>
      </c>
      <c r="D32" s="67">
        <v>3</v>
      </c>
      <c r="E32" s="66" t="s">
        <v>132</v>
      </c>
      <c r="F32" s="69">
        <v>32</v>
      </c>
      <c r="G32" s="66"/>
      <c r="H32" s="70"/>
      <c r="I32" s="71"/>
      <c r="J32" s="71"/>
      <c r="K32" s="34" t="s">
        <v>65</v>
      </c>
      <c r="L32" s="72">
        <v>32</v>
      </c>
      <c r="M32" s="72"/>
      <c r="N32" s="73"/>
      <c r="O32" s="79" t="s">
        <v>417</v>
      </c>
      <c r="P32" s="79">
        <v>1</v>
      </c>
      <c r="Q32" s="79" t="s">
        <v>418</v>
      </c>
      <c r="R32" s="79"/>
      <c r="S32" s="79"/>
      <c r="T32" s="78" t="str">
        <f>REPLACE(INDEX(GroupVertices[Group],MATCH(Edges[[#This Row],[Vertex 1]],GroupVertices[Vertex],0)),1,1,"")</f>
        <v>1</v>
      </c>
      <c r="U32" s="78" t="str">
        <f>REPLACE(INDEX(GroupVertices[Group],MATCH(Edges[[#This Row],[Vertex 2]],GroupVertices[Vertex],0)),1,1,"")</f>
        <v>4</v>
      </c>
      <c r="V32" s="48"/>
      <c r="W32" s="49"/>
      <c r="X32" s="48"/>
      <c r="Y32" s="49"/>
      <c r="Z32" s="48"/>
      <c r="AA32" s="49"/>
      <c r="AB32" s="48"/>
      <c r="AC32" s="49"/>
      <c r="AD32" s="48"/>
    </row>
    <row r="33" spans="1:30" ht="15">
      <c r="A33" s="65" t="s">
        <v>203</v>
      </c>
      <c r="B33" s="65" t="s">
        <v>249</v>
      </c>
      <c r="C33" s="66" t="s">
        <v>1350</v>
      </c>
      <c r="D33" s="67">
        <v>3</v>
      </c>
      <c r="E33" s="66" t="s">
        <v>132</v>
      </c>
      <c r="F33" s="69">
        <v>32</v>
      </c>
      <c r="G33" s="66"/>
      <c r="H33" s="70"/>
      <c r="I33" s="71"/>
      <c r="J33" s="71"/>
      <c r="K33" s="34" t="s">
        <v>65</v>
      </c>
      <c r="L33" s="72">
        <v>33</v>
      </c>
      <c r="M33" s="72"/>
      <c r="N33" s="73"/>
      <c r="O33" s="79" t="s">
        <v>417</v>
      </c>
      <c r="P33" s="79">
        <v>1</v>
      </c>
      <c r="Q33" s="79" t="s">
        <v>418</v>
      </c>
      <c r="R33" s="79"/>
      <c r="S33" s="79"/>
      <c r="T33" s="78" t="str">
        <f>REPLACE(INDEX(GroupVertices[Group],MATCH(Edges[[#This Row],[Vertex 1]],GroupVertices[Vertex],0)),1,1,"")</f>
        <v>1</v>
      </c>
      <c r="U33" s="78" t="str">
        <f>REPLACE(INDEX(GroupVertices[Group],MATCH(Edges[[#This Row],[Vertex 2]],GroupVertices[Vertex],0)),1,1,"")</f>
        <v>1</v>
      </c>
      <c r="V33" s="48"/>
      <c r="W33" s="49"/>
      <c r="X33" s="48"/>
      <c r="Y33" s="49"/>
      <c r="Z33" s="48"/>
      <c r="AA33" s="49"/>
      <c r="AB33" s="48"/>
      <c r="AC33" s="49"/>
      <c r="AD33" s="48"/>
    </row>
    <row r="34" spans="1:30" ht="15">
      <c r="A34" s="65" t="s">
        <v>203</v>
      </c>
      <c r="B34" s="65" t="s">
        <v>334</v>
      </c>
      <c r="C34" s="66" t="s">
        <v>1350</v>
      </c>
      <c r="D34" s="67">
        <v>3</v>
      </c>
      <c r="E34" s="66" t="s">
        <v>132</v>
      </c>
      <c r="F34" s="69">
        <v>32</v>
      </c>
      <c r="G34" s="66"/>
      <c r="H34" s="70"/>
      <c r="I34" s="71"/>
      <c r="J34" s="71"/>
      <c r="K34" s="34" t="s">
        <v>65</v>
      </c>
      <c r="L34" s="72">
        <v>34</v>
      </c>
      <c r="M34" s="72"/>
      <c r="N34" s="73"/>
      <c r="O34" s="79" t="s">
        <v>417</v>
      </c>
      <c r="P34" s="79">
        <v>1</v>
      </c>
      <c r="Q34" s="79" t="s">
        <v>418</v>
      </c>
      <c r="R34" s="79"/>
      <c r="S34" s="79"/>
      <c r="T34" s="78" t="str">
        <f>REPLACE(INDEX(GroupVertices[Group],MATCH(Edges[[#This Row],[Vertex 1]],GroupVertices[Vertex],0)),1,1,"")</f>
        <v>1</v>
      </c>
      <c r="U34" s="78" t="str">
        <f>REPLACE(INDEX(GroupVertices[Group],MATCH(Edges[[#This Row],[Vertex 2]],GroupVertices[Vertex],0)),1,1,"")</f>
        <v>1</v>
      </c>
      <c r="V34" s="48"/>
      <c r="W34" s="49"/>
      <c r="X34" s="48"/>
      <c r="Y34" s="49"/>
      <c r="Z34" s="48"/>
      <c r="AA34" s="49"/>
      <c r="AB34" s="48"/>
      <c r="AC34" s="49"/>
      <c r="AD34" s="48"/>
    </row>
    <row r="35" spans="1:30" ht="15">
      <c r="A35" s="65" t="s">
        <v>203</v>
      </c>
      <c r="B35" s="65" t="s">
        <v>309</v>
      </c>
      <c r="C35" s="66" t="s">
        <v>1350</v>
      </c>
      <c r="D35" s="67">
        <v>3</v>
      </c>
      <c r="E35" s="66" t="s">
        <v>132</v>
      </c>
      <c r="F35" s="69">
        <v>32</v>
      </c>
      <c r="G35" s="66"/>
      <c r="H35" s="70"/>
      <c r="I35" s="71"/>
      <c r="J35" s="71"/>
      <c r="K35" s="34" t="s">
        <v>65</v>
      </c>
      <c r="L35" s="72">
        <v>35</v>
      </c>
      <c r="M35" s="72"/>
      <c r="N35" s="73"/>
      <c r="O35" s="79" t="s">
        <v>417</v>
      </c>
      <c r="P35" s="79">
        <v>1</v>
      </c>
      <c r="Q35" s="79" t="s">
        <v>418</v>
      </c>
      <c r="R35" s="79"/>
      <c r="S35" s="79"/>
      <c r="T35" s="78" t="str">
        <f>REPLACE(INDEX(GroupVertices[Group],MATCH(Edges[[#This Row],[Vertex 1]],GroupVertices[Vertex],0)),1,1,"")</f>
        <v>1</v>
      </c>
      <c r="U35" s="78" t="str">
        <f>REPLACE(INDEX(GroupVertices[Group],MATCH(Edges[[#This Row],[Vertex 2]],GroupVertices[Vertex],0)),1,1,"")</f>
        <v>4</v>
      </c>
      <c r="V35" s="48"/>
      <c r="W35" s="49"/>
      <c r="X35" s="48"/>
      <c r="Y35" s="49"/>
      <c r="Z35" s="48"/>
      <c r="AA35" s="49"/>
      <c r="AB35" s="48"/>
      <c r="AC35" s="49"/>
      <c r="AD35" s="48"/>
    </row>
    <row r="36" spans="1:30" ht="15">
      <c r="A36" s="65" t="s">
        <v>203</v>
      </c>
      <c r="B36" s="65" t="s">
        <v>341</v>
      </c>
      <c r="C36" s="66" t="s">
        <v>1350</v>
      </c>
      <c r="D36" s="67">
        <v>3</v>
      </c>
      <c r="E36" s="66" t="s">
        <v>132</v>
      </c>
      <c r="F36" s="69">
        <v>32</v>
      </c>
      <c r="G36" s="66"/>
      <c r="H36" s="70"/>
      <c r="I36" s="71"/>
      <c r="J36" s="71"/>
      <c r="K36" s="34" t="s">
        <v>65</v>
      </c>
      <c r="L36" s="72">
        <v>36</v>
      </c>
      <c r="M36" s="72"/>
      <c r="N36" s="73"/>
      <c r="O36" s="79" t="s">
        <v>417</v>
      </c>
      <c r="P36" s="79">
        <v>1</v>
      </c>
      <c r="Q36" s="79" t="s">
        <v>418</v>
      </c>
      <c r="R36" s="79"/>
      <c r="S36" s="79"/>
      <c r="T36" s="78" t="str">
        <f>REPLACE(INDEX(GroupVertices[Group],MATCH(Edges[[#This Row],[Vertex 1]],GroupVertices[Vertex],0)),1,1,"")</f>
        <v>1</v>
      </c>
      <c r="U36" s="78" t="str">
        <f>REPLACE(INDEX(GroupVertices[Group],MATCH(Edges[[#This Row],[Vertex 2]],GroupVertices[Vertex],0)),1,1,"")</f>
        <v>4</v>
      </c>
      <c r="V36" s="48"/>
      <c r="W36" s="49"/>
      <c r="X36" s="48"/>
      <c r="Y36" s="49"/>
      <c r="Z36" s="48"/>
      <c r="AA36" s="49"/>
      <c r="AB36" s="48"/>
      <c r="AC36" s="49"/>
      <c r="AD36" s="48"/>
    </row>
    <row r="37" spans="1:30" ht="15">
      <c r="A37" s="65" t="s">
        <v>203</v>
      </c>
      <c r="B37" s="65" t="s">
        <v>312</v>
      </c>
      <c r="C37" s="66" t="s">
        <v>1350</v>
      </c>
      <c r="D37" s="67">
        <v>3</v>
      </c>
      <c r="E37" s="66" t="s">
        <v>132</v>
      </c>
      <c r="F37" s="69">
        <v>32</v>
      </c>
      <c r="G37" s="66"/>
      <c r="H37" s="70"/>
      <c r="I37" s="71"/>
      <c r="J37" s="71"/>
      <c r="K37" s="34" t="s">
        <v>65</v>
      </c>
      <c r="L37" s="72">
        <v>37</v>
      </c>
      <c r="M37" s="72"/>
      <c r="N37" s="73"/>
      <c r="O37" s="79" t="s">
        <v>417</v>
      </c>
      <c r="P37" s="79">
        <v>1</v>
      </c>
      <c r="Q37" s="79" t="s">
        <v>418</v>
      </c>
      <c r="R37" s="79"/>
      <c r="S37" s="79"/>
      <c r="T37" s="78" t="str">
        <f>REPLACE(INDEX(GroupVertices[Group],MATCH(Edges[[#This Row],[Vertex 1]],GroupVertices[Vertex],0)),1,1,"")</f>
        <v>1</v>
      </c>
      <c r="U37" s="78" t="str">
        <f>REPLACE(INDEX(GroupVertices[Group],MATCH(Edges[[#This Row],[Vertex 2]],GroupVertices[Vertex],0)),1,1,"")</f>
        <v>2</v>
      </c>
      <c r="V37" s="48"/>
      <c r="W37" s="49"/>
      <c r="X37" s="48"/>
      <c r="Y37" s="49"/>
      <c r="Z37" s="48"/>
      <c r="AA37" s="49"/>
      <c r="AB37" s="48"/>
      <c r="AC37" s="49"/>
      <c r="AD37" s="48"/>
    </row>
    <row r="38" spans="1:30" ht="15">
      <c r="A38" s="65" t="s">
        <v>203</v>
      </c>
      <c r="B38" s="65" t="s">
        <v>331</v>
      </c>
      <c r="C38" s="66" t="s">
        <v>1350</v>
      </c>
      <c r="D38" s="67">
        <v>3</v>
      </c>
      <c r="E38" s="66" t="s">
        <v>132</v>
      </c>
      <c r="F38" s="69">
        <v>32</v>
      </c>
      <c r="G38" s="66"/>
      <c r="H38" s="70"/>
      <c r="I38" s="71"/>
      <c r="J38" s="71"/>
      <c r="K38" s="34" t="s">
        <v>65</v>
      </c>
      <c r="L38" s="72">
        <v>38</v>
      </c>
      <c r="M38" s="72"/>
      <c r="N38" s="73"/>
      <c r="O38" s="79" t="s">
        <v>417</v>
      </c>
      <c r="P38" s="79">
        <v>1</v>
      </c>
      <c r="Q38" s="79" t="s">
        <v>418</v>
      </c>
      <c r="R38" s="79"/>
      <c r="S38" s="79"/>
      <c r="T38" s="78" t="str">
        <f>REPLACE(INDEX(GroupVertices[Group],MATCH(Edges[[#This Row],[Vertex 1]],GroupVertices[Vertex],0)),1,1,"")</f>
        <v>1</v>
      </c>
      <c r="U38" s="78" t="str">
        <f>REPLACE(INDEX(GroupVertices[Group],MATCH(Edges[[#This Row],[Vertex 2]],GroupVertices[Vertex],0)),1,1,"")</f>
        <v>4</v>
      </c>
      <c r="V38" s="48"/>
      <c r="W38" s="49"/>
      <c r="X38" s="48"/>
      <c r="Y38" s="49"/>
      <c r="Z38" s="48"/>
      <c r="AA38" s="49"/>
      <c r="AB38" s="48"/>
      <c r="AC38" s="49"/>
      <c r="AD38" s="48"/>
    </row>
    <row r="39" spans="1:30" ht="15">
      <c r="A39" s="65" t="s">
        <v>203</v>
      </c>
      <c r="B39" s="65" t="s">
        <v>352</v>
      </c>
      <c r="C39" s="66" t="s">
        <v>1350</v>
      </c>
      <c r="D39" s="67">
        <v>3</v>
      </c>
      <c r="E39" s="66" t="s">
        <v>132</v>
      </c>
      <c r="F39" s="69">
        <v>32</v>
      </c>
      <c r="G39" s="66"/>
      <c r="H39" s="70"/>
      <c r="I39" s="71"/>
      <c r="J39" s="71"/>
      <c r="K39" s="34" t="s">
        <v>65</v>
      </c>
      <c r="L39" s="72">
        <v>39</v>
      </c>
      <c r="M39" s="72"/>
      <c r="N39" s="73"/>
      <c r="O39" s="79" t="s">
        <v>417</v>
      </c>
      <c r="P39" s="79">
        <v>1</v>
      </c>
      <c r="Q39" s="79" t="s">
        <v>418</v>
      </c>
      <c r="R39" s="79"/>
      <c r="S39" s="79"/>
      <c r="T39" s="78" t="str">
        <f>REPLACE(INDEX(GroupVertices[Group],MATCH(Edges[[#This Row],[Vertex 1]],GroupVertices[Vertex],0)),1,1,"")</f>
        <v>1</v>
      </c>
      <c r="U39" s="78" t="str">
        <f>REPLACE(INDEX(GroupVertices[Group],MATCH(Edges[[#This Row],[Vertex 2]],GroupVertices[Vertex],0)),1,1,"")</f>
        <v>3</v>
      </c>
      <c r="V39" s="48"/>
      <c r="W39" s="49"/>
      <c r="X39" s="48"/>
      <c r="Y39" s="49"/>
      <c r="Z39" s="48"/>
      <c r="AA39" s="49"/>
      <c r="AB39" s="48"/>
      <c r="AC39" s="49"/>
      <c r="AD39" s="48"/>
    </row>
    <row r="40" spans="1:30" ht="15">
      <c r="A40" s="65" t="s">
        <v>203</v>
      </c>
      <c r="B40" s="65" t="s">
        <v>358</v>
      </c>
      <c r="C40" s="66" t="s">
        <v>1350</v>
      </c>
      <c r="D40" s="67">
        <v>3</v>
      </c>
      <c r="E40" s="66" t="s">
        <v>132</v>
      </c>
      <c r="F40" s="69">
        <v>32</v>
      </c>
      <c r="G40" s="66"/>
      <c r="H40" s="70"/>
      <c r="I40" s="71"/>
      <c r="J40" s="71"/>
      <c r="K40" s="34" t="s">
        <v>65</v>
      </c>
      <c r="L40" s="72">
        <v>40</v>
      </c>
      <c r="M40" s="72"/>
      <c r="N40" s="73"/>
      <c r="O40" s="79" t="s">
        <v>417</v>
      </c>
      <c r="P40" s="79">
        <v>1</v>
      </c>
      <c r="Q40" s="79" t="s">
        <v>418</v>
      </c>
      <c r="R40" s="79"/>
      <c r="S40" s="79"/>
      <c r="T40" s="78" t="str">
        <f>REPLACE(INDEX(GroupVertices[Group],MATCH(Edges[[#This Row],[Vertex 1]],GroupVertices[Vertex],0)),1,1,"")</f>
        <v>1</v>
      </c>
      <c r="U40" s="78" t="str">
        <f>REPLACE(INDEX(GroupVertices[Group],MATCH(Edges[[#This Row],[Vertex 2]],GroupVertices[Vertex],0)),1,1,"")</f>
        <v>1</v>
      </c>
      <c r="V40" s="48"/>
      <c r="W40" s="49"/>
      <c r="X40" s="48"/>
      <c r="Y40" s="49"/>
      <c r="Z40" s="48"/>
      <c r="AA40" s="49"/>
      <c r="AB40" s="48"/>
      <c r="AC40" s="49"/>
      <c r="AD40" s="48"/>
    </row>
    <row r="41" spans="1:30" ht="15">
      <c r="A41" s="65" t="s">
        <v>199</v>
      </c>
      <c r="B41" s="65" t="s">
        <v>203</v>
      </c>
      <c r="C41" s="66" t="s">
        <v>1350</v>
      </c>
      <c r="D41" s="67">
        <v>3</v>
      </c>
      <c r="E41" s="66" t="s">
        <v>132</v>
      </c>
      <c r="F41" s="69">
        <v>32</v>
      </c>
      <c r="G41" s="66"/>
      <c r="H41" s="70"/>
      <c r="I41" s="71"/>
      <c r="J41" s="71"/>
      <c r="K41" s="34" t="s">
        <v>65</v>
      </c>
      <c r="L41" s="72">
        <v>41</v>
      </c>
      <c r="M41" s="72"/>
      <c r="N41" s="73"/>
      <c r="O41" s="79" t="s">
        <v>417</v>
      </c>
      <c r="P41" s="79">
        <v>1</v>
      </c>
      <c r="Q41" s="79" t="s">
        <v>418</v>
      </c>
      <c r="R41" s="79"/>
      <c r="S41" s="79"/>
      <c r="T41" s="78" t="str">
        <f>REPLACE(INDEX(GroupVertices[Group],MATCH(Edges[[#This Row],[Vertex 1]],GroupVertices[Vertex],0)),1,1,"")</f>
        <v>1</v>
      </c>
      <c r="U41" s="78" t="str">
        <f>REPLACE(INDEX(GroupVertices[Group],MATCH(Edges[[#This Row],[Vertex 2]],GroupVertices[Vertex],0)),1,1,"")</f>
        <v>1</v>
      </c>
      <c r="V41" s="48"/>
      <c r="W41" s="49"/>
      <c r="X41" s="48"/>
      <c r="Y41" s="49"/>
      <c r="Z41" s="48"/>
      <c r="AA41" s="49"/>
      <c r="AB41" s="48"/>
      <c r="AC41" s="49"/>
      <c r="AD41" s="48"/>
    </row>
    <row r="42" spans="1:30" ht="15">
      <c r="A42" s="65" t="s">
        <v>204</v>
      </c>
      <c r="B42" s="65" t="s">
        <v>340</v>
      </c>
      <c r="C42" s="66" t="s">
        <v>1350</v>
      </c>
      <c r="D42" s="67">
        <v>3</v>
      </c>
      <c r="E42" s="66" t="s">
        <v>132</v>
      </c>
      <c r="F42" s="69">
        <v>32</v>
      </c>
      <c r="G42" s="66"/>
      <c r="H42" s="70"/>
      <c r="I42" s="71"/>
      <c r="J42" s="71"/>
      <c r="K42" s="34" t="s">
        <v>65</v>
      </c>
      <c r="L42" s="72">
        <v>42</v>
      </c>
      <c r="M42" s="72"/>
      <c r="N42" s="73"/>
      <c r="O42" s="79" t="s">
        <v>417</v>
      </c>
      <c r="P42" s="79">
        <v>1</v>
      </c>
      <c r="Q42" s="79" t="s">
        <v>418</v>
      </c>
      <c r="R42" s="79"/>
      <c r="S42" s="79"/>
      <c r="T42" s="78" t="str">
        <f>REPLACE(INDEX(GroupVertices[Group],MATCH(Edges[[#This Row],[Vertex 1]],GroupVertices[Vertex],0)),1,1,"")</f>
        <v>4</v>
      </c>
      <c r="U42" s="78" t="str">
        <f>REPLACE(INDEX(GroupVertices[Group],MATCH(Edges[[#This Row],[Vertex 2]],GroupVertices[Vertex],0)),1,1,"")</f>
        <v>4</v>
      </c>
      <c r="V42" s="48"/>
      <c r="W42" s="49"/>
      <c r="X42" s="48"/>
      <c r="Y42" s="49"/>
      <c r="Z42" s="48"/>
      <c r="AA42" s="49"/>
      <c r="AB42" s="48"/>
      <c r="AC42" s="49"/>
      <c r="AD42" s="48"/>
    </row>
    <row r="43" spans="1:30" ht="15">
      <c r="A43" s="65" t="s">
        <v>199</v>
      </c>
      <c r="B43" s="65" t="s">
        <v>204</v>
      </c>
      <c r="C43" s="66" t="s">
        <v>1350</v>
      </c>
      <c r="D43" s="67">
        <v>3</v>
      </c>
      <c r="E43" s="66" t="s">
        <v>132</v>
      </c>
      <c r="F43" s="69">
        <v>32</v>
      </c>
      <c r="G43" s="66"/>
      <c r="H43" s="70"/>
      <c r="I43" s="71"/>
      <c r="J43" s="71"/>
      <c r="K43" s="34" t="s">
        <v>65</v>
      </c>
      <c r="L43" s="72">
        <v>43</v>
      </c>
      <c r="M43" s="72"/>
      <c r="N43" s="73"/>
      <c r="O43" s="79" t="s">
        <v>417</v>
      </c>
      <c r="P43" s="79">
        <v>1</v>
      </c>
      <c r="Q43" s="79" t="s">
        <v>418</v>
      </c>
      <c r="R43" s="79"/>
      <c r="S43" s="79"/>
      <c r="T43" s="78" t="str">
        <f>REPLACE(INDEX(GroupVertices[Group],MATCH(Edges[[#This Row],[Vertex 1]],GroupVertices[Vertex],0)),1,1,"")</f>
        <v>1</v>
      </c>
      <c r="U43" s="78" t="str">
        <f>REPLACE(INDEX(GroupVertices[Group],MATCH(Edges[[#This Row],[Vertex 2]],GroupVertices[Vertex],0)),1,1,"")</f>
        <v>4</v>
      </c>
      <c r="V43" s="48"/>
      <c r="W43" s="49"/>
      <c r="X43" s="48"/>
      <c r="Y43" s="49"/>
      <c r="Z43" s="48"/>
      <c r="AA43" s="49"/>
      <c r="AB43" s="48"/>
      <c r="AC43" s="49"/>
      <c r="AD43" s="48"/>
    </row>
    <row r="44" spans="1:30" ht="15">
      <c r="A44" s="65" t="s">
        <v>199</v>
      </c>
      <c r="B44" s="65" t="s">
        <v>364</v>
      </c>
      <c r="C44" s="66" t="s">
        <v>1350</v>
      </c>
      <c r="D44" s="67">
        <v>3</v>
      </c>
      <c r="E44" s="66" t="s">
        <v>132</v>
      </c>
      <c r="F44" s="69">
        <v>32</v>
      </c>
      <c r="G44" s="66"/>
      <c r="H44" s="70"/>
      <c r="I44" s="71"/>
      <c r="J44" s="71"/>
      <c r="K44" s="34" t="s">
        <v>65</v>
      </c>
      <c r="L44" s="72">
        <v>44</v>
      </c>
      <c r="M44" s="72"/>
      <c r="N44" s="73"/>
      <c r="O44" s="79" t="s">
        <v>417</v>
      </c>
      <c r="P44" s="79">
        <v>1</v>
      </c>
      <c r="Q44" s="79" t="s">
        <v>418</v>
      </c>
      <c r="R44" s="79"/>
      <c r="S44" s="79"/>
      <c r="T44" s="78" t="str">
        <f>REPLACE(INDEX(GroupVertices[Group],MATCH(Edges[[#This Row],[Vertex 1]],GroupVertices[Vertex],0)),1,1,"")</f>
        <v>1</v>
      </c>
      <c r="U44" s="78" t="str">
        <f>REPLACE(INDEX(GroupVertices[Group],MATCH(Edges[[#This Row],[Vertex 2]],GroupVertices[Vertex],0)),1,1,"")</f>
        <v>4</v>
      </c>
      <c r="V44" s="48"/>
      <c r="W44" s="49"/>
      <c r="X44" s="48"/>
      <c r="Y44" s="49"/>
      <c r="Z44" s="48"/>
      <c r="AA44" s="49"/>
      <c r="AB44" s="48"/>
      <c r="AC44" s="49"/>
      <c r="AD44" s="48"/>
    </row>
    <row r="45" spans="1:30" ht="15">
      <c r="A45" s="65" t="s">
        <v>205</v>
      </c>
      <c r="B45" s="65" t="s">
        <v>364</v>
      </c>
      <c r="C45" s="66" t="s">
        <v>1350</v>
      </c>
      <c r="D45" s="67">
        <v>3</v>
      </c>
      <c r="E45" s="66" t="s">
        <v>132</v>
      </c>
      <c r="F45" s="69">
        <v>32</v>
      </c>
      <c r="G45" s="66"/>
      <c r="H45" s="70"/>
      <c r="I45" s="71"/>
      <c r="J45" s="71"/>
      <c r="K45" s="34" t="s">
        <v>65</v>
      </c>
      <c r="L45" s="72">
        <v>45</v>
      </c>
      <c r="M45" s="72"/>
      <c r="N45" s="73"/>
      <c r="O45" s="79" t="s">
        <v>417</v>
      </c>
      <c r="P45" s="79">
        <v>1</v>
      </c>
      <c r="Q45" s="79" t="s">
        <v>418</v>
      </c>
      <c r="R45" s="79"/>
      <c r="S45" s="79"/>
      <c r="T45" s="78" t="str">
        <f>REPLACE(INDEX(GroupVertices[Group],MATCH(Edges[[#This Row],[Vertex 1]],GroupVertices[Vertex],0)),1,1,"")</f>
        <v>4</v>
      </c>
      <c r="U45" s="78" t="str">
        <f>REPLACE(INDEX(GroupVertices[Group],MATCH(Edges[[#This Row],[Vertex 2]],GroupVertices[Vertex],0)),1,1,"")</f>
        <v>4</v>
      </c>
      <c r="V45" s="48"/>
      <c r="W45" s="49"/>
      <c r="X45" s="48"/>
      <c r="Y45" s="49"/>
      <c r="Z45" s="48"/>
      <c r="AA45" s="49"/>
      <c r="AB45" s="48"/>
      <c r="AC45" s="49"/>
      <c r="AD45" s="48"/>
    </row>
    <row r="46" spans="1:30" ht="15">
      <c r="A46" s="65" t="s">
        <v>206</v>
      </c>
      <c r="B46" s="65" t="s">
        <v>207</v>
      </c>
      <c r="C46" s="66" t="s">
        <v>1350</v>
      </c>
      <c r="D46" s="67">
        <v>3</v>
      </c>
      <c r="E46" s="66" t="s">
        <v>132</v>
      </c>
      <c r="F46" s="69">
        <v>32</v>
      </c>
      <c r="G46" s="66"/>
      <c r="H46" s="70"/>
      <c r="I46" s="71"/>
      <c r="J46" s="71"/>
      <c r="K46" s="34" t="s">
        <v>66</v>
      </c>
      <c r="L46" s="72">
        <v>46</v>
      </c>
      <c r="M46" s="72"/>
      <c r="N46" s="73"/>
      <c r="O46" s="79" t="s">
        <v>417</v>
      </c>
      <c r="P46" s="79">
        <v>1</v>
      </c>
      <c r="Q46" s="79" t="s">
        <v>418</v>
      </c>
      <c r="R46" s="79"/>
      <c r="S46" s="79"/>
      <c r="T46" s="78" t="str">
        <f>REPLACE(INDEX(GroupVertices[Group],MATCH(Edges[[#This Row],[Vertex 1]],GroupVertices[Vertex],0)),1,1,"")</f>
        <v>4</v>
      </c>
      <c r="U46" s="78" t="str">
        <f>REPLACE(INDEX(GroupVertices[Group],MATCH(Edges[[#This Row],[Vertex 2]],GroupVertices[Vertex],0)),1,1,"")</f>
        <v>4</v>
      </c>
      <c r="V46" s="48"/>
      <c r="W46" s="49"/>
      <c r="X46" s="48"/>
      <c r="Y46" s="49"/>
      <c r="Z46" s="48"/>
      <c r="AA46" s="49"/>
      <c r="AB46" s="48"/>
      <c r="AC46" s="49"/>
      <c r="AD46" s="48"/>
    </row>
    <row r="47" spans="1:30" ht="15">
      <c r="A47" s="65" t="s">
        <v>207</v>
      </c>
      <c r="B47" s="65" t="s">
        <v>206</v>
      </c>
      <c r="C47" s="66" t="s">
        <v>1350</v>
      </c>
      <c r="D47" s="67">
        <v>3</v>
      </c>
      <c r="E47" s="66" t="s">
        <v>132</v>
      </c>
      <c r="F47" s="69">
        <v>32</v>
      </c>
      <c r="G47" s="66"/>
      <c r="H47" s="70"/>
      <c r="I47" s="71"/>
      <c r="J47" s="71"/>
      <c r="K47" s="34" t="s">
        <v>66</v>
      </c>
      <c r="L47" s="72">
        <v>47</v>
      </c>
      <c r="M47" s="72"/>
      <c r="N47" s="73"/>
      <c r="O47" s="79" t="s">
        <v>417</v>
      </c>
      <c r="P47" s="79">
        <v>1</v>
      </c>
      <c r="Q47" s="79" t="s">
        <v>418</v>
      </c>
      <c r="R47" s="79"/>
      <c r="S47" s="79"/>
      <c r="T47" s="78" t="str">
        <f>REPLACE(INDEX(GroupVertices[Group],MATCH(Edges[[#This Row],[Vertex 1]],GroupVertices[Vertex],0)),1,1,"")</f>
        <v>4</v>
      </c>
      <c r="U47" s="78" t="str">
        <f>REPLACE(INDEX(GroupVertices[Group],MATCH(Edges[[#This Row],[Vertex 2]],GroupVertices[Vertex],0)),1,1,"")</f>
        <v>4</v>
      </c>
      <c r="V47" s="48"/>
      <c r="W47" s="49"/>
      <c r="X47" s="48"/>
      <c r="Y47" s="49"/>
      <c r="Z47" s="48"/>
      <c r="AA47" s="49"/>
      <c r="AB47" s="48"/>
      <c r="AC47" s="49"/>
      <c r="AD47" s="48"/>
    </row>
    <row r="48" spans="1:30" ht="15">
      <c r="A48" s="65" t="s">
        <v>207</v>
      </c>
      <c r="B48" s="65" t="s">
        <v>281</v>
      </c>
      <c r="C48" s="66" t="s">
        <v>1350</v>
      </c>
      <c r="D48" s="67">
        <v>3</v>
      </c>
      <c r="E48" s="66" t="s">
        <v>132</v>
      </c>
      <c r="F48" s="69">
        <v>32</v>
      </c>
      <c r="G48" s="66"/>
      <c r="H48" s="70"/>
      <c r="I48" s="71"/>
      <c r="J48" s="71"/>
      <c r="K48" s="34" t="s">
        <v>65</v>
      </c>
      <c r="L48" s="72">
        <v>48</v>
      </c>
      <c r="M48" s="72"/>
      <c r="N48" s="73"/>
      <c r="O48" s="79" t="s">
        <v>417</v>
      </c>
      <c r="P48" s="79">
        <v>1</v>
      </c>
      <c r="Q48" s="79" t="s">
        <v>418</v>
      </c>
      <c r="R48" s="79"/>
      <c r="S48" s="79"/>
      <c r="T48" s="78" t="str">
        <f>REPLACE(INDEX(GroupVertices[Group],MATCH(Edges[[#This Row],[Vertex 1]],GroupVertices[Vertex],0)),1,1,"")</f>
        <v>4</v>
      </c>
      <c r="U48" s="78" t="str">
        <f>REPLACE(INDEX(GroupVertices[Group],MATCH(Edges[[#This Row],[Vertex 2]],GroupVertices[Vertex],0)),1,1,"")</f>
        <v>2</v>
      </c>
      <c r="V48" s="48"/>
      <c r="W48" s="49"/>
      <c r="X48" s="48"/>
      <c r="Y48" s="49"/>
      <c r="Z48" s="48"/>
      <c r="AA48" s="49"/>
      <c r="AB48" s="48"/>
      <c r="AC48" s="49"/>
      <c r="AD48" s="48"/>
    </row>
    <row r="49" spans="1:30" ht="15">
      <c r="A49" s="65" t="s">
        <v>207</v>
      </c>
      <c r="B49" s="65" t="s">
        <v>245</v>
      </c>
      <c r="C49" s="66" t="s">
        <v>1350</v>
      </c>
      <c r="D49" s="67">
        <v>3</v>
      </c>
      <c r="E49" s="66" t="s">
        <v>132</v>
      </c>
      <c r="F49" s="69">
        <v>32</v>
      </c>
      <c r="G49" s="66"/>
      <c r="H49" s="70"/>
      <c r="I49" s="71"/>
      <c r="J49" s="71"/>
      <c r="K49" s="34" t="s">
        <v>65</v>
      </c>
      <c r="L49" s="72">
        <v>49</v>
      </c>
      <c r="M49" s="72"/>
      <c r="N49" s="73"/>
      <c r="O49" s="79" t="s">
        <v>417</v>
      </c>
      <c r="P49" s="79">
        <v>1</v>
      </c>
      <c r="Q49" s="79" t="s">
        <v>418</v>
      </c>
      <c r="R49" s="79"/>
      <c r="S49" s="79"/>
      <c r="T49" s="78" t="str">
        <f>REPLACE(INDEX(GroupVertices[Group],MATCH(Edges[[#This Row],[Vertex 1]],GroupVertices[Vertex],0)),1,1,"")</f>
        <v>4</v>
      </c>
      <c r="U49" s="78" t="str">
        <f>REPLACE(INDEX(GroupVertices[Group],MATCH(Edges[[#This Row],[Vertex 2]],GroupVertices[Vertex],0)),1,1,"")</f>
        <v>2</v>
      </c>
      <c r="V49" s="48"/>
      <c r="W49" s="49"/>
      <c r="X49" s="48"/>
      <c r="Y49" s="49"/>
      <c r="Z49" s="48"/>
      <c r="AA49" s="49"/>
      <c r="AB49" s="48"/>
      <c r="AC49" s="49"/>
      <c r="AD49" s="48"/>
    </row>
    <row r="50" spans="1:30" ht="15">
      <c r="A50" s="65" t="s">
        <v>207</v>
      </c>
      <c r="B50" s="65" t="s">
        <v>275</v>
      </c>
      <c r="C50" s="66" t="s">
        <v>1350</v>
      </c>
      <c r="D50" s="67">
        <v>3</v>
      </c>
      <c r="E50" s="66" t="s">
        <v>132</v>
      </c>
      <c r="F50" s="69">
        <v>32</v>
      </c>
      <c r="G50" s="66"/>
      <c r="H50" s="70"/>
      <c r="I50" s="71"/>
      <c r="J50" s="71"/>
      <c r="K50" s="34" t="s">
        <v>65</v>
      </c>
      <c r="L50" s="72">
        <v>50</v>
      </c>
      <c r="M50" s="72"/>
      <c r="N50" s="73"/>
      <c r="O50" s="79" t="s">
        <v>417</v>
      </c>
      <c r="P50" s="79">
        <v>1</v>
      </c>
      <c r="Q50" s="79" t="s">
        <v>418</v>
      </c>
      <c r="R50" s="79"/>
      <c r="S50" s="79"/>
      <c r="T50" s="78" t="str">
        <f>REPLACE(INDEX(GroupVertices[Group],MATCH(Edges[[#This Row],[Vertex 1]],GroupVertices[Vertex],0)),1,1,"")</f>
        <v>4</v>
      </c>
      <c r="U50" s="78" t="str">
        <f>REPLACE(INDEX(GroupVertices[Group],MATCH(Edges[[#This Row],[Vertex 2]],GroupVertices[Vertex],0)),1,1,"")</f>
        <v>3</v>
      </c>
      <c r="V50" s="48"/>
      <c r="W50" s="49"/>
      <c r="X50" s="48"/>
      <c r="Y50" s="49"/>
      <c r="Z50" s="48"/>
      <c r="AA50" s="49"/>
      <c r="AB50" s="48"/>
      <c r="AC50" s="49"/>
      <c r="AD50" s="48"/>
    </row>
    <row r="51" spans="1:30" ht="15">
      <c r="A51" s="65" t="s">
        <v>207</v>
      </c>
      <c r="B51" s="65" t="s">
        <v>297</v>
      </c>
      <c r="C51" s="66" t="s">
        <v>1350</v>
      </c>
      <c r="D51" s="67">
        <v>3</v>
      </c>
      <c r="E51" s="66" t="s">
        <v>132</v>
      </c>
      <c r="F51" s="69">
        <v>32</v>
      </c>
      <c r="G51" s="66"/>
      <c r="H51" s="70"/>
      <c r="I51" s="71"/>
      <c r="J51" s="71"/>
      <c r="K51" s="34" t="s">
        <v>65</v>
      </c>
      <c r="L51" s="72">
        <v>51</v>
      </c>
      <c r="M51" s="72"/>
      <c r="N51" s="73"/>
      <c r="O51" s="79" t="s">
        <v>417</v>
      </c>
      <c r="P51" s="79">
        <v>1</v>
      </c>
      <c r="Q51" s="79" t="s">
        <v>418</v>
      </c>
      <c r="R51" s="79"/>
      <c r="S51" s="79"/>
      <c r="T51" s="78" t="str">
        <f>REPLACE(INDEX(GroupVertices[Group],MATCH(Edges[[#This Row],[Vertex 1]],GroupVertices[Vertex],0)),1,1,"")</f>
        <v>4</v>
      </c>
      <c r="U51" s="78" t="str">
        <f>REPLACE(INDEX(GroupVertices[Group],MATCH(Edges[[#This Row],[Vertex 2]],GroupVertices[Vertex],0)),1,1,"")</f>
        <v>4</v>
      </c>
      <c r="V51" s="48"/>
      <c r="W51" s="49"/>
      <c r="X51" s="48"/>
      <c r="Y51" s="49"/>
      <c r="Z51" s="48"/>
      <c r="AA51" s="49"/>
      <c r="AB51" s="48"/>
      <c r="AC51" s="49"/>
      <c r="AD51" s="48"/>
    </row>
    <row r="52" spans="1:30" ht="15">
      <c r="A52" s="65" t="s">
        <v>199</v>
      </c>
      <c r="B52" s="65" t="s">
        <v>207</v>
      </c>
      <c r="C52" s="66" t="s">
        <v>1350</v>
      </c>
      <c r="D52" s="67">
        <v>3</v>
      </c>
      <c r="E52" s="66" t="s">
        <v>132</v>
      </c>
      <c r="F52" s="69">
        <v>32</v>
      </c>
      <c r="G52" s="66"/>
      <c r="H52" s="70"/>
      <c r="I52" s="71"/>
      <c r="J52" s="71"/>
      <c r="K52" s="34" t="s">
        <v>65</v>
      </c>
      <c r="L52" s="72">
        <v>52</v>
      </c>
      <c r="M52" s="72"/>
      <c r="N52" s="73"/>
      <c r="O52" s="79" t="s">
        <v>417</v>
      </c>
      <c r="P52" s="79">
        <v>1</v>
      </c>
      <c r="Q52" s="79" t="s">
        <v>418</v>
      </c>
      <c r="R52" s="79"/>
      <c r="S52" s="79"/>
      <c r="T52" s="78" t="str">
        <f>REPLACE(INDEX(GroupVertices[Group],MATCH(Edges[[#This Row],[Vertex 1]],GroupVertices[Vertex],0)),1,1,"")</f>
        <v>1</v>
      </c>
      <c r="U52" s="78" t="str">
        <f>REPLACE(INDEX(GroupVertices[Group],MATCH(Edges[[#This Row],[Vertex 2]],GroupVertices[Vertex],0)),1,1,"")</f>
        <v>4</v>
      </c>
      <c r="V52" s="48"/>
      <c r="W52" s="49"/>
      <c r="X52" s="48"/>
      <c r="Y52" s="49"/>
      <c r="Z52" s="48"/>
      <c r="AA52" s="49"/>
      <c r="AB52" s="48"/>
      <c r="AC52" s="49"/>
      <c r="AD52" s="48"/>
    </row>
    <row r="53" spans="1:30" ht="15">
      <c r="A53" s="65" t="s">
        <v>199</v>
      </c>
      <c r="B53" s="65" t="s">
        <v>365</v>
      </c>
      <c r="C53" s="66" t="s">
        <v>1350</v>
      </c>
      <c r="D53" s="67">
        <v>3</v>
      </c>
      <c r="E53" s="66" t="s">
        <v>132</v>
      </c>
      <c r="F53" s="69">
        <v>32</v>
      </c>
      <c r="G53" s="66"/>
      <c r="H53" s="70"/>
      <c r="I53" s="71"/>
      <c r="J53" s="71"/>
      <c r="K53" s="34" t="s">
        <v>65</v>
      </c>
      <c r="L53" s="72">
        <v>53</v>
      </c>
      <c r="M53" s="72"/>
      <c r="N53" s="73"/>
      <c r="O53" s="79" t="s">
        <v>417</v>
      </c>
      <c r="P53" s="79">
        <v>1</v>
      </c>
      <c r="Q53" s="79" t="s">
        <v>418</v>
      </c>
      <c r="R53" s="79"/>
      <c r="S53" s="79"/>
      <c r="T53" s="78" t="str">
        <f>REPLACE(INDEX(GroupVertices[Group],MATCH(Edges[[#This Row],[Vertex 1]],GroupVertices[Vertex],0)),1,1,"")</f>
        <v>1</v>
      </c>
      <c r="U53" s="78" t="str">
        <f>REPLACE(INDEX(GroupVertices[Group],MATCH(Edges[[#This Row],[Vertex 2]],GroupVertices[Vertex],0)),1,1,"")</f>
        <v>1</v>
      </c>
      <c r="V53" s="48"/>
      <c r="W53" s="49"/>
      <c r="X53" s="48"/>
      <c r="Y53" s="49"/>
      <c r="Z53" s="48"/>
      <c r="AA53" s="49"/>
      <c r="AB53" s="48"/>
      <c r="AC53" s="49"/>
      <c r="AD53" s="48"/>
    </row>
    <row r="54" spans="1:30" ht="15">
      <c r="A54" s="65" t="s">
        <v>199</v>
      </c>
      <c r="B54" s="65" t="s">
        <v>366</v>
      </c>
      <c r="C54" s="66" t="s">
        <v>1350</v>
      </c>
      <c r="D54" s="67">
        <v>3</v>
      </c>
      <c r="E54" s="66" t="s">
        <v>132</v>
      </c>
      <c r="F54" s="69">
        <v>32</v>
      </c>
      <c r="G54" s="66"/>
      <c r="H54" s="70"/>
      <c r="I54" s="71"/>
      <c r="J54" s="71"/>
      <c r="K54" s="34" t="s">
        <v>65</v>
      </c>
      <c r="L54" s="72">
        <v>54</v>
      </c>
      <c r="M54" s="72"/>
      <c r="N54" s="73"/>
      <c r="O54" s="79" t="s">
        <v>417</v>
      </c>
      <c r="P54" s="79">
        <v>1</v>
      </c>
      <c r="Q54" s="79" t="s">
        <v>418</v>
      </c>
      <c r="R54" s="79"/>
      <c r="S54" s="79"/>
      <c r="T54" s="78" t="str">
        <f>REPLACE(INDEX(GroupVertices[Group],MATCH(Edges[[#This Row],[Vertex 1]],GroupVertices[Vertex],0)),1,1,"")</f>
        <v>1</v>
      </c>
      <c r="U54" s="78" t="str">
        <f>REPLACE(INDEX(GroupVertices[Group],MATCH(Edges[[#This Row],[Vertex 2]],GroupVertices[Vertex],0)),1,1,"")</f>
        <v>1</v>
      </c>
      <c r="V54" s="48"/>
      <c r="W54" s="49"/>
      <c r="X54" s="48"/>
      <c r="Y54" s="49"/>
      <c r="Z54" s="48"/>
      <c r="AA54" s="49"/>
      <c r="AB54" s="48"/>
      <c r="AC54" s="49"/>
      <c r="AD54" s="48"/>
    </row>
    <row r="55" spans="1:30" ht="15">
      <c r="A55" s="65" t="s">
        <v>208</v>
      </c>
      <c r="B55" s="65" t="s">
        <v>221</v>
      </c>
      <c r="C55" s="66" t="s">
        <v>1350</v>
      </c>
      <c r="D55" s="67">
        <v>3</v>
      </c>
      <c r="E55" s="66" t="s">
        <v>132</v>
      </c>
      <c r="F55" s="69">
        <v>32</v>
      </c>
      <c r="G55" s="66"/>
      <c r="H55" s="70"/>
      <c r="I55" s="71"/>
      <c r="J55" s="71"/>
      <c r="K55" s="34" t="s">
        <v>65</v>
      </c>
      <c r="L55" s="72">
        <v>55</v>
      </c>
      <c r="M55" s="72"/>
      <c r="N55" s="73"/>
      <c r="O55" s="79" t="s">
        <v>417</v>
      </c>
      <c r="P55" s="79">
        <v>1</v>
      </c>
      <c r="Q55" s="79" t="s">
        <v>418</v>
      </c>
      <c r="R55" s="79"/>
      <c r="S55" s="79"/>
      <c r="T55" s="78" t="str">
        <f>REPLACE(INDEX(GroupVertices[Group],MATCH(Edges[[#This Row],[Vertex 1]],GroupVertices[Vertex],0)),1,1,"")</f>
        <v>1</v>
      </c>
      <c r="U55" s="78" t="str">
        <f>REPLACE(INDEX(GroupVertices[Group],MATCH(Edges[[#This Row],[Vertex 2]],GroupVertices[Vertex],0)),1,1,"")</f>
        <v>1</v>
      </c>
      <c r="V55" s="48"/>
      <c r="W55" s="49"/>
      <c r="X55" s="48"/>
      <c r="Y55" s="49"/>
      <c r="Z55" s="48"/>
      <c r="AA55" s="49"/>
      <c r="AB55" s="48"/>
      <c r="AC55" s="49"/>
      <c r="AD55" s="48"/>
    </row>
    <row r="56" spans="1:30" ht="15">
      <c r="A56" s="65" t="s">
        <v>199</v>
      </c>
      <c r="B56" s="65" t="s">
        <v>208</v>
      </c>
      <c r="C56" s="66" t="s">
        <v>1350</v>
      </c>
      <c r="D56" s="67">
        <v>3</v>
      </c>
      <c r="E56" s="66" t="s">
        <v>132</v>
      </c>
      <c r="F56" s="69">
        <v>32</v>
      </c>
      <c r="G56" s="66"/>
      <c r="H56" s="70"/>
      <c r="I56" s="71"/>
      <c r="J56" s="71"/>
      <c r="K56" s="34" t="s">
        <v>65</v>
      </c>
      <c r="L56" s="72">
        <v>56</v>
      </c>
      <c r="M56" s="72"/>
      <c r="N56" s="73"/>
      <c r="O56" s="79" t="s">
        <v>417</v>
      </c>
      <c r="P56" s="79">
        <v>1</v>
      </c>
      <c r="Q56" s="79" t="s">
        <v>418</v>
      </c>
      <c r="R56" s="79"/>
      <c r="S56" s="79"/>
      <c r="T56" s="78" t="str">
        <f>REPLACE(INDEX(GroupVertices[Group],MATCH(Edges[[#This Row],[Vertex 1]],GroupVertices[Vertex],0)),1,1,"")</f>
        <v>1</v>
      </c>
      <c r="U56" s="78" t="str">
        <f>REPLACE(INDEX(GroupVertices[Group],MATCH(Edges[[#This Row],[Vertex 2]],GroupVertices[Vertex],0)),1,1,"")</f>
        <v>1</v>
      </c>
      <c r="V56" s="48"/>
      <c r="W56" s="49"/>
      <c r="X56" s="48"/>
      <c r="Y56" s="49"/>
      <c r="Z56" s="48"/>
      <c r="AA56" s="49"/>
      <c r="AB56" s="48"/>
      <c r="AC56" s="49"/>
      <c r="AD56" s="48"/>
    </row>
    <row r="57" spans="1:30" ht="15">
      <c r="A57" s="65" t="s">
        <v>209</v>
      </c>
      <c r="B57" s="65" t="s">
        <v>334</v>
      </c>
      <c r="C57" s="66" t="s">
        <v>1350</v>
      </c>
      <c r="D57" s="67">
        <v>3</v>
      </c>
      <c r="E57" s="66" t="s">
        <v>132</v>
      </c>
      <c r="F57" s="69">
        <v>32</v>
      </c>
      <c r="G57" s="66"/>
      <c r="H57" s="70"/>
      <c r="I57" s="71"/>
      <c r="J57" s="71"/>
      <c r="K57" s="34" t="s">
        <v>65</v>
      </c>
      <c r="L57" s="72">
        <v>57</v>
      </c>
      <c r="M57" s="72"/>
      <c r="N57" s="73"/>
      <c r="O57" s="79" t="s">
        <v>417</v>
      </c>
      <c r="P57" s="79">
        <v>1</v>
      </c>
      <c r="Q57" s="79" t="s">
        <v>418</v>
      </c>
      <c r="R57" s="79"/>
      <c r="S57" s="79"/>
      <c r="T57" s="78" t="str">
        <f>REPLACE(INDEX(GroupVertices[Group],MATCH(Edges[[#This Row],[Vertex 1]],GroupVertices[Vertex],0)),1,1,"")</f>
        <v>1</v>
      </c>
      <c r="U57" s="78" t="str">
        <f>REPLACE(INDEX(GroupVertices[Group],MATCH(Edges[[#This Row],[Vertex 2]],GroupVertices[Vertex],0)),1,1,"")</f>
        <v>1</v>
      </c>
      <c r="V57" s="48"/>
      <c r="W57" s="49"/>
      <c r="X57" s="48"/>
      <c r="Y57" s="49"/>
      <c r="Z57" s="48"/>
      <c r="AA57" s="49"/>
      <c r="AB57" s="48"/>
      <c r="AC57" s="49"/>
      <c r="AD57" s="48"/>
    </row>
    <row r="58" spans="1:30" ht="15">
      <c r="A58" s="65" t="s">
        <v>199</v>
      </c>
      <c r="B58" s="65" t="s">
        <v>209</v>
      </c>
      <c r="C58" s="66" t="s">
        <v>1350</v>
      </c>
      <c r="D58" s="67">
        <v>3</v>
      </c>
      <c r="E58" s="66" t="s">
        <v>132</v>
      </c>
      <c r="F58" s="69">
        <v>32</v>
      </c>
      <c r="G58" s="66"/>
      <c r="H58" s="70"/>
      <c r="I58" s="71"/>
      <c r="J58" s="71"/>
      <c r="K58" s="34" t="s">
        <v>65</v>
      </c>
      <c r="L58" s="72">
        <v>58</v>
      </c>
      <c r="M58" s="72"/>
      <c r="N58" s="73"/>
      <c r="O58" s="79" t="s">
        <v>417</v>
      </c>
      <c r="P58" s="79">
        <v>1</v>
      </c>
      <c r="Q58" s="79" t="s">
        <v>418</v>
      </c>
      <c r="R58" s="79"/>
      <c r="S58" s="79"/>
      <c r="T58" s="78" t="str">
        <f>REPLACE(INDEX(GroupVertices[Group],MATCH(Edges[[#This Row],[Vertex 1]],GroupVertices[Vertex],0)),1,1,"")</f>
        <v>1</v>
      </c>
      <c r="U58" s="78" t="str">
        <f>REPLACE(INDEX(GroupVertices[Group],MATCH(Edges[[#This Row],[Vertex 2]],GroupVertices[Vertex],0)),1,1,"")</f>
        <v>1</v>
      </c>
      <c r="V58" s="48"/>
      <c r="W58" s="49"/>
      <c r="X58" s="48"/>
      <c r="Y58" s="49"/>
      <c r="Z58" s="48"/>
      <c r="AA58" s="49"/>
      <c r="AB58" s="48"/>
      <c r="AC58" s="49"/>
      <c r="AD58" s="48"/>
    </row>
    <row r="59" spans="1:30" ht="15">
      <c r="A59" s="65" t="s">
        <v>210</v>
      </c>
      <c r="B59" s="65" t="s">
        <v>209</v>
      </c>
      <c r="C59" s="66" t="s">
        <v>1350</v>
      </c>
      <c r="D59" s="67">
        <v>3</v>
      </c>
      <c r="E59" s="66" t="s">
        <v>132</v>
      </c>
      <c r="F59" s="69">
        <v>32</v>
      </c>
      <c r="G59" s="66"/>
      <c r="H59" s="70"/>
      <c r="I59" s="71"/>
      <c r="J59" s="71"/>
      <c r="K59" s="34" t="s">
        <v>65</v>
      </c>
      <c r="L59" s="72">
        <v>59</v>
      </c>
      <c r="M59" s="72"/>
      <c r="N59" s="73"/>
      <c r="O59" s="79" t="s">
        <v>417</v>
      </c>
      <c r="P59" s="79">
        <v>1</v>
      </c>
      <c r="Q59" s="79" t="s">
        <v>418</v>
      </c>
      <c r="R59" s="79"/>
      <c r="S59" s="79"/>
      <c r="T59" s="78" t="str">
        <f>REPLACE(INDEX(GroupVertices[Group],MATCH(Edges[[#This Row],[Vertex 1]],GroupVertices[Vertex],0)),1,1,"")</f>
        <v>1</v>
      </c>
      <c r="U59" s="78" t="str">
        <f>REPLACE(INDEX(GroupVertices[Group],MATCH(Edges[[#This Row],[Vertex 2]],GroupVertices[Vertex],0)),1,1,"")</f>
        <v>1</v>
      </c>
      <c r="V59" s="48"/>
      <c r="W59" s="49"/>
      <c r="X59" s="48"/>
      <c r="Y59" s="49"/>
      <c r="Z59" s="48"/>
      <c r="AA59" s="49"/>
      <c r="AB59" s="48"/>
      <c r="AC59" s="49"/>
      <c r="AD59" s="48"/>
    </row>
    <row r="60" spans="1:30" ht="15">
      <c r="A60" s="65" t="s">
        <v>199</v>
      </c>
      <c r="B60" s="65" t="s">
        <v>210</v>
      </c>
      <c r="C60" s="66" t="s">
        <v>1350</v>
      </c>
      <c r="D60" s="67">
        <v>3</v>
      </c>
      <c r="E60" s="66" t="s">
        <v>132</v>
      </c>
      <c r="F60" s="69">
        <v>32</v>
      </c>
      <c r="G60" s="66"/>
      <c r="H60" s="70"/>
      <c r="I60" s="71"/>
      <c r="J60" s="71"/>
      <c r="K60" s="34" t="s">
        <v>65</v>
      </c>
      <c r="L60" s="72">
        <v>60</v>
      </c>
      <c r="M60" s="72"/>
      <c r="N60" s="73"/>
      <c r="O60" s="79" t="s">
        <v>417</v>
      </c>
      <c r="P60" s="79">
        <v>1</v>
      </c>
      <c r="Q60" s="79" t="s">
        <v>418</v>
      </c>
      <c r="R60" s="79"/>
      <c r="S60" s="79"/>
      <c r="T60" s="78" t="str">
        <f>REPLACE(INDEX(GroupVertices[Group],MATCH(Edges[[#This Row],[Vertex 1]],GroupVertices[Vertex],0)),1,1,"")</f>
        <v>1</v>
      </c>
      <c r="U60" s="78" t="str">
        <f>REPLACE(INDEX(GroupVertices[Group],MATCH(Edges[[#This Row],[Vertex 2]],GroupVertices[Vertex],0)),1,1,"")</f>
        <v>1</v>
      </c>
      <c r="V60" s="48"/>
      <c r="W60" s="49"/>
      <c r="X60" s="48"/>
      <c r="Y60" s="49"/>
      <c r="Z60" s="48"/>
      <c r="AA60" s="49"/>
      <c r="AB60" s="48"/>
      <c r="AC60" s="49"/>
      <c r="AD60" s="48"/>
    </row>
    <row r="61" spans="1:30" ht="15">
      <c r="A61" s="65" t="s">
        <v>211</v>
      </c>
      <c r="B61" s="65" t="s">
        <v>283</v>
      </c>
      <c r="C61" s="66" t="s">
        <v>1350</v>
      </c>
      <c r="D61" s="67">
        <v>3</v>
      </c>
      <c r="E61" s="66" t="s">
        <v>132</v>
      </c>
      <c r="F61" s="69">
        <v>32</v>
      </c>
      <c r="G61" s="66"/>
      <c r="H61" s="70"/>
      <c r="I61" s="71"/>
      <c r="J61" s="71"/>
      <c r="K61" s="34" t="s">
        <v>65</v>
      </c>
      <c r="L61" s="72">
        <v>61</v>
      </c>
      <c r="M61" s="72"/>
      <c r="N61" s="73"/>
      <c r="O61" s="79" t="s">
        <v>417</v>
      </c>
      <c r="P61" s="79">
        <v>1</v>
      </c>
      <c r="Q61" s="79" t="s">
        <v>418</v>
      </c>
      <c r="R61" s="79"/>
      <c r="S61" s="79"/>
      <c r="T61" s="78" t="str">
        <f>REPLACE(INDEX(GroupVertices[Group],MATCH(Edges[[#This Row],[Vertex 1]],GroupVertices[Vertex],0)),1,1,"")</f>
        <v>1</v>
      </c>
      <c r="U61" s="78" t="str">
        <f>REPLACE(INDEX(GroupVertices[Group],MATCH(Edges[[#This Row],[Vertex 2]],GroupVertices[Vertex],0)),1,1,"")</f>
        <v>2</v>
      </c>
      <c r="V61" s="48"/>
      <c r="W61" s="49"/>
      <c r="X61" s="48"/>
      <c r="Y61" s="49"/>
      <c r="Z61" s="48"/>
      <c r="AA61" s="49"/>
      <c r="AB61" s="48"/>
      <c r="AC61" s="49"/>
      <c r="AD61" s="48"/>
    </row>
    <row r="62" spans="1:30" ht="15">
      <c r="A62" s="65" t="s">
        <v>199</v>
      </c>
      <c r="B62" s="65" t="s">
        <v>211</v>
      </c>
      <c r="C62" s="66" t="s">
        <v>1350</v>
      </c>
      <c r="D62" s="67">
        <v>3</v>
      </c>
      <c r="E62" s="66" t="s">
        <v>132</v>
      </c>
      <c r="F62" s="69">
        <v>32</v>
      </c>
      <c r="G62" s="66"/>
      <c r="H62" s="70"/>
      <c r="I62" s="71"/>
      <c r="J62" s="71"/>
      <c r="K62" s="34" t="s">
        <v>65</v>
      </c>
      <c r="L62" s="72">
        <v>62</v>
      </c>
      <c r="M62" s="72"/>
      <c r="N62" s="73"/>
      <c r="O62" s="79" t="s">
        <v>417</v>
      </c>
      <c r="P62" s="79">
        <v>1</v>
      </c>
      <c r="Q62" s="79" t="s">
        <v>418</v>
      </c>
      <c r="R62" s="79"/>
      <c r="S62" s="79"/>
      <c r="T62" s="78" t="str">
        <f>REPLACE(INDEX(GroupVertices[Group],MATCH(Edges[[#This Row],[Vertex 1]],GroupVertices[Vertex],0)),1,1,"")</f>
        <v>1</v>
      </c>
      <c r="U62" s="78" t="str">
        <f>REPLACE(INDEX(GroupVertices[Group],MATCH(Edges[[#This Row],[Vertex 2]],GroupVertices[Vertex],0)),1,1,"")</f>
        <v>1</v>
      </c>
      <c r="V62" s="48"/>
      <c r="W62" s="49"/>
      <c r="X62" s="48"/>
      <c r="Y62" s="49"/>
      <c r="Z62" s="48"/>
      <c r="AA62" s="49"/>
      <c r="AB62" s="48"/>
      <c r="AC62" s="49"/>
      <c r="AD62" s="48"/>
    </row>
    <row r="63" spans="1:30" ht="15">
      <c r="A63" s="65" t="s">
        <v>212</v>
      </c>
      <c r="B63" s="65" t="s">
        <v>296</v>
      </c>
      <c r="C63" s="66" t="s">
        <v>1350</v>
      </c>
      <c r="D63" s="67">
        <v>3</v>
      </c>
      <c r="E63" s="66" t="s">
        <v>132</v>
      </c>
      <c r="F63" s="69">
        <v>32</v>
      </c>
      <c r="G63" s="66"/>
      <c r="H63" s="70"/>
      <c r="I63" s="71"/>
      <c r="J63" s="71"/>
      <c r="K63" s="34" t="s">
        <v>65</v>
      </c>
      <c r="L63" s="72">
        <v>63</v>
      </c>
      <c r="M63" s="72"/>
      <c r="N63" s="73"/>
      <c r="O63" s="79" t="s">
        <v>417</v>
      </c>
      <c r="P63" s="79">
        <v>1</v>
      </c>
      <c r="Q63" s="79" t="s">
        <v>418</v>
      </c>
      <c r="R63" s="79"/>
      <c r="S63" s="79"/>
      <c r="T63" s="78" t="str">
        <f>REPLACE(INDEX(GroupVertices[Group],MATCH(Edges[[#This Row],[Vertex 1]],GroupVertices[Vertex],0)),1,1,"")</f>
        <v>2</v>
      </c>
      <c r="U63" s="78" t="str">
        <f>REPLACE(INDEX(GroupVertices[Group],MATCH(Edges[[#This Row],[Vertex 2]],GroupVertices[Vertex],0)),1,1,"")</f>
        <v>2</v>
      </c>
      <c r="V63" s="48"/>
      <c r="W63" s="49"/>
      <c r="X63" s="48"/>
      <c r="Y63" s="49"/>
      <c r="Z63" s="48"/>
      <c r="AA63" s="49"/>
      <c r="AB63" s="48"/>
      <c r="AC63" s="49"/>
      <c r="AD63" s="48"/>
    </row>
    <row r="64" spans="1:30" ht="15">
      <c r="A64" s="65" t="s">
        <v>212</v>
      </c>
      <c r="B64" s="65" t="s">
        <v>243</v>
      </c>
      <c r="C64" s="66" t="s">
        <v>1350</v>
      </c>
      <c r="D64" s="67">
        <v>3</v>
      </c>
      <c r="E64" s="66" t="s">
        <v>132</v>
      </c>
      <c r="F64" s="69">
        <v>32</v>
      </c>
      <c r="G64" s="66"/>
      <c r="H64" s="70"/>
      <c r="I64" s="71"/>
      <c r="J64" s="71"/>
      <c r="K64" s="34" t="s">
        <v>65</v>
      </c>
      <c r="L64" s="72">
        <v>64</v>
      </c>
      <c r="M64" s="72"/>
      <c r="N64" s="73"/>
      <c r="O64" s="79" t="s">
        <v>417</v>
      </c>
      <c r="P64" s="79">
        <v>1</v>
      </c>
      <c r="Q64" s="79" t="s">
        <v>418</v>
      </c>
      <c r="R64" s="79"/>
      <c r="S64" s="79"/>
      <c r="T64" s="78" t="str">
        <f>REPLACE(INDEX(GroupVertices[Group],MATCH(Edges[[#This Row],[Vertex 1]],GroupVertices[Vertex],0)),1,1,"")</f>
        <v>2</v>
      </c>
      <c r="U64" s="78" t="str">
        <f>REPLACE(INDEX(GroupVertices[Group],MATCH(Edges[[#This Row],[Vertex 2]],GroupVertices[Vertex],0)),1,1,"")</f>
        <v>2</v>
      </c>
      <c r="V64" s="48"/>
      <c r="W64" s="49"/>
      <c r="X64" s="48"/>
      <c r="Y64" s="49"/>
      <c r="Z64" s="48"/>
      <c r="AA64" s="49"/>
      <c r="AB64" s="48"/>
      <c r="AC64" s="49"/>
      <c r="AD64" s="48"/>
    </row>
    <row r="65" spans="1:30" ht="15">
      <c r="A65" s="65" t="s">
        <v>212</v>
      </c>
      <c r="B65" s="65" t="s">
        <v>270</v>
      </c>
      <c r="C65" s="66" t="s">
        <v>1350</v>
      </c>
      <c r="D65" s="67">
        <v>3</v>
      </c>
      <c r="E65" s="66" t="s">
        <v>132</v>
      </c>
      <c r="F65" s="69">
        <v>32</v>
      </c>
      <c r="G65" s="66"/>
      <c r="H65" s="70"/>
      <c r="I65" s="71"/>
      <c r="J65" s="71"/>
      <c r="K65" s="34" t="s">
        <v>65</v>
      </c>
      <c r="L65" s="72">
        <v>65</v>
      </c>
      <c r="M65" s="72"/>
      <c r="N65" s="73"/>
      <c r="O65" s="79" t="s">
        <v>417</v>
      </c>
      <c r="P65" s="79">
        <v>1</v>
      </c>
      <c r="Q65" s="79" t="s">
        <v>418</v>
      </c>
      <c r="R65" s="79"/>
      <c r="S65" s="79"/>
      <c r="T65" s="78" t="str">
        <f>REPLACE(INDEX(GroupVertices[Group],MATCH(Edges[[#This Row],[Vertex 1]],GroupVertices[Vertex],0)),1,1,"")</f>
        <v>2</v>
      </c>
      <c r="U65" s="78" t="str">
        <f>REPLACE(INDEX(GroupVertices[Group],MATCH(Edges[[#This Row],[Vertex 2]],GroupVertices[Vertex],0)),1,1,"")</f>
        <v>2</v>
      </c>
      <c r="V65" s="48"/>
      <c r="W65" s="49"/>
      <c r="X65" s="48"/>
      <c r="Y65" s="49"/>
      <c r="Z65" s="48"/>
      <c r="AA65" s="49"/>
      <c r="AB65" s="48"/>
      <c r="AC65" s="49"/>
      <c r="AD65" s="48"/>
    </row>
    <row r="66" spans="1:30" ht="15">
      <c r="A66" s="65" t="s">
        <v>212</v>
      </c>
      <c r="B66" s="65" t="s">
        <v>321</v>
      </c>
      <c r="C66" s="66" t="s">
        <v>1350</v>
      </c>
      <c r="D66" s="67">
        <v>3</v>
      </c>
      <c r="E66" s="66" t="s">
        <v>132</v>
      </c>
      <c r="F66" s="69">
        <v>32</v>
      </c>
      <c r="G66" s="66"/>
      <c r="H66" s="70"/>
      <c r="I66" s="71"/>
      <c r="J66" s="71"/>
      <c r="K66" s="34" t="s">
        <v>65</v>
      </c>
      <c r="L66" s="72">
        <v>66</v>
      </c>
      <c r="M66" s="72"/>
      <c r="N66" s="73"/>
      <c r="O66" s="79" t="s">
        <v>417</v>
      </c>
      <c r="P66" s="79">
        <v>1</v>
      </c>
      <c r="Q66" s="79" t="s">
        <v>418</v>
      </c>
      <c r="R66" s="79"/>
      <c r="S66" s="79"/>
      <c r="T66" s="78" t="str">
        <f>REPLACE(INDEX(GroupVertices[Group],MATCH(Edges[[#This Row],[Vertex 1]],GroupVertices[Vertex],0)),1,1,"")</f>
        <v>2</v>
      </c>
      <c r="U66" s="78" t="str">
        <f>REPLACE(INDEX(GroupVertices[Group],MATCH(Edges[[#This Row],[Vertex 2]],GroupVertices[Vertex],0)),1,1,"")</f>
        <v>2</v>
      </c>
      <c r="V66" s="48"/>
      <c r="W66" s="49"/>
      <c r="X66" s="48"/>
      <c r="Y66" s="49"/>
      <c r="Z66" s="48"/>
      <c r="AA66" s="49"/>
      <c r="AB66" s="48"/>
      <c r="AC66" s="49"/>
      <c r="AD66" s="48"/>
    </row>
    <row r="67" spans="1:30" ht="15">
      <c r="A67" s="65" t="s">
        <v>199</v>
      </c>
      <c r="B67" s="65" t="s">
        <v>212</v>
      </c>
      <c r="C67" s="66" t="s">
        <v>1350</v>
      </c>
      <c r="D67" s="67">
        <v>3</v>
      </c>
      <c r="E67" s="66" t="s">
        <v>132</v>
      </c>
      <c r="F67" s="69">
        <v>32</v>
      </c>
      <c r="G67" s="66"/>
      <c r="H67" s="70"/>
      <c r="I67" s="71"/>
      <c r="J67" s="71"/>
      <c r="K67" s="34" t="s">
        <v>65</v>
      </c>
      <c r="L67" s="72">
        <v>67</v>
      </c>
      <c r="M67" s="72"/>
      <c r="N67" s="73"/>
      <c r="O67" s="79" t="s">
        <v>417</v>
      </c>
      <c r="P67" s="79">
        <v>1</v>
      </c>
      <c r="Q67" s="79" t="s">
        <v>418</v>
      </c>
      <c r="R67" s="79"/>
      <c r="S67" s="79"/>
      <c r="T67" s="78" t="str">
        <f>REPLACE(INDEX(GroupVertices[Group],MATCH(Edges[[#This Row],[Vertex 1]],GroupVertices[Vertex],0)),1,1,"")</f>
        <v>1</v>
      </c>
      <c r="U67" s="78" t="str">
        <f>REPLACE(INDEX(GroupVertices[Group],MATCH(Edges[[#This Row],[Vertex 2]],GroupVertices[Vertex],0)),1,1,"")</f>
        <v>2</v>
      </c>
      <c r="V67" s="48"/>
      <c r="W67" s="49"/>
      <c r="X67" s="48"/>
      <c r="Y67" s="49"/>
      <c r="Z67" s="48"/>
      <c r="AA67" s="49"/>
      <c r="AB67" s="48"/>
      <c r="AC67" s="49"/>
      <c r="AD67" s="48"/>
    </row>
    <row r="68" spans="1:30" ht="15">
      <c r="A68" s="65" t="s">
        <v>213</v>
      </c>
      <c r="B68" s="65" t="s">
        <v>367</v>
      </c>
      <c r="C68" s="66" t="s">
        <v>1350</v>
      </c>
      <c r="D68" s="67">
        <v>3</v>
      </c>
      <c r="E68" s="66" t="s">
        <v>132</v>
      </c>
      <c r="F68" s="69">
        <v>32</v>
      </c>
      <c r="G68" s="66"/>
      <c r="H68" s="70"/>
      <c r="I68" s="71"/>
      <c r="J68" s="71"/>
      <c r="K68" s="34" t="s">
        <v>65</v>
      </c>
      <c r="L68" s="72">
        <v>68</v>
      </c>
      <c r="M68" s="72"/>
      <c r="N68" s="73"/>
      <c r="O68" s="79" t="s">
        <v>417</v>
      </c>
      <c r="P68" s="79">
        <v>1</v>
      </c>
      <c r="Q68" s="79" t="s">
        <v>418</v>
      </c>
      <c r="R68" s="79"/>
      <c r="S68" s="79"/>
      <c r="T68" s="78" t="str">
        <f>REPLACE(INDEX(GroupVertices[Group],MATCH(Edges[[#This Row],[Vertex 1]],GroupVertices[Vertex],0)),1,1,"")</f>
        <v>2</v>
      </c>
      <c r="U68" s="78" t="str">
        <f>REPLACE(INDEX(GroupVertices[Group],MATCH(Edges[[#This Row],[Vertex 2]],GroupVertices[Vertex],0)),1,1,"")</f>
        <v>2</v>
      </c>
      <c r="V68" s="48"/>
      <c r="W68" s="49"/>
      <c r="X68" s="48"/>
      <c r="Y68" s="49"/>
      <c r="Z68" s="48"/>
      <c r="AA68" s="49"/>
      <c r="AB68" s="48"/>
      <c r="AC68" s="49"/>
      <c r="AD68" s="48"/>
    </row>
    <row r="69" spans="1:30" ht="15">
      <c r="A69" s="65" t="s">
        <v>199</v>
      </c>
      <c r="B69" s="65" t="s">
        <v>367</v>
      </c>
      <c r="C69" s="66" t="s">
        <v>1350</v>
      </c>
      <c r="D69" s="67">
        <v>3</v>
      </c>
      <c r="E69" s="66" t="s">
        <v>132</v>
      </c>
      <c r="F69" s="69">
        <v>32</v>
      </c>
      <c r="G69" s="66"/>
      <c r="H69" s="70"/>
      <c r="I69" s="71"/>
      <c r="J69" s="71"/>
      <c r="K69" s="34" t="s">
        <v>65</v>
      </c>
      <c r="L69" s="72">
        <v>69</v>
      </c>
      <c r="M69" s="72"/>
      <c r="N69" s="73"/>
      <c r="O69" s="79" t="s">
        <v>417</v>
      </c>
      <c r="P69" s="79">
        <v>1</v>
      </c>
      <c r="Q69" s="79" t="s">
        <v>418</v>
      </c>
      <c r="R69" s="79"/>
      <c r="S69" s="79"/>
      <c r="T69" s="78" t="str">
        <f>REPLACE(INDEX(GroupVertices[Group],MATCH(Edges[[#This Row],[Vertex 1]],GroupVertices[Vertex],0)),1,1,"")</f>
        <v>1</v>
      </c>
      <c r="U69" s="78" t="str">
        <f>REPLACE(INDEX(GroupVertices[Group],MATCH(Edges[[#This Row],[Vertex 2]],GroupVertices[Vertex],0)),1,1,"")</f>
        <v>2</v>
      </c>
      <c r="V69" s="48"/>
      <c r="W69" s="49"/>
      <c r="X69" s="48"/>
      <c r="Y69" s="49"/>
      <c r="Z69" s="48"/>
      <c r="AA69" s="49"/>
      <c r="AB69" s="48"/>
      <c r="AC69" s="49"/>
      <c r="AD69" s="48"/>
    </row>
    <row r="70" spans="1:30" ht="15">
      <c r="A70" s="65" t="s">
        <v>199</v>
      </c>
      <c r="B70" s="65" t="s">
        <v>368</v>
      </c>
      <c r="C70" s="66" t="s">
        <v>1350</v>
      </c>
      <c r="D70" s="67">
        <v>3</v>
      </c>
      <c r="E70" s="66" t="s">
        <v>132</v>
      </c>
      <c r="F70" s="69">
        <v>32</v>
      </c>
      <c r="G70" s="66"/>
      <c r="H70" s="70"/>
      <c r="I70" s="71"/>
      <c r="J70" s="71"/>
      <c r="K70" s="34" t="s">
        <v>65</v>
      </c>
      <c r="L70" s="72">
        <v>70</v>
      </c>
      <c r="M70" s="72"/>
      <c r="N70" s="73"/>
      <c r="O70" s="79" t="s">
        <v>417</v>
      </c>
      <c r="P70" s="79">
        <v>1</v>
      </c>
      <c r="Q70" s="79" t="s">
        <v>418</v>
      </c>
      <c r="R70" s="79"/>
      <c r="S70" s="79"/>
      <c r="T70" s="78" t="str">
        <f>REPLACE(INDEX(GroupVertices[Group],MATCH(Edges[[#This Row],[Vertex 1]],GroupVertices[Vertex],0)),1,1,"")</f>
        <v>1</v>
      </c>
      <c r="U70" s="78" t="str">
        <f>REPLACE(INDEX(GroupVertices[Group],MATCH(Edges[[#This Row],[Vertex 2]],GroupVertices[Vertex],0)),1,1,"")</f>
        <v>1</v>
      </c>
      <c r="V70" s="48"/>
      <c r="W70" s="49"/>
      <c r="X70" s="48"/>
      <c r="Y70" s="49"/>
      <c r="Z70" s="48"/>
      <c r="AA70" s="49"/>
      <c r="AB70" s="48"/>
      <c r="AC70" s="49"/>
      <c r="AD70" s="48"/>
    </row>
    <row r="71" spans="1:30" ht="15">
      <c r="A71" s="65" t="s">
        <v>214</v>
      </c>
      <c r="B71" s="65" t="s">
        <v>215</v>
      </c>
      <c r="C71" s="66" t="s">
        <v>1350</v>
      </c>
      <c r="D71" s="67">
        <v>3</v>
      </c>
      <c r="E71" s="66" t="s">
        <v>132</v>
      </c>
      <c r="F71" s="69">
        <v>32</v>
      </c>
      <c r="G71" s="66"/>
      <c r="H71" s="70"/>
      <c r="I71" s="71"/>
      <c r="J71" s="71"/>
      <c r="K71" s="34" t="s">
        <v>65</v>
      </c>
      <c r="L71" s="72">
        <v>71</v>
      </c>
      <c r="M71" s="72"/>
      <c r="N71" s="73"/>
      <c r="O71" s="79" t="s">
        <v>417</v>
      </c>
      <c r="P71" s="79">
        <v>1</v>
      </c>
      <c r="Q71" s="79" t="s">
        <v>418</v>
      </c>
      <c r="R71" s="79"/>
      <c r="S71" s="79"/>
      <c r="T71" s="78" t="str">
        <f>REPLACE(INDEX(GroupVertices[Group],MATCH(Edges[[#This Row],[Vertex 1]],GroupVertices[Vertex],0)),1,1,"")</f>
        <v>3</v>
      </c>
      <c r="U71" s="78" t="str">
        <f>REPLACE(INDEX(GroupVertices[Group],MATCH(Edges[[#This Row],[Vertex 2]],GroupVertices[Vertex],0)),1,1,"")</f>
        <v>3</v>
      </c>
      <c r="V71" s="48"/>
      <c r="W71" s="49"/>
      <c r="X71" s="48"/>
      <c r="Y71" s="49"/>
      <c r="Z71" s="48"/>
      <c r="AA71" s="49"/>
      <c r="AB71" s="48"/>
      <c r="AC71" s="49"/>
      <c r="AD71" s="48"/>
    </row>
    <row r="72" spans="1:30" ht="15">
      <c r="A72" s="65" t="s">
        <v>215</v>
      </c>
      <c r="B72" s="65" t="s">
        <v>340</v>
      </c>
      <c r="C72" s="66" t="s">
        <v>1350</v>
      </c>
      <c r="D72" s="67">
        <v>3</v>
      </c>
      <c r="E72" s="66" t="s">
        <v>132</v>
      </c>
      <c r="F72" s="69">
        <v>32</v>
      </c>
      <c r="G72" s="66"/>
      <c r="H72" s="70"/>
      <c r="I72" s="71"/>
      <c r="J72" s="71"/>
      <c r="K72" s="34" t="s">
        <v>65</v>
      </c>
      <c r="L72" s="72">
        <v>72</v>
      </c>
      <c r="M72" s="72"/>
      <c r="N72" s="73"/>
      <c r="O72" s="79" t="s">
        <v>417</v>
      </c>
      <c r="P72" s="79">
        <v>1</v>
      </c>
      <c r="Q72" s="79" t="s">
        <v>418</v>
      </c>
      <c r="R72" s="79"/>
      <c r="S72" s="79"/>
      <c r="T72" s="78" t="str">
        <f>REPLACE(INDEX(GroupVertices[Group],MATCH(Edges[[#This Row],[Vertex 1]],GroupVertices[Vertex],0)),1,1,"")</f>
        <v>3</v>
      </c>
      <c r="U72" s="78" t="str">
        <f>REPLACE(INDEX(GroupVertices[Group],MATCH(Edges[[#This Row],[Vertex 2]],GroupVertices[Vertex],0)),1,1,"")</f>
        <v>4</v>
      </c>
      <c r="V72" s="48"/>
      <c r="W72" s="49"/>
      <c r="X72" s="48"/>
      <c r="Y72" s="49"/>
      <c r="Z72" s="48"/>
      <c r="AA72" s="49"/>
      <c r="AB72" s="48"/>
      <c r="AC72" s="49"/>
      <c r="AD72" s="48"/>
    </row>
    <row r="73" spans="1:30" ht="15">
      <c r="A73" s="65" t="s">
        <v>215</v>
      </c>
      <c r="B73" s="65" t="s">
        <v>324</v>
      </c>
      <c r="C73" s="66" t="s">
        <v>1350</v>
      </c>
      <c r="D73" s="67">
        <v>3</v>
      </c>
      <c r="E73" s="66" t="s">
        <v>132</v>
      </c>
      <c r="F73" s="69">
        <v>32</v>
      </c>
      <c r="G73" s="66"/>
      <c r="H73" s="70"/>
      <c r="I73" s="71"/>
      <c r="J73" s="71"/>
      <c r="K73" s="34" t="s">
        <v>65</v>
      </c>
      <c r="L73" s="72">
        <v>73</v>
      </c>
      <c r="M73" s="72"/>
      <c r="N73" s="73"/>
      <c r="O73" s="79" t="s">
        <v>417</v>
      </c>
      <c r="P73" s="79">
        <v>1</v>
      </c>
      <c r="Q73" s="79" t="s">
        <v>418</v>
      </c>
      <c r="R73" s="79"/>
      <c r="S73" s="79"/>
      <c r="T73" s="78" t="str">
        <f>REPLACE(INDEX(GroupVertices[Group],MATCH(Edges[[#This Row],[Vertex 1]],GroupVertices[Vertex],0)),1,1,"")</f>
        <v>3</v>
      </c>
      <c r="U73" s="78" t="str">
        <f>REPLACE(INDEX(GroupVertices[Group],MATCH(Edges[[#This Row],[Vertex 2]],GroupVertices[Vertex],0)),1,1,"")</f>
        <v>3</v>
      </c>
      <c r="V73" s="48"/>
      <c r="W73" s="49"/>
      <c r="X73" s="48"/>
      <c r="Y73" s="49"/>
      <c r="Z73" s="48"/>
      <c r="AA73" s="49"/>
      <c r="AB73" s="48"/>
      <c r="AC73" s="49"/>
      <c r="AD73" s="48"/>
    </row>
    <row r="74" spans="1:30" ht="15">
      <c r="A74" s="65" t="s">
        <v>199</v>
      </c>
      <c r="B74" s="65" t="s">
        <v>215</v>
      </c>
      <c r="C74" s="66" t="s">
        <v>1350</v>
      </c>
      <c r="D74" s="67">
        <v>3</v>
      </c>
      <c r="E74" s="66" t="s">
        <v>132</v>
      </c>
      <c r="F74" s="69">
        <v>32</v>
      </c>
      <c r="G74" s="66"/>
      <c r="H74" s="70"/>
      <c r="I74" s="71"/>
      <c r="J74" s="71"/>
      <c r="K74" s="34" t="s">
        <v>65</v>
      </c>
      <c r="L74" s="72">
        <v>74</v>
      </c>
      <c r="M74" s="72"/>
      <c r="N74" s="73"/>
      <c r="O74" s="79" t="s">
        <v>417</v>
      </c>
      <c r="P74" s="79">
        <v>1</v>
      </c>
      <c r="Q74" s="79" t="s">
        <v>418</v>
      </c>
      <c r="R74" s="79"/>
      <c r="S74" s="79"/>
      <c r="T74" s="78" t="str">
        <f>REPLACE(INDEX(GroupVertices[Group],MATCH(Edges[[#This Row],[Vertex 1]],GroupVertices[Vertex],0)),1,1,"")</f>
        <v>1</v>
      </c>
      <c r="U74" s="78" t="str">
        <f>REPLACE(INDEX(GroupVertices[Group],MATCH(Edges[[#This Row],[Vertex 2]],GroupVertices[Vertex],0)),1,1,"")</f>
        <v>3</v>
      </c>
      <c r="V74" s="48"/>
      <c r="W74" s="49"/>
      <c r="X74" s="48"/>
      <c r="Y74" s="49"/>
      <c r="Z74" s="48"/>
      <c r="AA74" s="49"/>
      <c r="AB74" s="48"/>
      <c r="AC74" s="49"/>
      <c r="AD74" s="48"/>
    </row>
    <row r="75" spans="1:30" ht="15">
      <c r="A75" s="65" t="s">
        <v>216</v>
      </c>
      <c r="B75" s="65" t="s">
        <v>219</v>
      </c>
      <c r="C75" s="66" t="s">
        <v>1350</v>
      </c>
      <c r="D75" s="67">
        <v>3</v>
      </c>
      <c r="E75" s="66" t="s">
        <v>132</v>
      </c>
      <c r="F75" s="69">
        <v>32</v>
      </c>
      <c r="G75" s="66"/>
      <c r="H75" s="70"/>
      <c r="I75" s="71"/>
      <c r="J75" s="71"/>
      <c r="K75" s="34" t="s">
        <v>65</v>
      </c>
      <c r="L75" s="72">
        <v>75</v>
      </c>
      <c r="M75" s="72"/>
      <c r="N75" s="73"/>
      <c r="O75" s="79" t="s">
        <v>417</v>
      </c>
      <c r="P75" s="79">
        <v>1</v>
      </c>
      <c r="Q75" s="79" t="s">
        <v>418</v>
      </c>
      <c r="R75" s="79"/>
      <c r="S75" s="79"/>
      <c r="T75" s="78" t="str">
        <f>REPLACE(INDEX(GroupVertices[Group],MATCH(Edges[[#This Row],[Vertex 1]],GroupVertices[Vertex],0)),1,1,"")</f>
        <v>1</v>
      </c>
      <c r="U75" s="78" t="str">
        <f>REPLACE(INDEX(GroupVertices[Group],MATCH(Edges[[#This Row],[Vertex 2]],GroupVertices[Vertex],0)),1,1,"")</f>
        <v>4</v>
      </c>
      <c r="V75" s="48"/>
      <c r="W75" s="49"/>
      <c r="X75" s="48"/>
      <c r="Y75" s="49"/>
      <c r="Z75" s="48"/>
      <c r="AA75" s="49"/>
      <c r="AB75" s="48"/>
      <c r="AC75" s="49"/>
      <c r="AD75" s="48"/>
    </row>
    <row r="76" spans="1:30" ht="15">
      <c r="A76" s="65" t="s">
        <v>216</v>
      </c>
      <c r="B76" s="65" t="s">
        <v>271</v>
      </c>
      <c r="C76" s="66" t="s">
        <v>1350</v>
      </c>
      <c r="D76" s="67">
        <v>3</v>
      </c>
      <c r="E76" s="66" t="s">
        <v>132</v>
      </c>
      <c r="F76" s="69">
        <v>32</v>
      </c>
      <c r="G76" s="66"/>
      <c r="H76" s="70"/>
      <c r="I76" s="71"/>
      <c r="J76" s="71"/>
      <c r="K76" s="34" t="s">
        <v>65</v>
      </c>
      <c r="L76" s="72">
        <v>76</v>
      </c>
      <c r="M76" s="72"/>
      <c r="N76" s="73"/>
      <c r="O76" s="79" t="s">
        <v>417</v>
      </c>
      <c r="P76" s="79">
        <v>1</v>
      </c>
      <c r="Q76" s="79" t="s">
        <v>418</v>
      </c>
      <c r="R76" s="79"/>
      <c r="S76" s="79"/>
      <c r="T76" s="78" t="str">
        <f>REPLACE(INDEX(GroupVertices[Group],MATCH(Edges[[#This Row],[Vertex 1]],GroupVertices[Vertex],0)),1,1,"")</f>
        <v>1</v>
      </c>
      <c r="U76" s="78" t="str">
        <f>REPLACE(INDEX(GroupVertices[Group],MATCH(Edges[[#This Row],[Vertex 2]],GroupVertices[Vertex],0)),1,1,"")</f>
        <v>2</v>
      </c>
      <c r="V76" s="48"/>
      <c r="W76" s="49"/>
      <c r="X76" s="48"/>
      <c r="Y76" s="49"/>
      <c r="Z76" s="48"/>
      <c r="AA76" s="49"/>
      <c r="AB76" s="48"/>
      <c r="AC76" s="49"/>
      <c r="AD76" s="48"/>
    </row>
    <row r="77" spans="1:30" ht="15">
      <c r="A77" s="65" t="s">
        <v>216</v>
      </c>
      <c r="B77" s="65" t="s">
        <v>283</v>
      </c>
      <c r="C77" s="66" t="s">
        <v>1350</v>
      </c>
      <c r="D77" s="67">
        <v>3</v>
      </c>
      <c r="E77" s="66" t="s">
        <v>132</v>
      </c>
      <c r="F77" s="69">
        <v>32</v>
      </c>
      <c r="G77" s="66"/>
      <c r="H77" s="70"/>
      <c r="I77" s="71"/>
      <c r="J77" s="71"/>
      <c r="K77" s="34" t="s">
        <v>65</v>
      </c>
      <c r="L77" s="72">
        <v>77</v>
      </c>
      <c r="M77" s="72"/>
      <c r="N77" s="73"/>
      <c r="O77" s="79" t="s">
        <v>417</v>
      </c>
      <c r="P77" s="79">
        <v>1</v>
      </c>
      <c r="Q77" s="79" t="s">
        <v>418</v>
      </c>
      <c r="R77" s="79"/>
      <c r="S77" s="79"/>
      <c r="T77" s="78" t="str">
        <f>REPLACE(INDEX(GroupVertices[Group],MATCH(Edges[[#This Row],[Vertex 1]],GroupVertices[Vertex],0)),1,1,"")</f>
        <v>1</v>
      </c>
      <c r="U77" s="78" t="str">
        <f>REPLACE(INDEX(GroupVertices[Group],MATCH(Edges[[#This Row],[Vertex 2]],GroupVertices[Vertex],0)),1,1,"")</f>
        <v>2</v>
      </c>
      <c r="V77" s="48"/>
      <c r="W77" s="49"/>
      <c r="X77" s="48"/>
      <c r="Y77" s="49"/>
      <c r="Z77" s="48"/>
      <c r="AA77" s="49"/>
      <c r="AB77" s="48"/>
      <c r="AC77" s="49"/>
      <c r="AD77" s="48"/>
    </row>
    <row r="78" spans="1:30" ht="15">
      <c r="A78" s="65" t="s">
        <v>199</v>
      </c>
      <c r="B78" s="65" t="s">
        <v>216</v>
      </c>
      <c r="C78" s="66" t="s">
        <v>1350</v>
      </c>
      <c r="D78" s="67">
        <v>3</v>
      </c>
      <c r="E78" s="66" t="s">
        <v>132</v>
      </c>
      <c r="F78" s="69">
        <v>32</v>
      </c>
      <c r="G78" s="66"/>
      <c r="H78" s="70"/>
      <c r="I78" s="71"/>
      <c r="J78" s="71"/>
      <c r="K78" s="34" t="s">
        <v>65</v>
      </c>
      <c r="L78" s="72">
        <v>78</v>
      </c>
      <c r="M78" s="72"/>
      <c r="N78" s="73"/>
      <c r="O78" s="79" t="s">
        <v>417</v>
      </c>
      <c r="P78" s="79">
        <v>1</v>
      </c>
      <c r="Q78" s="79" t="s">
        <v>418</v>
      </c>
      <c r="R78" s="79"/>
      <c r="S78" s="79"/>
      <c r="T78" s="78" t="str">
        <f>REPLACE(INDEX(GroupVertices[Group],MATCH(Edges[[#This Row],[Vertex 1]],GroupVertices[Vertex],0)),1,1,"")</f>
        <v>1</v>
      </c>
      <c r="U78" s="78" t="str">
        <f>REPLACE(INDEX(GroupVertices[Group],MATCH(Edges[[#This Row],[Vertex 2]],GroupVertices[Vertex],0)),1,1,"")</f>
        <v>1</v>
      </c>
      <c r="V78" s="48"/>
      <c r="W78" s="49"/>
      <c r="X78" s="48"/>
      <c r="Y78" s="49"/>
      <c r="Z78" s="48"/>
      <c r="AA78" s="49"/>
      <c r="AB78" s="48"/>
      <c r="AC78" s="49"/>
      <c r="AD78" s="48"/>
    </row>
    <row r="79" spans="1:30" ht="15">
      <c r="A79" s="65" t="s">
        <v>217</v>
      </c>
      <c r="B79" s="65" t="s">
        <v>216</v>
      </c>
      <c r="C79" s="66" t="s">
        <v>1350</v>
      </c>
      <c r="D79" s="67">
        <v>3</v>
      </c>
      <c r="E79" s="66" t="s">
        <v>132</v>
      </c>
      <c r="F79" s="69">
        <v>32</v>
      </c>
      <c r="G79" s="66"/>
      <c r="H79" s="70"/>
      <c r="I79" s="71"/>
      <c r="J79" s="71"/>
      <c r="K79" s="34" t="s">
        <v>65</v>
      </c>
      <c r="L79" s="72">
        <v>79</v>
      </c>
      <c r="M79" s="72"/>
      <c r="N79" s="73"/>
      <c r="O79" s="79" t="s">
        <v>417</v>
      </c>
      <c r="P79" s="79">
        <v>1</v>
      </c>
      <c r="Q79" s="79" t="s">
        <v>418</v>
      </c>
      <c r="R79" s="79"/>
      <c r="S79" s="79"/>
      <c r="T79" s="78" t="str">
        <f>REPLACE(INDEX(GroupVertices[Group],MATCH(Edges[[#This Row],[Vertex 1]],GroupVertices[Vertex],0)),1,1,"")</f>
        <v>1</v>
      </c>
      <c r="U79" s="78" t="str">
        <f>REPLACE(INDEX(GroupVertices[Group],MATCH(Edges[[#This Row],[Vertex 2]],GroupVertices[Vertex],0)),1,1,"")</f>
        <v>1</v>
      </c>
      <c r="V79" s="48"/>
      <c r="W79" s="49"/>
      <c r="X79" s="48"/>
      <c r="Y79" s="49"/>
      <c r="Z79" s="48"/>
      <c r="AA79" s="49"/>
      <c r="AB79" s="48"/>
      <c r="AC79" s="49"/>
      <c r="AD79" s="48"/>
    </row>
    <row r="80" spans="1:30" ht="15">
      <c r="A80" s="65" t="s">
        <v>218</v>
      </c>
      <c r="B80" s="65" t="s">
        <v>217</v>
      </c>
      <c r="C80" s="66" t="s">
        <v>1350</v>
      </c>
      <c r="D80" s="67">
        <v>3</v>
      </c>
      <c r="E80" s="66" t="s">
        <v>132</v>
      </c>
      <c r="F80" s="69">
        <v>32</v>
      </c>
      <c r="G80" s="66"/>
      <c r="H80" s="70"/>
      <c r="I80" s="71"/>
      <c r="J80" s="71"/>
      <c r="K80" s="34" t="s">
        <v>65</v>
      </c>
      <c r="L80" s="72">
        <v>80</v>
      </c>
      <c r="M80" s="72"/>
      <c r="N80" s="73"/>
      <c r="O80" s="79" t="s">
        <v>417</v>
      </c>
      <c r="P80" s="79">
        <v>1</v>
      </c>
      <c r="Q80" s="79" t="s">
        <v>418</v>
      </c>
      <c r="R80" s="79"/>
      <c r="S80" s="79"/>
      <c r="T80" s="78" t="str">
        <f>REPLACE(INDEX(GroupVertices[Group],MATCH(Edges[[#This Row],[Vertex 1]],GroupVertices[Vertex],0)),1,1,"")</f>
        <v>1</v>
      </c>
      <c r="U80" s="78" t="str">
        <f>REPLACE(INDEX(GroupVertices[Group],MATCH(Edges[[#This Row],[Vertex 2]],GroupVertices[Vertex],0)),1,1,"")</f>
        <v>1</v>
      </c>
      <c r="V80" s="48"/>
      <c r="W80" s="49"/>
      <c r="X80" s="48"/>
      <c r="Y80" s="49"/>
      <c r="Z80" s="48"/>
      <c r="AA80" s="49"/>
      <c r="AB80" s="48"/>
      <c r="AC80" s="49"/>
      <c r="AD80" s="48"/>
    </row>
    <row r="81" spans="1:30" ht="15">
      <c r="A81" s="65" t="s">
        <v>218</v>
      </c>
      <c r="B81" s="65" t="s">
        <v>268</v>
      </c>
      <c r="C81" s="66" t="s">
        <v>1350</v>
      </c>
      <c r="D81" s="67">
        <v>3</v>
      </c>
      <c r="E81" s="66" t="s">
        <v>132</v>
      </c>
      <c r="F81" s="69">
        <v>32</v>
      </c>
      <c r="G81" s="66"/>
      <c r="H81" s="70"/>
      <c r="I81" s="71"/>
      <c r="J81" s="71"/>
      <c r="K81" s="34" t="s">
        <v>65</v>
      </c>
      <c r="L81" s="72">
        <v>81</v>
      </c>
      <c r="M81" s="72"/>
      <c r="N81" s="73"/>
      <c r="O81" s="79" t="s">
        <v>417</v>
      </c>
      <c r="P81" s="79">
        <v>1</v>
      </c>
      <c r="Q81" s="79" t="s">
        <v>418</v>
      </c>
      <c r="R81" s="79"/>
      <c r="S81" s="79"/>
      <c r="T81" s="78" t="str">
        <f>REPLACE(INDEX(GroupVertices[Group],MATCH(Edges[[#This Row],[Vertex 1]],GroupVertices[Vertex],0)),1,1,"")</f>
        <v>1</v>
      </c>
      <c r="U81" s="78" t="str">
        <f>REPLACE(INDEX(GroupVertices[Group],MATCH(Edges[[#This Row],[Vertex 2]],GroupVertices[Vertex],0)),1,1,"")</f>
        <v>1</v>
      </c>
      <c r="V81" s="48"/>
      <c r="W81" s="49"/>
      <c r="X81" s="48"/>
      <c r="Y81" s="49"/>
      <c r="Z81" s="48"/>
      <c r="AA81" s="49"/>
      <c r="AB81" s="48"/>
      <c r="AC81" s="49"/>
      <c r="AD81" s="48"/>
    </row>
    <row r="82" spans="1:30" ht="15">
      <c r="A82" s="65" t="s">
        <v>218</v>
      </c>
      <c r="B82" s="65" t="s">
        <v>219</v>
      </c>
      <c r="C82" s="66" t="s">
        <v>1350</v>
      </c>
      <c r="D82" s="67">
        <v>3</v>
      </c>
      <c r="E82" s="66" t="s">
        <v>132</v>
      </c>
      <c r="F82" s="69">
        <v>32</v>
      </c>
      <c r="G82" s="66"/>
      <c r="H82" s="70"/>
      <c r="I82" s="71"/>
      <c r="J82" s="71"/>
      <c r="K82" s="34" t="s">
        <v>65</v>
      </c>
      <c r="L82" s="72">
        <v>82</v>
      </c>
      <c r="M82" s="72"/>
      <c r="N82" s="73"/>
      <c r="O82" s="79" t="s">
        <v>417</v>
      </c>
      <c r="P82" s="79">
        <v>1</v>
      </c>
      <c r="Q82" s="79" t="s">
        <v>418</v>
      </c>
      <c r="R82" s="79"/>
      <c r="S82" s="79"/>
      <c r="T82" s="78" t="str">
        <f>REPLACE(INDEX(GroupVertices[Group],MATCH(Edges[[#This Row],[Vertex 1]],GroupVertices[Vertex],0)),1,1,"")</f>
        <v>1</v>
      </c>
      <c r="U82" s="78" t="str">
        <f>REPLACE(INDEX(GroupVertices[Group],MATCH(Edges[[#This Row],[Vertex 2]],GroupVertices[Vertex],0)),1,1,"")</f>
        <v>4</v>
      </c>
      <c r="V82" s="48"/>
      <c r="W82" s="49"/>
      <c r="X82" s="48"/>
      <c r="Y82" s="49"/>
      <c r="Z82" s="48"/>
      <c r="AA82" s="49"/>
      <c r="AB82" s="48"/>
      <c r="AC82" s="49"/>
      <c r="AD82" s="48"/>
    </row>
    <row r="83" spans="1:30" ht="15">
      <c r="A83" s="65" t="s">
        <v>218</v>
      </c>
      <c r="B83" s="65" t="s">
        <v>325</v>
      </c>
      <c r="C83" s="66" t="s">
        <v>1350</v>
      </c>
      <c r="D83" s="67">
        <v>3</v>
      </c>
      <c r="E83" s="66" t="s">
        <v>132</v>
      </c>
      <c r="F83" s="69">
        <v>32</v>
      </c>
      <c r="G83" s="66"/>
      <c r="H83" s="70"/>
      <c r="I83" s="71"/>
      <c r="J83" s="71"/>
      <c r="K83" s="34" t="s">
        <v>65</v>
      </c>
      <c r="L83" s="72">
        <v>83</v>
      </c>
      <c r="M83" s="72"/>
      <c r="N83" s="73"/>
      <c r="O83" s="79" t="s">
        <v>417</v>
      </c>
      <c r="P83" s="79">
        <v>1</v>
      </c>
      <c r="Q83" s="79" t="s">
        <v>418</v>
      </c>
      <c r="R83" s="79"/>
      <c r="S83" s="79"/>
      <c r="T83" s="78" t="str">
        <f>REPLACE(INDEX(GroupVertices[Group],MATCH(Edges[[#This Row],[Vertex 1]],GroupVertices[Vertex],0)),1,1,"")</f>
        <v>1</v>
      </c>
      <c r="U83" s="78" t="str">
        <f>REPLACE(INDEX(GroupVertices[Group],MATCH(Edges[[#This Row],[Vertex 2]],GroupVertices[Vertex],0)),1,1,"")</f>
        <v>3</v>
      </c>
      <c r="V83" s="48"/>
      <c r="W83" s="49"/>
      <c r="X83" s="48"/>
      <c r="Y83" s="49"/>
      <c r="Z83" s="48"/>
      <c r="AA83" s="49"/>
      <c r="AB83" s="48"/>
      <c r="AC83" s="49"/>
      <c r="AD83" s="48"/>
    </row>
    <row r="84" spans="1:30" ht="15">
      <c r="A84" s="65" t="s">
        <v>199</v>
      </c>
      <c r="B84" s="65" t="s">
        <v>218</v>
      </c>
      <c r="C84" s="66" t="s">
        <v>1350</v>
      </c>
      <c r="D84" s="67">
        <v>3</v>
      </c>
      <c r="E84" s="66" t="s">
        <v>132</v>
      </c>
      <c r="F84" s="69">
        <v>32</v>
      </c>
      <c r="G84" s="66"/>
      <c r="H84" s="70"/>
      <c r="I84" s="71"/>
      <c r="J84" s="71"/>
      <c r="K84" s="34" t="s">
        <v>65</v>
      </c>
      <c r="L84" s="72">
        <v>84</v>
      </c>
      <c r="M84" s="72"/>
      <c r="N84" s="73"/>
      <c r="O84" s="79" t="s">
        <v>417</v>
      </c>
      <c r="P84" s="79">
        <v>1</v>
      </c>
      <c r="Q84" s="79" t="s">
        <v>418</v>
      </c>
      <c r="R84" s="79"/>
      <c r="S84" s="79"/>
      <c r="T84" s="78" t="str">
        <f>REPLACE(INDEX(GroupVertices[Group],MATCH(Edges[[#This Row],[Vertex 1]],GroupVertices[Vertex],0)),1,1,"")</f>
        <v>1</v>
      </c>
      <c r="U84" s="78" t="str">
        <f>REPLACE(INDEX(GroupVertices[Group],MATCH(Edges[[#This Row],[Vertex 2]],GroupVertices[Vertex],0)),1,1,"")</f>
        <v>1</v>
      </c>
      <c r="V84" s="48"/>
      <c r="W84" s="49"/>
      <c r="X84" s="48"/>
      <c r="Y84" s="49"/>
      <c r="Z84" s="48"/>
      <c r="AA84" s="49"/>
      <c r="AB84" s="48"/>
      <c r="AC84" s="49"/>
      <c r="AD84" s="48"/>
    </row>
    <row r="85" spans="1:30" ht="15">
      <c r="A85" s="65" t="s">
        <v>199</v>
      </c>
      <c r="B85" s="65" t="s">
        <v>369</v>
      </c>
      <c r="C85" s="66" t="s">
        <v>1350</v>
      </c>
      <c r="D85" s="67">
        <v>3</v>
      </c>
      <c r="E85" s="66" t="s">
        <v>132</v>
      </c>
      <c r="F85" s="69">
        <v>32</v>
      </c>
      <c r="G85" s="66"/>
      <c r="H85" s="70"/>
      <c r="I85" s="71"/>
      <c r="J85" s="71"/>
      <c r="K85" s="34" t="s">
        <v>65</v>
      </c>
      <c r="L85" s="72">
        <v>85</v>
      </c>
      <c r="M85" s="72"/>
      <c r="N85" s="73"/>
      <c r="O85" s="79" t="s">
        <v>417</v>
      </c>
      <c r="P85" s="79">
        <v>1</v>
      </c>
      <c r="Q85" s="79" t="s">
        <v>418</v>
      </c>
      <c r="R85" s="79"/>
      <c r="S85" s="79"/>
      <c r="T85" s="78" t="str">
        <f>REPLACE(INDEX(GroupVertices[Group],MATCH(Edges[[#This Row],[Vertex 1]],GroupVertices[Vertex],0)),1,1,"")</f>
        <v>1</v>
      </c>
      <c r="U85" s="78" t="str">
        <f>REPLACE(INDEX(GroupVertices[Group],MATCH(Edges[[#This Row],[Vertex 2]],GroupVertices[Vertex],0)),1,1,"")</f>
        <v>4</v>
      </c>
      <c r="V85" s="48"/>
      <c r="W85" s="49"/>
      <c r="X85" s="48"/>
      <c r="Y85" s="49"/>
      <c r="Z85" s="48"/>
      <c r="AA85" s="49"/>
      <c r="AB85" s="48"/>
      <c r="AC85" s="49"/>
      <c r="AD85" s="48"/>
    </row>
    <row r="86" spans="1:30" ht="15">
      <c r="A86" s="65" t="s">
        <v>219</v>
      </c>
      <c r="B86" s="65" t="s">
        <v>369</v>
      </c>
      <c r="C86" s="66" t="s">
        <v>1350</v>
      </c>
      <c r="D86" s="67">
        <v>3</v>
      </c>
      <c r="E86" s="66" t="s">
        <v>132</v>
      </c>
      <c r="F86" s="69">
        <v>32</v>
      </c>
      <c r="G86" s="66"/>
      <c r="H86" s="70"/>
      <c r="I86" s="71"/>
      <c r="J86" s="71"/>
      <c r="K86" s="34" t="s">
        <v>65</v>
      </c>
      <c r="L86" s="72">
        <v>86</v>
      </c>
      <c r="M86" s="72"/>
      <c r="N86" s="73"/>
      <c r="O86" s="79" t="s">
        <v>417</v>
      </c>
      <c r="P86" s="79">
        <v>1</v>
      </c>
      <c r="Q86" s="79" t="s">
        <v>418</v>
      </c>
      <c r="R86" s="79"/>
      <c r="S86" s="79"/>
      <c r="T86" s="78" t="str">
        <f>REPLACE(INDEX(GroupVertices[Group],MATCH(Edges[[#This Row],[Vertex 1]],GroupVertices[Vertex],0)),1,1,"")</f>
        <v>4</v>
      </c>
      <c r="U86" s="78" t="str">
        <f>REPLACE(INDEX(GroupVertices[Group],MATCH(Edges[[#This Row],[Vertex 2]],GroupVertices[Vertex],0)),1,1,"")</f>
        <v>4</v>
      </c>
      <c r="V86" s="48"/>
      <c r="W86" s="49"/>
      <c r="X86" s="48"/>
      <c r="Y86" s="49"/>
      <c r="Z86" s="48"/>
      <c r="AA86" s="49"/>
      <c r="AB86" s="48"/>
      <c r="AC86" s="49"/>
      <c r="AD86" s="48"/>
    </row>
    <row r="87" spans="1:30" ht="15">
      <c r="A87" s="65" t="s">
        <v>199</v>
      </c>
      <c r="B87" s="65" t="s">
        <v>370</v>
      </c>
      <c r="C87" s="66" t="s">
        <v>1350</v>
      </c>
      <c r="D87" s="67">
        <v>3</v>
      </c>
      <c r="E87" s="66" t="s">
        <v>132</v>
      </c>
      <c r="F87" s="69">
        <v>32</v>
      </c>
      <c r="G87" s="66"/>
      <c r="H87" s="70"/>
      <c r="I87" s="71"/>
      <c r="J87" s="71"/>
      <c r="K87" s="34" t="s">
        <v>65</v>
      </c>
      <c r="L87" s="72">
        <v>87</v>
      </c>
      <c r="M87" s="72"/>
      <c r="N87" s="73"/>
      <c r="O87" s="79" t="s">
        <v>417</v>
      </c>
      <c r="P87" s="79">
        <v>1</v>
      </c>
      <c r="Q87" s="79" t="s">
        <v>418</v>
      </c>
      <c r="R87" s="79"/>
      <c r="S87" s="79"/>
      <c r="T87" s="78" t="str">
        <f>REPLACE(INDEX(GroupVertices[Group],MATCH(Edges[[#This Row],[Vertex 1]],GroupVertices[Vertex],0)),1,1,"")</f>
        <v>1</v>
      </c>
      <c r="U87" s="78" t="str">
        <f>REPLACE(INDEX(GroupVertices[Group],MATCH(Edges[[#This Row],[Vertex 2]],GroupVertices[Vertex],0)),1,1,"")</f>
        <v>1</v>
      </c>
      <c r="V87" s="48"/>
      <c r="W87" s="49"/>
      <c r="X87" s="48"/>
      <c r="Y87" s="49"/>
      <c r="Z87" s="48"/>
      <c r="AA87" s="49"/>
      <c r="AB87" s="48"/>
      <c r="AC87" s="49"/>
      <c r="AD87" s="48"/>
    </row>
    <row r="88" spans="1:30" ht="15">
      <c r="A88" s="65" t="s">
        <v>220</v>
      </c>
      <c r="B88" s="65" t="s">
        <v>291</v>
      </c>
      <c r="C88" s="66" t="s">
        <v>1350</v>
      </c>
      <c r="D88" s="67">
        <v>3</v>
      </c>
      <c r="E88" s="66" t="s">
        <v>132</v>
      </c>
      <c r="F88" s="69">
        <v>32</v>
      </c>
      <c r="G88" s="66"/>
      <c r="H88" s="70"/>
      <c r="I88" s="71"/>
      <c r="J88" s="71"/>
      <c r="K88" s="34" t="s">
        <v>65</v>
      </c>
      <c r="L88" s="72">
        <v>88</v>
      </c>
      <c r="M88" s="72"/>
      <c r="N88" s="73"/>
      <c r="O88" s="79" t="s">
        <v>417</v>
      </c>
      <c r="P88" s="79">
        <v>1</v>
      </c>
      <c r="Q88" s="79" t="s">
        <v>418</v>
      </c>
      <c r="R88" s="79"/>
      <c r="S88" s="79"/>
      <c r="T88" s="78" t="str">
        <f>REPLACE(INDEX(GroupVertices[Group],MATCH(Edges[[#This Row],[Vertex 1]],GroupVertices[Vertex],0)),1,1,"")</f>
        <v>1</v>
      </c>
      <c r="U88" s="78" t="str">
        <f>REPLACE(INDEX(GroupVertices[Group],MATCH(Edges[[#This Row],[Vertex 2]],GroupVertices[Vertex],0)),1,1,"")</f>
        <v>4</v>
      </c>
      <c r="V88" s="48"/>
      <c r="W88" s="49"/>
      <c r="X88" s="48"/>
      <c r="Y88" s="49"/>
      <c r="Z88" s="48"/>
      <c r="AA88" s="49"/>
      <c r="AB88" s="48"/>
      <c r="AC88" s="49"/>
      <c r="AD88" s="48"/>
    </row>
    <row r="89" spans="1:30" ht="15">
      <c r="A89" s="65" t="s">
        <v>220</v>
      </c>
      <c r="B89" s="65" t="s">
        <v>222</v>
      </c>
      <c r="C89" s="66" t="s">
        <v>1350</v>
      </c>
      <c r="D89" s="67">
        <v>3</v>
      </c>
      <c r="E89" s="66" t="s">
        <v>132</v>
      </c>
      <c r="F89" s="69">
        <v>32</v>
      </c>
      <c r="G89" s="66"/>
      <c r="H89" s="70"/>
      <c r="I89" s="71"/>
      <c r="J89" s="71"/>
      <c r="K89" s="34" t="s">
        <v>66</v>
      </c>
      <c r="L89" s="72">
        <v>89</v>
      </c>
      <c r="M89" s="72"/>
      <c r="N89" s="73"/>
      <c r="O89" s="79" t="s">
        <v>417</v>
      </c>
      <c r="P89" s="79">
        <v>1</v>
      </c>
      <c r="Q89" s="79" t="s">
        <v>418</v>
      </c>
      <c r="R89" s="79"/>
      <c r="S89" s="79"/>
      <c r="T89" s="78" t="str">
        <f>REPLACE(INDEX(GroupVertices[Group],MATCH(Edges[[#This Row],[Vertex 1]],GroupVertices[Vertex],0)),1,1,"")</f>
        <v>1</v>
      </c>
      <c r="U89" s="78" t="str">
        <f>REPLACE(INDEX(GroupVertices[Group],MATCH(Edges[[#This Row],[Vertex 2]],GroupVertices[Vertex],0)),1,1,"")</f>
        <v>3</v>
      </c>
      <c r="V89" s="48"/>
      <c r="W89" s="49"/>
      <c r="X89" s="48"/>
      <c r="Y89" s="49"/>
      <c r="Z89" s="48"/>
      <c r="AA89" s="49"/>
      <c r="AB89" s="48"/>
      <c r="AC89" s="49"/>
      <c r="AD89" s="48"/>
    </row>
    <row r="90" spans="1:30" ht="15">
      <c r="A90" s="65" t="s">
        <v>220</v>
      </c>
      <c r="B90" s="65" t="s">
        <v>264</v>
      </c>
      <c r="C90" s="66" t="s">
        <v>1350</v>
      </c>
      <c r="D90" s="67">
        <v>3</v>
      </c>
      <c r="E90" s="66" t="s">
        <v>132</v>
      </c>
      <c r="F90" s="69">
        <v>32</v>
      </c>
      <c r="G90" s="66"/>
      <c r="H90" s="70"/>
      <c r="I90" s="71"/>
      <c r="J90" s="71"/>
      <c r="K90" s="34" t="s">
        <v>65</v>
      </c>
      <c r="L90" s="72">
        <v>90</v>
      </c>
      <c r="M90" s="72"/>
      <c r="N90" s="73"/>
      <c r="O90" s="79" t="s">
        <v>417</v>
      </c>
      <c r="P90" s="79">
        <v>1</v>
      </c>
      <c r="Q90" s="79" t="s">
        <v>418</v>
      </c>
      <c r="R90" s="79"/>
      <c r="S90" s="79"/>
      <c r="T90" s="78" t="str">
        <f>REPLACE(INDEX(GroupVertices[Group],MATCH(Edges[[#This Row],[Vertex 1]],GroupVertices[Vertex],0)),1,1,"")</f>
        <v>1</v>
      </c>
      <c r="U90" s="78" t="str">
        <f>REPLACE(INDEX(GroupVertices[Group],MATCH(Edges[[#This Row],[Vertex 2]],GroupVertices[Vertex],0)),1,1,"")</f>
        <v>2</v>
      </c>
      <c r="V90" s="48"/>
      <c r="W90" s="49"/>
      <c r="X90" s="48"/>
      <c r="Y90" s="49"/>
      <c r="Z90" s="48"/>
      <c r="AA90" s="49"/>
      <c r="AB90" s="48"/>
      <c r="AC90" s="49"/>
      <c r="AD90" s="48"/>
    </row>
    <row r="91" spans="1:30" ht="15">
      <c r="A91" s="65" t="s">
        <v>220</v>
      </c>
      <c r="B91" s="65" t="s">
        <v>345</v>
      </c>
      <c r="C91" s="66" t="s">
        <v>1350</v>
      </c>
      <c r="D91" s="67">
        <v>3</v>
      </c>
      <c r="E91" s="66" t="s">
        <v>132</v>
      </c>
      <c r="F91" s="69">
        <v>32</v>
      </c>
      <c r="G91" s="66"/>
      <c r="H91" s="70"/>
      <c r="I91" s="71"/>
      <c r="J91" s="71"/>
      <c r="K91" s="34" t="s">
        <v>65</v>
      </c>
      <c r="L91" s="72">
        <v>91</v>
      </c>
      <c r="M91" s="72"/>
      <c r="N91" s="73"/>
      <c r="O91" s="79" t="s">
        <v>417</v>
      </c>
      <c r="P91" s="79">
        <v>1</v>
      </c>
      <c r="Q91" s="79" t="s">
        <v>418</v>
      </c>
      <c r="R91" s="79"/>
      <c r="S91" s="79"/>
      <c r="T91" s="78" t="str">
        <f>REPLACE(INDEX(GroupVertices[Group],MATCH(Edges[[#This Row],[Vertex 1]],GroupVertices[Vertex],0)),1,1,"")</f>
        <v>1</v>
      </c>
      <c r="U91" s="78" t="str">
        <f>REPLACE(INDEX(GroupVertices[Group],MATCH(Edges[[#This Row],[Vertex 2]],GroupVertices[Vertex],0)),1,1,"")</f>
        <v>1</v>
      </c>
      <c r="V91" s="48"/>
      <c r="W91" s="49"/>
      <c r="X91" s="48"/>
      <c r="Y91" s="49"/>
      <c r="Z91" s="48"/>
      <c r="AA91" s="49"/>
      <c r="AB91" s="48"/>
      <c r="AC91" s="49"/>
      <c r="AD91" s="48"/>
    </row>
    <row r="92" spans="1:30" ht="15">
      <c r="A92" s="65" t="s">
        <v>220</v>
      </c>
      <c r="B92" s="65" t="s">
        <v>331</v>
      </c>
      <c r="C92" s="66" t="s">
        <v>1350</v>
      </c>
      <c r="D92" s="67">
        <v>3</v>
      </c>
      <c r="E92" s="66" t="s">
        <v>132</v>
      </c>
      <c r="F92" s="69">
        <v>32</v>
      </c>
      <c r="G92" s="66"/>
      <c r="H92" s="70"/>
      <c r="I92" s="71"/>
      <c r="J92" s="71"/>
      <c r="K92" s="34" t="s">
        <v>65</v>
      </c>
      <c r="L92" s="72">
        <v>92</v>
      </c>
      <c r="M92" s="72"/>
      <c r="N92" s="73"/>
      <c r="O92" s="79" t="s">
        <v>417</v>
      </c>
      <c r="P92" s="79">
        <v>1</v>
      </c>
      <c r="Q92" s="79" t="s">
        <v>418</v>
      </c>
      <c r="R92" s="79"/>
      <c r="S92" s="79"/>
      <c r="T92" s="78" t="str">
        <f>REPLACE(INDEX(GroupVertices[Group],MATCH(Edges[[#This Row],[Vertex 1]],GroupVertices[Vertex],0)),1,1,"")</f>
        <v>1</v>
      </c>
      <c r="U92" s="78" t="str">
        <f>REPLACE(INDEX(GroupVertices[Group],MATCH(Edges[[#This Row],[Vertex 2]],GroupVertices[Vertex],0)),1,1,"")</f>
        <v>4</v>
      </c>
      <c r="V92" s="48"/>
      <c r="W92" s="49"/>
      <c r="X92" s="48"/>
      <c r="Y92" s="49"/>
      <c r="Z92" s="48"/>
      <c r="AA92" s="49"/>
      <c r="AB92" s="48"/>
      <c r="AC92" s="49"/>
      <c r="AD92" s="48"/>
    </row>
    <row r="93" spans="1:30" ht="15">
      <c r="A93" s="65" t="s">
        <v>199</v>
      </c>
      <c r="B93" s="65" t="s">
        <v>220</v>
      </c>
      <c r="C93" s="66" t="s">
        <v>1350</v>
      </c>
      <c r="D93" s="67">
        <v>3</v>
      </c>
      <c r="E93" s="66" t="s">
        <v>132</v>
      </c>
      <c r="F93" s="69">
        <v>32</v>
      </c>
      <c r="G93" s="66"/>
      <c r="H93" s="70"/>
      <c r="I93" s="71"/>
      <c r="J93" s="71"/>
      <c r="K93" s="34" t="s">
        <v>65</v>
      </c>
      <c r="L93" s="72">
        <v>93</v>
      </c>
      <c r="M93" s="72"/>
      <c r="N93" s="73"/>
      <c r="O93" s="79" t="s">
        <v>417</v>
      </c>
      <c r="P93" s="79">
        <v>1</v>
      </c>
      <c r="Q93" s="79" t="s">
        <v>418</v>
      </c>
      <c r="R93" s="79"/>
      <c r="S93" s="79"/>
      <c r="T93" s="78" t="str">
        <f>REPLACE(INDEX(GroupVertices[Group],MATCH(Edges[[#This Row],[Vertex 1]],GroupVertices[Vertex],0)),1,1,"")</f>
        <v>1</v>
      </c>
      <c r="U93" s="78" t="str">
        <f>REPLACE(INDEX(GroupVertices[Group],MATCH(Edges[[#This Row],[Vertex 2]],GroupVertices[Vertex],0)),1,1,"")</f>
        <v>1</v>
      </c>
      <c r="V93" s="48"/>
      <c r="W93" s="49"/>
      <c r="X93" s="48"/>
      <c r="Y93" s="49"/>
      <c r="Z93" s="48"/>
      <c r="AA93" s="49"/>
      <c r="AB93" s="48"/>
      <c r="AC93" s="49"/>
      <c r="AD93" s="48"/>
    </row>
    <row r="94" spans="1:30" ht="15">
      <c r="A94" s="65" t="s">
        <v>221</v>
      </c>
      <c r="B94" s="65" t="s">
        <v>220</v>
      </c>
      <c r="C94" s="66" t="s">
        <v>1350</v>
      </c>
      <c r="D94" s="67">
        <v>3</v>
      </c>
      <c r="E94" s="66" t="s">
        <v>132</v>
      </c>
      <c r="F94" s="69">
        <v>32</v>
      </c>
      <c r="G94" s="66"/>
      <c r="H94" s="70"/>
      <c r="I94" s="71"/>
      <c r="J94" s="71"/>
      <c r="K94" s="34" t="s">
        <v>65</v>
      </c>
      <c r="L94" s="72">
        <v>94</v>
      </c>
      <c r="M94" s="72"/>
      <c r="N94" s="73"/>
      <c r="O94" s="79" t="s">
        <v>417</v>
      </c>
      <c r="P94" s="79">
        <v>1</v>
      </c>
      <c r="Q94" s="79" t="s">
        <v>418</v>
      </c>
      <c r="R94" s="79"/>
      <c r="S94" s="79"/>
      <c r="T94" s="78" t="str">
        <f>REPLACE(INDEX(GroupVertices[Group],MATCH(Edges[[#This Row],[Vertex 1]],GroupVertices[Vertex],0)),1,1,"")</f>
        <v>1</v>
      </c>
      <c r="U94" s="78" t="str">
        <f>REPLACE(INDEX(GroupVertices[Group],MATCH(Edges[[#This Row],[Vertex 2]],GroupVertices[Vertex],0)),1,1,"")</f>
        <v>1</v>
      </c>
      <c r="V94" s="48"/>
      <c r="W94" s="49"/>
      <c r="X94" s="48"/>
      <c r="Y94" s="49"/>
      <c r="Z94" s="48"/>
      <c r="AA94" s="49"/>
      <c r="AB94" s="48"/>
      <c r="AC94" s="49"/>
      <c r="AD94" s="48"/>
    </row>
    <row r="95" spans="1:30" ht="15">
      <c r="A95" s="65" t="s">
        <v>222</v>
      </c>
      <c r="B95" s="65" t="s">
        <v>220</v>
      </c>
      <c r="C95" s="66" t="s">
        <v>1350</v>
      </c>
      <c r="D95" s="67">
        <v>3</v>
      </c>
      <c r="E95" s="66" t="s">
        <v>132</v>
      </c>
      <c r="F95" s="69">
        <v>32</v>
      </c>
      <c r="G95" s="66"/>
      <c r="H95" s="70"/>
      <c r="I95" s="71"/>
      <c r="J95" s="71"/>
      <c r="K95" s="34" t="s">
        <v>66</v>
      </c>
      <c r="L95" s="72">
        <v>95</v>
      </c>
      <c r="M95" s="72"/>
      <c r="N95" s="73"/>
      <c r="O95" s="79" t="s">
        <v>417</v>
      </c>
      <c r="P95" s="79">
        <v>1</v>
      </c>
      <c r="Q95" s="79" t="s">
        <v>418</v>
      </c>
      <c r="R95" s="79"/>
      <c r="S95" s="79"/>
      <c r="T95" s="78" t="str">
        <f>REPLACE(INDEX(GroupVertices[Group],MATCH(Edges[[#This Row],[Vertex 1]],GroupVertices[Vertex],0)),1,1,"")</f>
        <v>3</v>
      </c>
      <c r="U95" s="78" t="str">
        <f>REPLACE(INDEX(GroupVertices[Group],MATCH(Edges[[#This Row],[Vertex 2]],GroupVertices[Vertex],0)),1,1,"")</f>
        <v>1</v>
      </c>
      <c r="V95" s="48"/>
      <c r="W95" s="49"/>
      <c r="X95" s="48"/>
      <c r="Y95" s="49"/>
      <c r="Z95" s="48"/>
      <c r="AA95" s="49"/>
      <c r="AB95" s="48"/>
      <c r="AC95" s="49"/>
      <c r="AD95" s="48"/>
    </row>
    <row r="96" spans="1:30" ht="15">
      <c r="A96" s="65" t="s">
        <v>223</v>
      </c>
      <c r="B96" s="65" t="s">
        <v>220</v>
      </c>
      <c r="C96" s="66" t="s">
        <v>1350</v>
      </c>
      <c r="D96" s="67">
        <v>3</v>
      </c>
      <c r="E96" s="66" t="s">
        <v>132</v>
      </c>
      <c r="F96" s="69">
        <v>32</v>
      </c>
      <c r="G96" s="66"/>
      <c r="H96" s="70"/>
      <c r="I96" s="71"/>
      <c r="J96" s="71"/>
      <c r="K96" s="34" t="s">
        <v>65</v>
      </c>
      <c r="L96" s="72">
        <v>96</v>
      </c>
      <c r="M96" s="72"/>
      <c r="N96" s="73"/>
      <c r="O96" s="79" t="s">
        <v>417</v>
      </c>
      <c r="P96" s="79">
        <v>1</v>
      </c>
      <c r="Q96" s="79" t="s">
        <v>418</v>
      </c>
      <c r="R96" s="79"/>
      <c r="S96" s="79"/>
      <c r="T96" s="78" t="str">
        <f>REPLACE(INDEX(GroupVertices[Group],MATCH(Edges[[#This Row],[Vertex 1]],GroupVertices[Vertex],0)),1,1,"")</f>
        <v>3</v>
      </c>
      <c r="U96" s="78" t="str">
        <f>REPLACE(INDEX(GroupVertices[Group],MATCH(Edges[[#This Row],[Vertex 2]],GroupVertices[Vertex],0)),1,1,"")</f>
        <v>1</v>
      </c>
      <c r="V96" s="48"/>
      <c r="W96" s="49"/>
      <c r="X96" s="48"/>
      <c r="Y96" s="49"/>
      <c r="Z96" s="48"/>
      <c r="AA96" s="49"/>
      <c r="AB96" s="48"/>
      <c r="AC96" s="49"/>
      <c r="AD96" s="48"/>
    </row>
    <row r="97" spans="1:30" ht="15">
      <c r="A97" s="65" t="s">
        <v>223</v>
      </c>
      <c r="B97" s="65" t="s">
        <v>291</v>
      </c>
      <c r="C97" s="66" t="s">
        <v>1350</v>
      </c>
      <c r="D97" s="67">
        <v>3</v>
      </c>
      <c r="E97" s="66" t="s">
        <v>132</v>
      </c>
      <c r="F97" s="69">
        <v>32</v>
      </c>
      <c r="G97" s="66"/>
      <c r="H97" s="70"/>
      <c r="I97" s="71"/>
      <c r="J97" s="71"/>
      <c r="K97" s="34" t="s">
        <v>65</v>
      </c>
      <c r="L97" s="72">
        <v>97</v>
      </c>
      <c r="M97" s="72"/>
      <c r="N97" s="73"/>
      <c r="O97" s="79" t="s">
        <v>417</v>
      </c>
      <c r="P97" s="79">
        <v>1</v>
      </c>
      <c r="Q97" s="79" t="s">
        <v>418</v>
      </c>
      <c r="R97" s="79"/>
      <c r="S97" s="79"/>
      <c r="T97" s="78" t="str">
        <f>REPLACE(INDEX(GroupVertices[Group],MATCH(Edges[[#This Row],[Vertex 1]],GroupVertices[Vertex],0)),1,1,"")</f>
        <v>3</v>
      </c>
      <c r="U97" s="78" t="str">
        <f>REPLACE(INDEX(GroupVertices[Group],MATCH(Edges[[#This Row],[Vertex 2]],GroupVertices[Vertex],0)),1,1,"")</f>
        <v>4</v>
      </c>
      <c r="V97" s="48"/>
      <c r="W97" s="49"/>
      <c r="X97" s="48"/>
      <c r="Y97" s="49"/>
      <c r="Z97" s="48"/>
      <c r="AA97" s="49"/>
      <c r="AB97" s="48"/>
      <c r="AC97" s="49"/>
      <c r="AD97" s="48"/>
    </row>
    <row r="98" spans="1:30" ht="15">
      <c r="A98" s="65" t="s">
        <v>223</v>
      </c>
      <c r="B98" s="65" t="s">
        <v>276</v>
      </c>
      <c r="C98" s="66" t="s">
        <v>1350</v>
      </c>
      <c r="D98" s="67">
        <v>3</v>
      </c>
      <c r="E98" s="66" t="s">
        <v>132</v>
      </c>
      <c r="F98" s="69">
        <v>32</v>
      </c>
      <c r="G98" s="66"/>
      <c r="H98" s="70"/>
      <c r="I98" s="71"/>
      <c r="J98" s="71"/>
      <c r="K98" s="34" t="s">
        <v>65</v>
      </c>
      <c r="L98" s="72">
        <v>98</v>
      </c>
      <c r="M98" s="72"/>
      <c r="N98" s="73"/>
      <c r="O98" s="79" t="s">
        <v>417</v>
      </c>
      <c r="P98" s="79">
        <v>1</v>
      </c>
      <c r="Q98" s="79" t="s">
        <v>418</v>
      </c>
      <c r="R98" s="79"/>
      <c r="S98" s="79"/>
      <c r="T98" s="78" t="str">
        <f>REPLACE(INDEX(GroupVertices[Group],MATCH(Edges[[#This Row],[Vertex 1]],GroupVertices[Vertex],0)),1,1,"")</f>
        <v>3</v>
      </c>
      <c r="U98" s="78" t="str">
        <f>REPLACE(INDEX(GroupVertices[Group],MATCH(Edges[[#This Row],[Vertex 2]],GroupVertices[Vertex],0)),1,1,"")</f>
        <v>3</v>
      </c>
      <c r="V98" s="48"/>
      <c r="W98" s="49"/>
      <c r="X98" s="48"/>
      <c r="Y98" s="49"/>
      <c r="Z98" s="48"/>
      <c r="AA98" s="49"/>
      <c r="AB98" s="48"/>
      <c r="AC98" s="49"/>
      <c r="AD98" s="48"/>
    </row>
    <row r="99" spans="1:30" ht="15">
      <c r="A99" s="65" t="s">
        <v>223</v>
      </c>
      <c r="B99" s="65" t="s">
        <v>222</v>
      </c>
      <c r="C99" s="66" t="s">
        <v>1350</v>
      </c>
      <c r="D99" s="67">
        <v>3</v>
      </c>
      <c r="E99" s="66" t="s">
        <v>132</v>
      </c>
      <c r="F99" s="69">
        <v>32</v>
      </c>
      <c r="G99" s="66"/>
      <c r="H99" s="70"/>
      <c r="I99" s="71"/>
      <c r="J99" s="71"/>
      <c r="K99" s="34" t="s">
        <v>65</v>
      </c>
      <c r="L99" s="72">
        <v>99</v>
      </c>
      <c r="M99" s="72"/>
      <c r="N99" s="73"/>
      <c r="O99" s="79" t="s">
        <v>417</v>
      </c>
      <c r="P99" s="79">
        <v>1</v>
      </c>
      <c r="Q99" s="79" t="s">
        <v>418</v>
      </c>
      <c r="R99" s="79"/>
      <c r="S99" s="79"/>
      <c r="T99" s="78" t="str">
        <f>REPLACE(INDEX(GroupVertices[Group],MATCH(Edges[[#This Row],[Vertex 1]],GroupVertices[Vertex],0)),1,1,"")</f>
        <v>3</v>
      </c>
      <c r="U99" s="78" t="str">
        <f>REPLACE(INDEX(GroupVertices[Group],MATCH(Edges[[#This Row],[Vertex 2]],GroupVertices[Vertex],0)),1,1,"")</f>
        <v>3</v>
      </c>
      <c r="V99" s="48"/>
      <c r="W99" s="49"/>
      <c r="X99" s="48"/>
      <c r="Y99" s="49"/>
      <c r="Z99" s="48"/>
      <c r="AA99" s="49"/>
      <c r="AB99" s="48"/>
      <c r="AC99" s="49"/>
      <c r="AD99" s="48"/>
    </row>
    <row r="100" spans="1:30" ht="15">
      <c r="A100" s="65" t="s">
        <v>223</v>
      </c>
      <c r="B100" s="65" t="s">
        <v>262</v>
      </c>
      <c r="C100" s="66" t="s">
        <v>1350</v>
      </c>
      <c r="D100" s="67">
        <v>3</v>
      </c>
      <c r="E100" s="66" t="s">
        <v>132</v>
      </c>
      <c r="F100" s="69">
        <v>32</v>
      </c>
      <c r="G100" s="66"/>
      <c r="H100" s="70"/>
      <c r="I100" s="71"/>
      <c r="J100" s="71"/>
      <c r="K100" s="34" t="s">
        <v>65</v>
      </c>
      <c r="L100" s="72">
        <v>100</v>
      </c>
      <c r="M100" s="72"/>
      <c r="N100" s="73"/>
      <c r="O100" s="79" t="s">
        <v>417</v>
      </c>
      <c r="P100" s="79">
        <v>1</v>
      </c>
      <c r="Q100" s="79" t="s">
        <v>418</v>
      </c>
      <c r="R100" s="79"/>
      <c r="S100" s="79"/>
      <c r="T100" s="78" t="str">
        <f>REPLACE(INDEX(GroupVertices[Group],MATCH(Edges[[#This Row],[Vertex 1]],GroupVertices[Vertex],0)),1,1,"")</f>
        <v>3</v>
      </c>
      <c r="U100" s="78" t="str">
        <f>REPLACE(INDEX(GroupVertices[Group],MATCH(Edges[[#This Row],[Vertex 2]],GroupVertices[Vertex],0)),1,1,"")</f>
        <v>1</v>
      </c>
      <c r="V100" s="48"/>
      <c r="W100" s="49"/>
      <c r="X100" s="48"/>
      <c r="Y100" s="49"/>
      <c r="Z100" s="48"/>
      <c r="AA100" s="49"/>
      <c r="AB100" s="48"/>
      <c r="AC100" s="49"/>
      <c r="AD100" s="48"/>
    </row>
    <row r="101" spans="1:30" ht="15">
      <c r="A101" s="65" t="s">
        <v>223</v>
      </c>
      <c r="B101" s="65" t="s">
        <v>354</v>
      </c>
      <c r="C101" s="66" t="s">
        <v>1350</v>
      </c>
      <c r="D101" s="67">
        <v>3</v>
      </c>
      <c r="E101" s="66" t="s">
        <v>132</v>
      </c>
      <c r="F101" s="69">
        <v>32</v>
      </c>
      <c r="G101" s="66"/>
      <c r="H101" s="70"/>
      <c r="I101" s="71"/>
      <c r="J101" s="71"/>
      <c r="K101" s="34" t="s">
        <v>65</v>
      </c>
      <c r="L101" s="72">
        <v>101</v>
      </c>
      <c r="M101" s="72"/>
      <c r="N101" s="73"/>
      <c r="O101" s="79" t="s">
        <v>417</v>
      </c>
      <c r="P101" s="79">
        <v>1</v>
      </c>
      <c r="Q101" s="79" t="s">
        <v>418</v>
      </c>
      <c r="R101" s="79"/>
      <c r="S101" s="79"/>
      <c r="T101" s="78" t="str">
        <f>REPLACE(INDEX(GroupVertices[Group],MATCH(Edges[[#This Row],[Vertex 1]],GroupVertices[Vertex],0)),1,1,"")</f>
        <v>3</v>
      </c>
      <c r="U101" s="78" t="str">
        <f>REPLACE(INDEX(GroupVertices[Group],MATCH(Edges[[#This Row],[Vertex 2]],GroupVertices[Vertex],0)),1,1,"")</f>
        <v>3</v>
      </c>
      <c r="V101" s="48"/>
      <c r="W101" s="49"/>
      <c r="X101" s="48"/>
      <c r="Y101" s="49"/>
      <c r="Z101" s="48"/>
      <c r="AA101" s="49"/>
      <c r="AB101" s="48"/>
      <c r="AC101" s="49"/>
      <c r="AD101" s="48"/>
    </row>
    <row r="102" spans="1:30" ht="15">
      <c r="A102" s="65" t="s">
        <v>223</v>
      </c>
      <c r="B102" s="65" t="s">
        <v>242</v>
      </c>
      <c r="C102" s="66" t="s">
        <v>1350</v>
      </c>
      <c r="D102" s="67">
        <v>3</v>
      </c>
      <c r="E102" s="66" t="s">
        <v>132</v>
      </c>
      <c r="F102" s="69">
        <v>32</v>
      </c>
      <c r="G102" s="66"/>
      <c r="H102" s="70"/>
      <c r="I102" s="71"/>
      <c r="J102" s="71"/>
      <c r="K102" s="34" t="s">
        <v>65</v>
      </c>
      <c r="L102" s="72">
        <v>102</v>
      </c>
      <c r="M102" s="72"/>
      <c r="N102" s="73"/>
      <c r="O102" s="79" t="s">
        <v>417</v>
      </c>
      <c r="P102" s="79">
        <v>1</v>
      </c>
      <c r="Q102" s="79" t="s">
        <v>418</v>
      </c>
      <c r="R102" s="79"/>
      <c r="S102" s="79"/>
      <c r="T102" s="78" t="str">
        <f>REPLACE(INDEX(GroupVertices[Group],MATCH(Edges[[#This Row],[Vertex 1]],GroupVertices[Vertex],0)),1,1,"")</f>
        <v>3</v>
      </c>
      <c r="U102" s="78" t="str">
        <f>REPLACE(INDEX(GroupVertices[Group],MATCH(Edges[[#This Row],[Vertex 2]],GroupVertices[Vertex],0)),1,1,"")</f>
        <v>2</v>
      </c>
      <c r="V102" s="48"/>
      <c r="W102" s="49"/>
      <c r="X102" s="48"/>
      <c r="Y102" s="49"/>
      <c r="Z102" s="48"/>
      <c r="AA102" s="49"/>
      <c r="AB102" s="48"/>
      <c r="AC102" s="49"/>
      <c r="AD102" s="48"/>
    </row>
    <row r="103" spans="1:30" ht="15">
      <c r="A103" s="65" t="s">
        <v>223</v>
      </c>
      <c r="B103" s="65" t="s">
        <v>260</v>
      </c>
      <c r="C103" s="66" t="s">
        <v>1350</v>
      </c>
      <c r="D103" s="67">
        <v>3</v>
      </c>
      <c r="E103" s="66" t="s">
        <v>132</v>
      </c>
      <c r="F103" s="69">
        <v>32</v>
      </c>
      <c r="G103" s="66"/>
      <c r="H103" s="70"/>
      <c r="I103" s="71"/>
      <c r="J103" s="71"/>
      <c r="K103" s="34" t="s">
        <v>65</v>
      </c>
      <c r="L103" s="72">
        <v>103</v>
      </c>
      <c r="M103" s="72"/>
      <c r="N103" s="73"/>
      <c r="O103" s="79" t="s">
        <v>417</v>
      </c>
      <c r="P103" s="79">
        <v>1</v>
      </c>
      <c r="Q103" s="79" t="s">
        <v>418</v>
      </c>
      <c r="R103" s="79"/>
      <c r="S103" s="79"/>
      <c r="T103" s="78" t="str">
        <f>REPLACE(INDEX(GroupVertices[Group],MATCH(Edges[[#This Row],[Vertex 1]],GroupVertices[Vertex],0)),1,1,"")</f>
        <v>3</v>
      </c>
      <c r="U103" s="78" t="str">
        <f>REPLACE(INDEX(GroupVertices[Group],MATCH(Edges[[#This Row],[Vertex 2]],GroupVertices[Vertex],0)),1,1,"")</f>
        <v>3</v>
      </c>
      <c r="V103" s="48"/>
      <c r="W103" s="49"/>
      <c r="X103" s="48"/>
      <c r="Y103" s="49"/>
      <c r="Z103" s="48"/>
      <c r="AA103" s="49"/>
      <c r="AB103" s="48"/>
      <c r="AC103" s="49"/>
      <c r="AD103" s="48"/>
    </row>
    <row r="104" spans="1:30" ht="15">
      <c r="A104" s="65" t="s">
        <v>223</v>
      </c>
      <c r="B104" s="65" t="s">
        <v>297</v>
      </c>
      <c r="C104" s="66" t="s">
        <v>1350</v>
      </c>
      <c r="D104" s="67">
        <v>3</v>
      </c>
      <c r="E104" s="66" t="s">
        <v>132</v>
      </c>
      <c r="F104" s="69">
        <v>32</v>
      </c>
      <c r="G104" s="66"/>
      <c r="H104" s="70"/>
      <c r="I104" s="71"/>
      <c r="J104" s="71"/>
      <c r="K104" s="34" t="s">
        <v>65</v>
      </c>
      <c r="L104" s="72">
        <v>104</v>
      </c>
      <c r="M104" s="72"/>
      <c r="N104" s="73"/>
      <c r="O104" s="79" t="s">
        <v>417</v>
      </c>
      <c r="P104" s="79">
        <v>1</v>
      </c>
      <c r="Q104" s="79" t="s">
        <v>418</v>
      </c>
      <c r="R104" s="79"/>
      <c r="S104" s="79"/>
      <c r="T104" s="78" t="str">
        <f>REPLACE(INDEX(GroupVertices[Group],MATCH(Edges[[#This Row],[Vertex 1]],GroupVertices[Vertex],0)),1,1,"")</f>
        <v>3</v>
      </c>
      <c r="U104" s="78" t="str">
        <f>REPLACE(INDEX(GroupVertices[Group],MATCH(Edges[[#This Row],[Vertex 2]],GroupVertices[Vertex],0)),1,1,"")</f>
        <v>4</v>
      </c>
      <c r="V104" s="48"/>
      <c r="W104" s="49"/>
      <c r="X104" s="48"/>
      <c r="Y104" s="49"/>
      <c r="Z104" s="48"/>
      <c r="AA104" s="49"/>
      <c r="AB104" s="48"/>
      <c r="AC104" s="49"/>
      <c r="AD104" s="48"/>
    </row>
    <row r="105" spans="1:30" ht="15">
      <c r="A105" s="65" t="s">
        <v>223</v>
      </c>
      <c r="B105" s="65" t="s">
        <v>352</v>
      </c>
      <c r="C105" s="66" t="s">
        <v>1350</v>
      </c>
      <c r="D105" s="67">
        <v>3</v>
      </c>
      <c r="E105" s="66" t="s">
        <v>132</v>
      </c>
      <c r="F105" s="69">
        <v>32</v>
      </c>
      <c r="G105" s="66"/>
      <c r="H105" s="70"/>
      <c r="I105" s="71"/>
      <c r="J105" s="71"/>
      <c r="K105" s="34" t="s">
        <v>65</v>
      </c>
      <c r="L105" s="72">
        <v>105</v>
      </c>
      <c r="M105" s="72"/>
      <c r="N105" s="73"/>
      <c r="O105" s="79" t="s">
        <v>417</v>
      </c>
      <c r="P105" s="79">
        <v>1</v>
      </c>
      <c r="Q105" s="79" t="s">
        <v>418</v>
      </c>
      <c r="R105" s="79"/>
      <c r="S105" s="79"/>
      <c r="T105" s="78" t="str">
        <f>REPLACE(INDEX(GroupVertices[Group],MATCH(Edges[[#This Row],[Vertex 1]],GroupVertices[Vertex],0)),1,1,"")</f>
        <v>3</v>
      </c>
      <c r="U105" s="78" t="str">
        <f>REPLACE(INDEX(GroupVertices[Group],MATCH(Edges[[#This Row],[Vertex 2]],GroupVertices[Vertex],0)),1,1,"")</f>
        <v>3</v>
      </c>
      <c r="V105" s="48"/>
      <c r="W105" s="49"/>
      <c r="X105" s="48"/>
      <c r="Y105" s="49"/>
      <c r="Z105" s="48"/>
      <c r="AA105" s="49"/>
      <c r="AB105" s="48"/>
      <c r="AC105" s="49"/>
      <c r="AD105" s="48"/>
    </row>
    <row r="106" spans="1:30" ht="15">
      <c r="A106" s="65" t="s">
        <v>199</v>
      </c>
      <c r="B106" s="65" t="s">
        <v>223</v>
      </c>
      <c r="C106" s="66" t="s">
        <v>1350</v>
      </c>
      <c r="D106" s="67">
        <v>3</v>
      </c>
      <c r="E106" s="66" t="s">
        <v>132</v>
      </c>
      <c r="F106" s="69">
        <v>32</v>
      </c>
      <c r="G106" s="66"/>
      <c r="H106" s="70"/>
      <c r="I106" s="71"/>
      <c r="J106" s="71"/>
      <c r="K106" s="34" t="s">
        <v>65</v>
      </c>
      <c r="L106" s="72">
        <v>106</v>
      </c>
      <c r="M106" s="72"/>
      <c r="N106" s="73"/>
      <c r="O106" s="79" t="s">
        <v>417</v>
      </c>
      <c r="P106" s="79">
        <v>1</v>
      </c>
      <c r="Q106" s="79" t="s">
        <v>418</v>
      </c>
      <c r="R106" s="79"/>
      <c r="S106" s="79"/>
      <c r="T106" s="78" t="str">
        <f>REPLACE(INDEX(GroupVertices[Group],MATCH(Edges[[#This Row],[Vertex 1]],GroupVertices[Vertex],0)),1,1,"")</f>
        <v>1</v>
      </c>
      <c r="U106" s="78" t="str">
        <f>REPLACE(INDEX(GroupVertices[Group],MATCH(Edges[[#This Row],[Vertex 2]],GroupVertices[Vertex],0)),1,1,"")</f>
        <v>3</v>
      </c>
      <c r="V106" s="48"/>
      <c r="W106" s="49"/>
      <c r="X106" s="48"/>
      <c r="Y106" s="49"/>
      <c r="Z106" s="48"/>
      <c r="AA106" s="49"/>
      <c r="AB106" s="48"/>
      <c r="AC106" s="49"/>
      <c r="AD106" s="48"/>
    </row>
    <row r="107" spans="1:30" ht="15">
      <c r="A107" s="65" t="s">
        <v>224</v>
      </c>
      <c r="B107" s="65" t="s">
        <v>206</v>
      </c>
      <c r="C107" s="66" t="s">
        <v>1350</v>
      </c>
      <c r="D107" s="67">
        <v>3</v>
      </c>
      <c r="E107" s="66" t="s">
        <v>132</v>
      </c>
      <c r="F107" s="69">
        <v>32</v>
      </c>
      <c r="G107" s="66"/>
      <c r="H107" s="70"/>
      <c r="I107" s="71"/>
      <c r="J107" s="71"/>
      <c r="K107" s="34" t="s">
        <v>65</v>
      </c>
      <c r="L107" s="72">
        <v>107</v>
      </c>
      <c r="M107" s="72"/>
      <c r="N107" s="73"/>
      <c r="O107" s="79" t="s">
        <v>417</v>
      </c>
      <c r="P107" s="79">
        <v>1</v>
      </c>
      <c r="Q107" s="79" t="s">
        <v>418</v>
      </c>
      <c r="R107" s="79"/>
      <c r="S107" s="79"/>
      <c r="T107" s="78" t="str">
        <f>REPLACE(INDEX(GroupVertices[Group],MATCH(Edges[[#This Row],[Vertex 1]],GroupVertices[Vertex],0)),1,1,"")</f>
        <v>4</v>
      </c>
      <c r="U107" s="78" t="str">
        <f>REPLACE(INDEX(GroupVertices[Group],MATCH(Edges[[#This Row],[Vertex 2]],GroupVertices[Vertex],0)),1,1,"")</f>
        <v>4</v>
      </c>
      <c r="V107" s="48"/>
      <c r="W107" s="49"/>
      <c r="X107" s="48"/>
      <c r="Y107" s="49"/>
      <c r="Z107" s="48"/>
      <c r="AA107" s="49"/>
      <c r="AB107" s="48"/>
      <c r="AC107" s="49"/>
      <c r="AD107" s="48"/>
    </row>
    <row r="108" spans="1:30" ht="15">
      <c r="A108" s="65" t="s">
        <v>224</v>
      </c>
      <c r="B108" s="65" t="s">
        <v>225</v>
      </c>
      <c r="C108" s="66" t="s">
        <v>1350</v>
      </c>
      <c r="D108" s="67">
        <v>3</v>
      </c>
      <c r="E108" s="66" t="s">
        <v>132</v>
      </c>
      <c r="F108" s="69">
        <v>32</v>
      </c>
      <c r="G108" s="66"/>
      <c r="H108" s="70"/>
      <c r="I108" s="71"/>
      <c r="J108" s="71"/>
      <c r="K108" s="34" t="s">
        <v>66</v>
      </c>
      <c r="L108" s="72">
        <v>108</v>
      </c>
      <c r="M108" s="72"/>
      <c r="N108" s="73"/>
      <c r="O108" s="79" t="s">
        <v>417</v>
      </c>
      <c r="P108" s="79">
        <v>1</v>
      </c>
      <c r="Q108" s="79" t="s">
        <v>418</v>
      </c>
      <c r="R108" s="79"/>
      <c r="S108" s="79"/>
      <c r="T108" s="78" t="str">
        <f>REPLACE(INDEX(GroupVertices[Group],MATCH(Edges[[#This Row],[Vertex 1]],GroupVertices[Vertex],0)),1,1,"")</f>
        <v>4</v>
      </c>
      <c r="U108" s="78" t="str">
        <f>REPLACE(INDEX(GroupVertices[Group],MATCH(Edges[[#This Row],[Vertex 2]],GroupVertices[Vertex],0)),1,1,"")</f>
        <v>5</v>
      </c>
      <c r="V108" s="48"/>
      <c r="W108" s="49"/>
      <c r="X108" s="48"/>
      <c r="Y108" s="49"/>
      <c r="Z108" s="48"/>
      <c r="AA108" s="49"/>
      <c r="AB108" s="48"/>
      <c r="AC108" s="49"/>
      <c r="AD108" s="48"/>
    </row>
    <row r="109" spans="1:30" ht="15">
      <c r="A109" s="65" t="s">
        <v>224</v>
      </c>
      <c r="B109" s="65" t="s">
        <v>226</v>
      </c>
      <c r="C109" s="66" t="s">
        <v>1350</v>
      </c>
      <c r="D109" s="67">
        <v>3</v>
      </c>
      <c r="E109" s="66" t="s">
        <v>132</v>
      </c>
      <c r="F109" s="69">
        <v>32</v>
      </c>
      <c r="G109" s="66"/>
      <c r="H109" s="70"/>
      <c r="I109" s="71"/>
      <c r="J109" s="71"/>
      <c r="K109" s="34" t="s">
        <v>66</v>
      </c>
      <c r="L109" s="72">
        <v>109</v>
      </c>
      <c r="M109" s="72"/>
      <c r="N109" s="73"/>
      <c r="O109" s="79" t="s">
        <v>417</v>
      </c>
      <c r="P109" s="79">
        <v>1</v>
      </c>
      <c r="Q109" s="79" t="s">
        <v>418</v>
      </c>
      <c r="R109" s="79"/>
      <c r="S109" s="79"/>
      <c r="T109" s="78" t="str">
        <f>REPLACE(INDEX(GroupVertices[Group],MATCH(Edges[[#This Row],[Vertex 1]],GroupVertices[Vertex],0)),1,1,"")</f>
        <v>4</v>
      </c>
      <c r="U109" s="78" t="str">
        <f>REPLACE(INDEX(GroupVertices[Group],MATCH(Edges[[#This Row],[Vertex 2]],GroupVertices[Vertex],0)),1,1,"")</f>
        <v>4</v>
      </c>
      <c r="V109" s="48"/>
      <c r="W109" s="49"/>
      <c r="X109" s="48"/>
      <c r="Y109" s="49"/>
      <c r="Z109" s="48"/>
      <c r="AA109" s="49"/>
      <c r="AB109" s="48"/>
      <c r="AC109" s="49"/>
      <c r="AD109" s="48"/>
    </row>
    <row r="110" spans="1:30" ht="15">
      <c r="A110" s="65" t="s">
        <v>224</v>
      </c>
      <c r="B110" s="65" t="s">
        <v>371</v>
      </c>
      <c r="C110" s="66" t="s">
        <v>1350</v>
      </c>
      <c r="D110" s="67">
        <v>3</v>
      </c>
      <c r="E110" s="66" t="s">
        <v>132</v>
      </c>
      <c r="F110" s="69">
        <v>32</v>
      </c>
      <c r="G110" s="66"/>
      <c r="H110" s="70"/>
      <c r="I110" s="71"/>
      <c r="J110" s="71"/>
      <c r="K110" s="34" t="s">
        <v>65</v>
      </c>
      <c r="L110" s="72">
        <v>110</v>
      </c>
      <c r="M110" s="72"/>
      <c r="N110" s="73"/>
      <c r="O110" s="79" t="s">
        <v>417</v>
      </c>
      <c r="P110" s="79">
        <v>1</v>
      </c>
      <c r="Q110" s="79" t="s">
        <v>418</v>
      </c>
      <c r="R110" s="79"/>
      <c r="S110" s="79"/>
      <c r="T110" s="78" t="str">
        <f>REPLACE(INDEX(GroupVertices[Group],MATCH(Edges[[#This Row],[Vertex 1]],GroupVertices[Vertex],0)),1,1,"")</f>
        <v>4</v>
      </c>
      <c r="U110" s="78" t="str">
        <f>REPLACE(INDEX(GroupVertices[Group],MATCH(Edges[[#This Row],[Vertex 2]],GroupVertices[Vertex],0)),1,1,"")</f>
        <v>4</v>
      </c>
      <c r="V110" s="48"/>
      <c r="W110" s="49"/>
      <c r="X110" s="48"/>
      <c r="Y110" s="49"/>
      <c r="Z110" s="48"/>
      <c r="AA110" s="49"/>
      <c r="AB110" s="48"/>
      <c r="AC110" s="49"/>
      <c r="AD110" s="48"/>
    </row>
    <row r="111" spans="1:30" ht="15">
      <c r="A111" s="65" t="s">
        <v>224</v>
      </c>
      <c r="B111" s="65" t="s">
        <v>297</v>
      </c>
      <c r="C111" s="66" t="s">
        <v>1350</v>
      </c>
      <c r="D111" s="67">
        <v>3</v>
      </c>
      <c r="E111" s="66" t="s">
        <v>132</v>
      </c>
      <c r="F111" s="69">
        <v>32</v>
      </c>
      <c r="G111" s="66"/>
      <c r="H111" s="70"/>
      <c r="I111" s="71"/>
      <c r="J111" s="71"/>
      <c r="K111" s="34" t="s">
        <v>65</v>
      </c>
      <c r="L111" s="72">
        <v>111</v>
      </c>
      <c r="M111" s="72"/>
      <c r="N111" s="73"/>
      <c r="O111" s="79" t="s">
        <v>417</v>
      </c>
      <c r="P111" s="79">
        <v>1</v>
      </c>
      <c r="Q111" s="79" t="s">
        <v>418</v>
      </c>
      <c r="R111" s="79"/>
      <c r="S111" s="79"/>
      <c r="T111" s="78" t="str">
        <f>REPLACE(INDEX(GroupVertices[Group],MATCH(Edges[[#This Row],[Vertex 1]],GroupVertices[Vertex],0)),1,1,"")</f>
        <v>4</v>
      </c>
      <c r="U111" s="78" t="str">
        <f>REPLACE(INDEX(GroupVertices[Group],MATCH(Edges[[#This Row],[Vertex 2]],GroupVertices[Vertex],0)),1,1,"")</f>
        <v>4</v>
      </c>
      <c r="V111" s="48"/>
      <c r="W111" s="49"/>
      <c r="X111" s="48"/>
      <c r="Y111" s="49"/>
      <c r="Z111" s="48"/>
      <c r="AA111" s="49"/>
      <c r="AB111" s="48"/>
      <c r="AC111" s="49"/>
      <c r="AD111" s="48"/>
    </row>
    <row r="112" spans="1:30" ht="15">
      <c r="A112" s="65" t="s">
        <v>224</v>
      </c>
      <c r="B112" s="65" t="s">
        <v>309</v>
      </c>
      <c r="C112" s="66" t="s">
        <v>1350</v>
      </c>
      <c r="D112" s="67">
        <v>3</v>
      </c>
      <c r="E112" s="66" t="s">
        <v>132</v>
      </c>
      <c r="F112" s="69">
        <v>32</v>
      </c>
      <c r="G112" s="66"/>
      <c r="H112" s="70"/>
      <c r="I112" s="71"/>
      <c r="J112" s="71"/>
      <c r="K112" s="34" t="s">
        <v>65</v>
      </c>
      <c r="L112" s="72">
        <v>112</v>
      </c>
      <c r="M112" s="72"/>
      <c r="N112" s="73"/>
      <c r="O112" s="79" t="s">
        <v>417</v>
      </c>
      <c r="P112" s="79">
        <v>1</v>
      </c>
      <c r="Q112" s="79" t="s">
        <v>418</v>
      </c>
      <c r="R112" s="79"/>
      <c r="S112" s="79"/>
      <c r="T112" s="78" t="str">
        <f>REPLACE(INDEX(GroupVertices[Group],MATCH(Edges[[#This Row],[Vertex 1]],GroupVertices[Vertex],0)),1,1,"")</f>
        <v>4</v>
      </c>
      <c r="U112" s="78" t="str">
        <f>REPLACE(INDEX(GroupVertices[Group],MATCH(Edges[[#This Row],[Vertex 2]],GroupVertices[Vertex],0)),1,1,"")</f>
        <v>4</v>
      </c>
      <c r="V112" s="48"/>
      <c r="W112" s="49"/>
      <c r="X112" s="48"/>
      <c r="Y112" s="49"/>
      <c r="Z112" s="48"/>
      <c r="AA112" s="49"/>
      <c r="AB112" s="48"/>
      <c r="AC112" s="49"/>
      <c r="AD112" s="48"/>
    </row>
    <row r="113" spans="1:30" ht="15">
      <c r="A113" s="65" t="s">
        <v>199</v>
      </c>
      <c r="B113" s="65" t="s">
        <v>224</v>
      </c>
      <c r="C113" s="66" t="s">
        <v>1350</v>
      </c>
      <c r="D113" s="67">
        <v>3</v>
      </c>
      <c r="E113" s="66" t="s">
        <v>132</v>
      </c>
      <c r="F113" s="69">
        <v>32</v>
      </c>
      <c r="G113" s="66"/>
      <c r="H113" s="70"/>
      <c r="I113" s="71"/>
      <c r="J113" s="71"/>
      <c r="K113" s="34" t="s">
        <v>65</v>
      </c>
      <c r="L113" s="72">
        <v>113</v>
      </c>
      <c r="M113" s="72"/>
      <c r="N113" s="73"/>
      <c r="O113" s="79" t="s">
        <v>417</v>
      </c>
      <c r="P113" s="79">
        <v>1</v>
      </c>
      <c r="Q113" s="79" t="s">
        <v>418</v>
      </c>
      <c r="R113" s="79"/>
      <c r="S113" s="79"/>
      <c r="T113" s="78" t="str">
        <f>REPLACE(INDEX(GroupVertices[Group],MATCH(Edges[[#This Row],[Vertex 1]],GroupVertices[Vertex],0)),1,1,"")</f>
        <v>1</v>
      </c>
      <c r="U113" s="78" t="str">
        <f>REPLACE(INDEX(GroupVertices[Group],MATCH(Edges[[#This Row],[Vertex 2]],GroupVertices[Vertex],0)),1,1,"")</f>
        <v>4</v>
      </c>
      <c r="V113" s="48"/>
      <c r="W113" s="49"/>
      <c r="X113" s="48"/>
      <c r="Y113" s="49"/>
      <c r="Z113" s="48"/>
      <c r="AA113" s="49"/>
      <c r="AB113" s="48"/>
      <c r="AC113" s="49"/>
      <c r="AD113" s="48"/>
    </row>
    <row r="114" spans="1:30" ht="15">
      <c r="A114" s="65" t="s">
        <v>225</v>
      </c>
      <c r="B114" s="65" t="s">
        <v>224</v>
      </c>
      <c r="C114" s="66" t="s">
        <v>1350</v>
      </c>
      <c r="D114" s="67">
        <v>3</v>
      </c>
      <c r="E114" s="66" t="s">
        <v>132</v>
      </c>
      <c r="F114" s="69">
        <v>32</v>
      </c>
      <c r="G114" s="66"/>
      <c r="H114" s="70"/>
      <c r="I114" s="71"/>
      <c r="J114" s="71"/>
      <c r="K114" s="34" t="s">
        <v>66</v>
      </c>
      <c r="L114" s="72">
        <v>114</v>
      </c>
      <c r="M114" s="72"/>
      <c r="N114" s="73"/>
      <c r="O114" s="79" t="s">
        <v>417</v>
      </c>
      <c r="P114" s="79">
        <v>1</v>
      </c>
      <c r="Q114" s="79" t="s">
        <v>418</v>
      </c>
      <c r="R114" s="79"/>
      <c r="S114" s="79"/>
      <c r="T114" s="78" t="str">
        <f>REPLACE(INDEX(GroupVertices[Group],MATCH(Edges[[#This Row],[Vertex 1]],GroupVertices[Vertex],0)),1,1,"")</f>
        <v>5</v>
      </c>
      <c r="U114" s="78" t="str">
        <f>REPLACE(INDEX(GroupVertices[Group],MATCH(Edges[[#This Row],[Vertex 2]],GroupVertices[Vertex],0)),1,1,"")</f>
        <v>4</v>
      </c>
      <c r="V114" s="48"/>
      <c r="W114" s="49"/>
      <c r="X114" s="48"/>
      <c r="Y114" s="49"/>
      <c r="Z114" s="48"/>
      <c r="AA114" s="49"/>
      <c r="AB114" s="48"/>
      <c r="AC114" s="49"/>
      <c r="AD114" s="48"/>
    </row>
    <row r="115" spans="1:30" ht="15">
      <c r="A115" s="65" t="s">
        <v>226</v>
      </c>
      <c r="B115" s="65" t="s">
        <v>224</v>
      </c>
      <c r="C115" s="66" t="s">
        <v>1350</v>
      </c>
      <c r="D115" s="67">
        <v>3</v>
      </c>
      <c r="E115" s="66" t="s">
        <v>132</v>
      </c>
      <c r="F115" s="69">
        <v>32</v>
      </c>
      <c r="G115" s="66"/>
      <c r="H115" s="70"/>
      <c r="I115" s="71"/>
      <c r="J115" s="71"/>
      <c r="K115" s="34" t="s">
        <v>66</v>
      </c>
      <c r="L115" s="72">
        <v>115</v>
      </c>
      <c r="M115" s="72"/>
      <c r="N115" s="73"/>
      <c r="O115" s="79" t="s">
        <v>417</v>
      </c>
      <c r="P115" s="79">
        <v>1</v>
      </c>
      <c r="Q115" s="79" t="s">
        <v>418</v>
      </c>
      <c r="R115" s="79"/>
      <c r="S115" s="79"/>
      <c r="T115" s="78" t="str">
        <f>REPLACE(INDEX(GroupVertices[Group],MATCH(Edges[[#This Row],[Vertex 1]],GroupVertices[Vertex],0)),1,1,"")</f>
        <v>4</v>
      </c>
      <c r="U115" s="78" t="str">
        <f>REPLACE(INDEX(GroupVertices[Group],MATCH(Edges[[#This Row],[Vertex 2]],GroupVertices[Vertex],0)),1,1,"")</f>
        <v>4</v>
      </c>
      <c r="V115" s="48"/>
      <c r="W115" s="49"/>
      <c r="X115" s="48"/>
      <c r="Y115" s="49"/>
      <c r="Z115" s="48"/>
      <c r="AA115" s="49"/>
      <c r="AB115" s="48"/>
      <c r="AC115" s="49"/>
      <c r="AD115" s="48"/>
    </row>
    <row r="116" spans="1:30" ht="15">
      <c r="A116" s="65" t="s">
        <v>199</v>
      </c>
      <c r="B116" s="65" t="s">
        <v>372</v>
      </c>
      <c r="C116" s="66" t="s">
        <v>1350</v>
      </c>
      <c r="D116" s="67">
        <v>3</v>
      </c>
      <c r="E116" s="66" t="s">
        <v>132</v>
      </c>
      <c r="F116" s="69">
        <v>32</v>
      </c>
      <c r="G116" s="66"/>
      <c r="H116" s="70"/>
      <c r="I116" s="71"/>
      <c r="J116" s="71"/>
      <c r="K116" s="34" t="s">
        <v>65</v>
      </c>
      <c r="L116" s="72">
        <v>116</v>
      </c>
      <c r="M116" s="72"/>
      <c r="N116" s="73"/>
      <c r="O116" s="79" t="s">
        <v>417</v>
      </c>
      <c r="P116" s="79">
        <v>1</v>
      </c>
      <c r="Q116" s="79" t="s">
        <v>418</v>
      </c>
      <c r="R116" s="79"/>
      <c r="S116" s="79"/>
      <c r="T116" s="78" t="str">
        <f>REPLACE(INDEX(GroupVertices[Group],MATCH(Edges[[#This Row],[Vertex 1]],GroupVertices[Vertex],0)),1,1,"")</f>
        <v>1</v>
      </c>
      <c r="U116" s="78" t="str">
        <f>REPLACE(INDEX(GroupVertices[Group],MATCH(Edges[[#This Row],[Vertex 2]],GroupVertices[Vertex],0)),1,1,"")</f>
        <v>1</v>
      </c>
      <c r="V116" s="48"/>
      <c r="W116" s="49"/>
      <c r="X116" s="48"/>
      <c r="Y116" s="49"/>
      <c r="Z116" s="48"/>
      <c r="AA116" s="49"/>
      <c r="AB116" s="48"/>
      <c r="AC116" s="49"/>
      <c r="AD116" s="48"/>
    </row>
    <row r="117" spans="1:30" ht="15">
      <c r="A117" s="65" t="s">
        <v>225</v>
      </c>
      <c r="B117" s="65" t="s">
        <v>227</v>
      </c>
      <c r="C117" s="66" t="s">
        <v>1350</v>
      </c>
      <c r="D117" s="67">
        <v>3</v>
      </c>
      <c r="E117" s="66" t="s">
        <v>132</v>
      </c>
      <c r="F117" s="69">
        <v>32</v>
      </c>
      <c r="G117" s="66"/>
      <c r="H117" s="70"/>
      <c r="I117" s="71"/>
      <c r="J117" s="71"/>
      <c r="K117" s="34" t="s">
        <v>66</v>
      </c>
      <c r="L117" s="72">
        <v>117</v>
      </c>
      <c r="M117" s="72"/>
      <c r="N117" s="73"/>
      <c r="O117" s="79" t="s">
        <v>417</v>
      </c>
      <c r="P117" s="79">
        <v>1</v>
      </c>
      <c r="Q117" s="79" t="s">
        <v>418</v>
      </c>
      <c r="R117" s="79"/>
      <c r="S117" s="79"/>
      <c r="T117" s="78" t="str">
        <f>REPLACE(INDEX(GroupVertices[Group],MATCH(Edges[[#This Row],[Vertex 1]],GroupVertices[Vertex],0)),1,1,"")</f>
        <v>5</v>
      </c>
      <c r="U117" s="78" t="str">
        <f>REPLACE(INDEX(GroupVertices[Group],MATCH(Edges[[#This Row],[Vertex 2]],GroupVertices[Vertex],0)),1,1,"")</f>
        <v>1</v>
      </c>
      <c r="V117" s="48"/>
      <c r="W117" s="49"/>
      <c r="X117" s="48"/>
      <c r="Y117" s="49"/>
      <c r="Z117" s="48"/>
      <c r="AA117" s="49"/>
      <c r="AB117" s="48"/>
      <c r="AC117" s="49"/>
      <c r="AD117" s="48"/>
    </row>
    <row r="118" spans="1:30" ht="15">
      <c r="A118" s="65" t="s">
        <v>217</v>
      </c>
      <c r="B118" s="65" t="s">
        <v>227</v>
      </c>
      <c r="C118" s="66" t="s">
        <v>1350</v>
      </c>
      <c r="D118" s="67">
        <v>3</v>
      </c>
      <c r="E118" s="66" t="s">
        <v>132</v>
      </c>
      <c r="F118" s="69">
        <v>32</v>
      </c>
      <c r="G118" s="66"/>
      <c r="H118" s="70"/>
      <c r="I118" s="71"/>
      <c r="J118" s="71"/>
      <c r="K118" s="34" t="s">
        <v>65</v>
      </c>
      <c r="L118" s="72">
        <v>118</v>
      </c>
      <c r="M118" s="72"/>
      <c r="N118" s="73"/>
      <c r="O118" s="79" t="s">
        <v>417</v>
      </c>
      <c r="P118" s="79">
        <v>1</v>
      </c>
      <c r="Q118" s="79" t="s">
        <v>418</v>
      </c>
      <c r="R118" s="79"/>
      <c r="S118" s="79"/>
      <c r="T118" s="78" t="str">
        <f>REPLACE(INDEX(GroupVertices[Group],MATCH(Edges[[#This Row],[Vertex 1]],GroupVertices[Vertex],0)),1,1,"")</f>
        <v>1</v>
      </c>
      <c r="U118" s="78" t="str">
        <f>REPLACE(INDEX(GroupVertices[Group],MATCH(Edges[[#This Row],[Vertex 2]],GroupVertices[Vertex],0)),1,1,"")</f>
        <v>1</v>
      </c>
      <c r="V118" s="48"/>
      <c r="W118" s="49"/>
      <c r="X118" s="48"/>
      <c r="Y118" s="49"/>
      <c r="Z118" s="48"/>
      <c r="AA118" s="49"/>
      <c r="AB118" s="48"/>
      <c r="AC118" s="49"/>
      <c r="AD118" s="48"/>
    </row>
    <row r="119" spans="1:30" ht="15">
      <c r="A119" s="65" t="s">
        <v>227</v>
      </c>
      <c r="B119" s="65" t="s">
        <v>225</v>
      </c>
      <c r="C119" s="66" t="s">
        <v>1350</v>
      </c>
      <c r="D119" s="67">
        <v>3</v>
      </c>
      <c r="E119" s="66" t="s">
        <v>132</v>
      </c>
      <c r="F119" s="69">
        <v>32</v>
      </c>
      <c r="G119" s="66"/>
      <c r="H119" s="70"/>
      <c r="I119" s="71"/>
      <c r="J119" s="71"/>
      <c r="K119" s="34" t="s">
        <v>66</v>
      </c>
      <c r="L119" s="72">
        <v>119</v>
      </c>
      <c r="M119" s="72"/>
      <c r="N119" s="73"/>
      <c r="O119" s="79" t="s">
        <v>417</v>
      </c>
      <c r="P119" s="79">
        <v>1</v>
      </c>
      <c r="Q119" s="79" t="s">
        <v>418</v>
      </c>
      <c r="R119" s="79"/>
      <c r="S119" s="79"/>
      <c r="T119" s="78" t="str">
        <f>REPLACE(INDEX(GroupVertices[Group],MATCH(Edges[[#This Row],[Vertex 1]],GroupVertices[Vertex],0)),1,1,"")</f>
        <v>1</v>
      </c>
      <c r="U119" s="78" t="str">
        <f>REPLACE(INDEX(GroupVertices[Group],MATCH(Edges[[#This Row],[Vertex 2]],GroupVertices[Vertex],0)),1,1,"")</f>
        <v>5</v>
      </c>
      <c r="V119" s="48"/>
      <c r="W119" s="49"/>
      <c r="X119" s="48"/>
      <c r="Y119" s="49"/>
      <c r="Z119" s="48"/>
      <c r="AA119" s="49"/>
      <c r="AB119" s="48"/>
      <c r="AC119" s="49"/>
      <c r="AD119" s="48"/>
    </row>
    <row r="120" spans="1:30" ht="15">
      <c r="A120" s="65" t="s">
        <v>227</v>
      </c>
      <c r="B120" s="65" t="s">
        <v>263</v>
      </c>
      <c r="C120" s="66" t="s">
        <v>1350</v>
      </c>
      <c r="D120" s="67">
        <v>3</v>
      </c>
      <c r="E120" s="66" t="s">
        <v>132</v>
      </c>
      <c r="F120" s="69">
        <v>32</v>
      </c>
      <c r="G120" s="66"/>
      <c r="H120" s="70"/>
      <c r="I120" s="71"/>
      <c r="J120" s="71"/>
      <c r="K120" s="34" t="s">
        <v>65</v>
      </c>
      <c r="L120" s="72">
        <v>120</v>
      </c>
      <c r="M120" s="72"/>
      <c r="N120" s="73"/>
      <c r="O120" s="79" t="s">
        <v>417</v>
      </c>
      <c r="P120" s="79">
        <v>1</v>
      </c>
      <c r="Q120" s="79" t="s">
        <v>418</v>
      </c>
      <c r="R120" s="79"/>
      <c r="S120" s="79"/>
      <c r="T120" s="78" t="str">
        <f>REPLACE(INDEX(GroupVertices[Group],MATCH(Edges[[#This Row],[Vertex 1]],GroupVertices[Vertex],0)),1,1,"")</f>
        <v>1</v>
      </c>
      <c r="U120" s="78" t="str">
        <f>REPLACE(INDEX(GroupVertices[Group],MATCH(Edges[[#This Row],[Vertex 2]],GroupVertices[Vertex],0)),1,1,"")</f>
        <v>1</v>
      </c>
      <c r="V120" s="48"/>
      <c r="W120" s="49"/>
      <c r="X120" s="48"/>
      <c r="Y120" s="49"/>
      <c r="Z120" s="48"/>
      <c r="AA120" s="49"/>
      <c r="AB120" s="48"/>
      <c r="AC120" s="49"/>
      <c r="AD120" s="48"/>
    </row>
    <row r="121" spans="1:30" ht="15">
      <c r="A121" s="65" t="s">
        <v>227</v>
      </c>
      <c r="B121" s="65" t="s">
        <v>249</v>
      </c>
      <c r="C121" s="66" t="s">
        <v>1350</v>
      </c>
      <c r="D121" s="67">
        <v>3</v>
      </c>
      <c r="E121" s="66" t="s">
        <v>132</v>
      </c>
      <c r="F121" s="69">
        <v>32</v>
      </c>
      <c r="G121" s="66"/>
      <c r="H121" s="70"/>
      <c r="I121" s="71"/>
      <c r="J121" s="71"/>
      <c r="K121" s="34" t="s">
        <v>65</v>
      </c>
      <c r="L121" s="72">
        <v>121</v>
      </c>
      <c r="M121" s="72"/>
      <c r="N121" s="73"/>
      <c r="O121" s="79" t="s">
        <v>417</v>
      </c>
      <c r="P121" s="79">
        <v>1</v>
      </c>
      <c r="Q121" s="79" t="s">
        <v>418</v>
      </c>
      <c r="R121" s="79"/>
      <c r="S121" s="79"/>
      <c r="T121" s="78" t="str">
        <f>REPLACE(INDEX(GroupVertices[Group],MATCH(Edges[[#This Row],[Vertex 1]],GroupVertices[Vertex],0)),1,1,"")</f>
        <v>1</v>
      </c>
      <c r="U121" s="78" t="str">
        <f>REPLACE(INDEX(GroupVertices[Group],MATCH(Edges[[#This Row],[Vertex 2]],GroupVertices[Vertex],0)),1,1,"")</f>
        <v>1</v>
      </c>
      <c r="V121" s="48"/>
      <c r="W121" s="49"/>
      <c r="X121" s="48"/>
      <c r="Y121" s="49"/>
      <c r="Z121" s="48"/>
      <c r="AA121" s="49"/>
      <c r="AB121" s="48"/>
      <c r="AC121" s="49"/>
      <c r="AD121" s="48"/>
    </row>
    <row r="122" spans="1:30" ht="15">
      <c r="A122" s="65" t="s">
        <v>227</v>
      </c>
      <c r="B122" s="65" t="s">
        <v>325</v>
      </c>
      <c r="C122" s="66" t="s">
        <v>1350</v>
      </c>
      <c r="D122" s="67">
        <v>3</v>
      </c>
      <c r="E122" s="66" t="s">
        <v>132</v>
      </c>
      <c r="F122" s="69">
        <v>32</v>
      </c>
      <c r="G122" s="66"/>
      <c r="H122" s="70"/>
      <c r="I122" s="71"/>
      <c r="J122" s="71"/>
      <c r="K122" s="34" t="s">
        <v>65</v>
      </c>
      <c r="L122" s="72">
        <v>122</v>
      </c>
      <c r="M122" s="72"/>
      <c r="N122" s="73"/>
      <c r="O122" s="79" t="s">
        <v>417</v>
      </c>
      <c r="P122" s="79">
        <v>1</v>
      </c>
      <c r="Q122" s="79" t="s">
        <v>418</v>
      </c>
      <c r="R122" s="79"/>
      <c r="S122" s="79"/>
      <c r="T122" s="78" t="str">
        <f>REPLACE(INDEX(GroupVertices[Group],MATCH(Edges[[#This Row],[Vertex 1]],GroupVertices[Vertex],0)),1,1,"")</f>
        <v>1</v>
      </c>
      <c r="U122" s="78" t="str">
        <f>REPLACE(INDEX(GroupVertices[Group],MATCH(Edges[[#This Row],[Vertex 2]],GroupVertices[Vertex],0)),1,1,"")</f>
        <v>3</v>
      </c>
      <c r="V122" s="48"/>
      <c r="W122" s="49"/>
      <c r="X122" s="48"/>
      <c r="Y122" s="49"/>
      <c r="Z122" s="48"/>
      <c r="AA122" s="49"/>
      <c r="AB122" s="48"/>
      <c r="AC122" s="49"/>
      <c r="AD122" s="48"/>
    </row>
    <row r="123" spans="1:30" ht="15">
      <c r="A123" s="65" t="s">
        <v>227</v>
      </c>
      <c r="B123" s="65" t="s">
        <v>339</v>
      </c>
      <c r="C123" s="66" t="s">
        <v>1350</v>
      </c>
      <c r="D123" s="67">
        <v>3</v>
      </c>
      <c r="E123" s="66" t="s">
        <v>132</v>
      </c>
      <c r="F123" s="69">
        <v>32</v>
      </c>
      <c r="G123" s="66"/>
      <c r="H123" s="70"/>
      <c r="I123" s="71"/>
      <c r="J123" s="71"/>
      <c r="K123" s="34" t="s">
        <v>65</v>
      </c>
      <c r="L123" s="72">
        <v>123</v>
      </c>
      <c r="M123" s="72"/>
      <c r="N123" s="73"/>
      <c r="O123" s="79" t="s">
        <v>417</v>
      </c>
      <c r="P123" s="79">
        <v>1</v>
      </c>
      <c r="Q123" s="79" t="s">
        <v>418</v>
      </c>
      <c r="R123" s="79"/>
      <c r="S123" s="79"/>
      <c r="T123" s="78" t="str">
        <f>REPLACE(INDEX(GroupVertices[Group],MATCH(Edges[[#This Row],[Vertex 1]],GroupVertices[Vertex],0)),1,1,"")</f>
        <v>1</v>
      </c>
      <c r="U123" s="78" t="str">
        <f>REPLACE(INDEX(GroupVertices[Group],MATCH(Edges[[#This Row],[Vertex 2]],GroupVertices[Vertex],0)),1,1,"")</f>
        <v>2</v>
      </c>
      <c r="V123" s="48"/>
      <c r="W123" s="49"/>
      <c r="X123" s="48"/>
      <c r="Y123" s="49"/>
      <c r="Z123" s="48"/>
      <c r="AA123" s="49"/>
      <c r="AB123" s="48"/>
      <c r="AC123" s="49"/>
      <c r="AD123" s="48"/>
    </row>
    <row r="124" spans="1:30" ht="15">
      <c r="A124" s="65" t="s">
        <v>199</v>
      </c>
      <c r="B124" s="65" t="s">
        <v>227</v>
      </c>
      <c r="C124" s="66" t="s">
        <v>1350</v>
      </c>
      <c r="D124" s="67">
        <v>3</v>
      </c>
      <c r="E124" s="66" t="s">
        <v>132</v>
      </c>
      <c r="F124" s="69">
        <v>32</v>
      </c>
      <c r="G124" s="66"/>
      <c r="H124" s="70"/>
      <c r="I124" s="71"/>
      <c r="J124" s="71"/>
      <c r="K124" s="34" t="s">
        <v>65</v>
      </c>
      <c r="L124" s="72">
        <v>124</v>
      </c>
      <c r="M124" s="72"/>
      <c r="N124" s="73"/>
      <c r="O124" s="79" t="s">
        <v>417</v>
      </c>
      <c r="P124" s="79">
        <v>1</v>
      </c>
      <c r="Q124" s="79" t="s">
        <v>418</v>
      </c>
      <c r="R124" s="79"/>
      <c r="S124" s="79"/>
      <c r="T124" s="78" t="str">
        <f>REPLACE(INDEX(GroupVertices[Group],MATCH(Edges[[#This Row],[Vertex 1]],GroupVertices[Vertex],0)),1,1,"")</f>
        <v>1</v>
      </c>
      <c r="U124" s="78" t="str">
        <f>REPLACE(INDEX(GroupVertices[Group],MATCH(Edges[[#This Row],[Vertex 2]],GroupVertices[Vertex],0)),1,1,"")</f>
        <v>1</v>
      </c>
      <c r="V124" s="48"/>
      <c r="W124" s="49"/>
      <c r="X124" s="48"/>
      <c r="Y124" s="49"/>
      <c r="Z124" s="48"/>
      <c r="AA124" s="49"/>
      <c r="AB124" s="48"/>
      <c r="AC124" s="49"/>
      <c r="AD124" s="48"/>
    </row>
    <row r="125" spans="1:30" ht="15">
      <c r="A125" s="65" t="s">
        <v>199</v>
      </c>
      <c r="B125" s="65" t="s">
        <v>373</v>
      </c>
      <c r="C125" s="66" t="s">
        <v>1350</v>
      </c>
      <c r="D125" s="67">
        <v>3</v>
      </c>
      <c r="E125" s="66" t="s">
        <v>132</v>
      </c>
      <c r="F125" s="69">
        <v>32</v>
      </c>
      <c r="G125" s="66"/>
      <c r="H125" s="70"/>
      <c r="I125" s="71"/>
      <c r="J125" s="71"/>
      <c r="K125" s="34" t="s">
        <v>65</v>
      </c>
      <c r="L125" s="72">
        <v>125</v>
      </c>
      <c r="M125" s="72"/>
      <c r="N125" s="73"/>
      <c r="O125" s="79" t="s">
        <v>417</v>
      </c>
      <c r="P125" s="79">
        <v>1</v>
      </c>
      <c r="Q125" s="79" t="s">
        <v>418</v>
      </c>
      <c r="R125" s="79"/>
      <c r="S125" s="79"/>
      <c r="T125" s="78" t="str">
        <f>REPLACE(INDEX(GroupVertices[Group],MATCH(Edges[[#This Row],[Vertex 1]],GroupVertices[Vertex],0)),1,1,"")</f>
        <v>1</v>
      </c>
      <c r="U125" s="78" t="str">
        <f>REPLACE(INDEX(GroupVertices[Group],MATCH(Edges[[#This Row],[Vertex 2]],GroupVertices[Vertex],0)),1,1,"")</f>
        <v>1</v>
      </c>
      <c r="V125" s="48"/>
      <c r="W125" s="49"/>
      <c r="X125" s="48"/>
      <c r="Y125" s="49"/>
      <c r="Z125" s="48"/>
      <c r="AA125" s="49"/>
      <c r="AB125" s="48"/>
      <c r="AC125" s="49"/>
      <c r="AD125" s="48"/>
    </row>
    <row r="126" spans="1:30" ht="15">
      <c r="A126" s="65" t="s">
        <v>199</v>
      </c>
      <c r="B126" s="65" t="s">
        <v>374</v>
      </c>
      <c r="C126" s="66" t="s">
        <v>1350</v>
      </c>
      <c r="D126" s="67">
        <v>3</v>
      </c>
      <c r="E126" s="66" t="s">
        <v>132</v>
      </c>
      <c r="F126" s="69">
        <v>32</v>
      </c>
      <c r="G126" s="66"/>
      <c r="H126" s="70"/>
      <c r="I126" s="71"/>
      <c r="J126" s="71"/>
      <c r="K126" s="34" t="s">
        <v>65</v>
      </c>
      <c r="L126" s="72">
        <v>126</v>
      </c>
      <c r="M126" s="72"/>
      <c r="N126" s="73"/>
      <c r="O126" s="79" t="s">
        <v>417</v>
      </c>
      <c r="P126" s="79">
        <v>1</v>
      </c>
      <c r="Q126" s="79" t="s">
        <v>418</v>
      </c>
      <c r="R126" s="79"/>
      <c r="S126" s="79"/>
      <c r="T126" s="78" t="str">
        <f>REPLACE(INDEX(GroupVertices[Group],MATCH(Edges[[#This Row],[Vertex 1]],GroupVertices[Vertex],0)),1,1,"")</f>
        <v>1</v>
      </c>
      <c r="U126" s="78" t="str">
        <f>REPLACE(INDEX(GroupVertices[Group],MATCH(Edges[[#This Row],[Vertex 2]],GroupVertices[Vertex],0)),1,1,"")</f>
        <v>1</v>
      </c>
      <c r="V126" s="48"/>
      <c r="W126" s="49"/>
      <c r="X126" s="48"/>
      <c r="Y126" s="49"/>
      <c r="Z126" s="48"/>
      <c r="AA126" s="49"/>
      <c r="AB126" s="48"/>
      <c r="AC126" s="49"/>
      <c r="AD126" s="48"/>
    </row>
    <row r="127" spans="1:30" ht="15">
      <c r="A127" s="65" t="s">
        <v>199</v>
      </c>
      <c r="B127" s="65" t="s">
        <v>375</v>
      </c>
      <c r="C127" s="66" t="s">
        <v>1350</v>
      </c>
      <c r="D127" s="67">
        <v>3</v>
      </c>
      <c r="E127" s="66" t="s">
        <v>132</v>
      </c>
      <c r="F127" s="69">
        <v>32</v>
      </c>
      <c r="G127" s="66"/>
      <c r="H127" s="70"/>
      <c r="I127" s="71"/>
      <c r="J127" s="71"/>
      <c r="K127" s="34" t="s">
        <v>65</v>
      </c>
      <c r="L127" s="72">
        <v>127</v>
      </c>
      <c r="M127" s="72"/>
      <c r="N127" s="73"/>
      <c r="O127" s="79" t="s">
        <v>417</v>
      </c>
      <c r="P127" s="79">
        <v>1</v>
      </c>
      <c r="Q127" s="79" t="s">
        <v>418</v>
      </c>
      <c r="R127" s="79"/>
      <c r="S127" s="79"/>
      <c r="T127" s="78" t="str">
        <f>REPLACE(INDEX(GroupVertices[Group],MATCH(Edges[[#This Row],[Vertex 1]],GroupVertices[Vertex],0)),1,1,"")</f>
        <v>1</v>
      </c>
      <c r="U127" s="78" t="str">
        <f>REPLACE(INDEX(GroupVertices[Group],MATCH(Edges[[#This Row],[Vertex 2]],GroupVertices[Vertex],0)),1,1,"")</f>
        <v>1</v>
      </c>
      <c r="V127" s="48"/>
      <c r="W127" s="49"/>
      <c r="X127" s="48"/>
      <c r="Y127" s="49"/>
      <c r="Z127" s="48"/>
      <c r="AA127" s="49"/>
      <c r="AB127" s="48"/>
      <c r="AC127" s="49"/>
      <c r="AD127" s="48"/>
    </row>
    <row r="128" spans="1:30" ht="15">
      <c r="A128" s="65" t="s">
        <v>228</v>
      </c>
      <c r="B128" s="65" t="s">
        <v>376</v>
      </c>
      <c r="C128" s="66" t="s">
        <v>1350</v>
      </c>
      <c r="D128" s="67">
        <v>3</v>
      </c>
      <c r="E128" s="66" t="s">
        <v>132</v>
      </c>
      <c r="F128" s="69">
        <v>32</v>
      </c>
      <c r="G128" s="66"/>
      <c r="H128" s="70"/>
      <c r="I128" s="71"/>
      <c r="J128" s="71"/>
      <c r="K128" s="34" t="s">
        <v>65</v>
      </c>
      <c r="L128" s="72">
        <v>128</v>
      </c>
      <c r="M128" s="72"/>
      <c r="N128" s="73"/>
      <c r="O128" s="79" t="s">
        <v>417</v>
      </c>
      <c r="P128" s="79">
        <v>1</v>
      </c>
      <c r="Q128" s="79" t="s">
        <v>418</v>
      </c>
      <c r="R128" s="79"/>
      <c r="S128" s="79"/>
      <c r="T128" s="78" t="str">
        <f>REPLACE(INDEX(GroupVertices[Group],MATCH(Edges[[#This Row],[Vertex 1]],GroupVertices[Vertex],0)),1,1,"")</f>
        <v>1</v>
      </c>
      <c r="U128" s="78" t="str">
        <f>REPLACE(INDEX(GroupVertices[Group],MATCH(Edges[[#This Row],[Vertex 2]],GroupVertices[Vertex],0)),1,1,"")</f>
        <v>1</v>
      </c>
      <c r="V128" s="48"/>
      <c r="W128" s="49"/>
      <c r="X128" s="48"/>
      <c r="Y128" s="49"/>
      <c r="Z128" s="48"/>
      <c r="AA128" s="49"/>
      <c r="AB128" s="48"/>
      <c r="AC128" s="49"/>
      <c r="AD128" s="48"/>
    </row>
    <row r="129" spans="1:30" ht="15">
      <c r="A129" s="65" t="s">
        <v>199</v>
      </c>
      <c r="B129" s="65" t="s">
        <v>376</v>
      </c>
      <c r="C129" s="66" t="s">
        <v>1350</v>
      </c>
      <c r="D129" s="67">
        <v>3</v>
      </c>
      <c r="E129" s="66" t="s">
        <v>132</v>
      </c>
      <c r="F129" s="69">
        <v>32</v>
      </c>
      <c r="G129" s="66"/>
      <c r="H129" s="70"/>
      <c r="I129" s="71"/>
      <c r="J129" s="71"/>
      <c r="K129" s="34" t="s">
        <v>65</v>
      </c>
      <c r="L129" s="72">
        <v>129</v>
      </c>
      <c r="M129" s="72"/>
      <c r="N129" s="73"/>
      <c r="O129" s="79" t="s">
        <v>417</v>
      </c>
      <c r="P129" s="79">
        <v>1</v>
      </c>
      <c r="Q129" s="79" t="s">
        <v>418</v>
      </c>
      <c r="R129" s="79"/>
      <c r="S129" s="79"/>
      <c r="T129" s="78" t="str">
        <f>REPLACE(INDEX(GroupVertices[Group],MATCH(Edges[[#This Row],[Vertex 1]],GroupVertices[Vertex],0)),1,1,"")</f>
        <v>1</v>
      </c>
      <c r="U129" s="78" t="str">
        <f>REPLACE(INDEX(GroupVertices[Group],MATCH(Edges[[#This Row],[Vertex 2]],GroupVertices[Vertex],0)),1,1,"")</f>
        <v>1</v>
      </c>
      <c r="V129" s="48"/>
      <c r="W129" s="49"/>
      <c r="X129" s="48"/>
      <c r="Y129" s="49"/>
      <c r="Z129" s="48"/>
      <c r="AA129" s="49"/>
      <c r="AB129" s="48"/>
      <c r="AC129" s="49"/>
      <c r="AD129" s="48"/>
    </row>
    <row r="130" spans="1:30" ht="15">
      <c r="A130" s="65" t="s">
        <v>199</v>
      </c>
      <c r="B130" s="65" t="s">
        <v>377</v>
      </c>
      <c r="C130" s="66" t="s">
        <v>1350</v>
      </c>
      <c r="D130" s="67">
        <v>3</v>
      </c>
      <c r="E130" s="66" t="s">
        <v>132</v>
      </c>
      <c r="F130" s="69">
        <v>32</v>
      </c>
      <c r="G130" s="66"/>
      <c r="H130" s="70"/>
      <c r="I130" s="71"/>
      <c r="J130" s="71"/>
      <c r="K130" s="34" t="s">
        <v>65</v>
      </c>
      <c r="L130" s="72">
        <v>130</v>
      </c>
      <c r="M130" s="72"/>
      <c r="N130" s="73"/>
      <c r="O130" s="79" t="s">
        <v>417</v>
      </c>
      <c r="P130" s="79">
        <v>1</v>
      </c>
      <c r="Q130" s="79" t="s">
        <v>418</v>
      </c>
      <c r="R130" s="79"/>
      <c r="S130" s="79"/>
      <c r="T130" s="78" t="str">
        <f>REPLACE(INDEX(GroupVertices[Group],MATCH(Edges[[#This Row],[Vertex 1]],GroupVertices[Vertex],0)),1,1,"")</f>
        <v>1</v>
      </c>
      <c r="U130" s="78" t="str">
        <f>REPLACE(INDEX(GroupVertices[Group],MATCH(Edges[[#This Row],[Vertex 2]],GroupVertices[Vertex],0)),1,1,"")</f>
        <v>1</v>
      </c>
      <c r="V130" s="48"/>
      <c r="W130" s="49"/>
      <c r="X130" s="48"/>
      <c r="Y130" s="49"/>
      <c r="Z130" s="48"/>
      <c r="AA130" s="49"/>
      <c r="AB130" s="48"/>
      <c r="AC130" s="49"/>
      <c r="AD130" s="48"/>
    </row>
    <row r="131" spans="1:30" ht="15">
      <c r="A131" s="65" t="s">
        <v>229</v>
      </c>
      <c r="B131" s="65" t="s">
        <v>377</v>
      </c>
      <c r="C131" s="66" t="s">
        <v>1350</v>
      </c>
      <c r="D131" s="67">
        <v>3</v>
      </c>
      <c r="E131" s="66" t="s">
        <v>132</v>
      </c>
      <c r="F131" s="69">
        <v>32</v>
      </c>
      <c r="G131" s="66"/>
      <c r="H131" s="70"/>
      <c r="I131" s="71"/>
      <c r="J131" s="71"/>
      <c r="K131" s="34" t="s">
        <v>65</v>
      </c>
      <c r="L131" s="72">
        <v>131</v>
      </c>
      <c r="M131" s="72"/>
      <c r="N131" s="73"/>
      <c r="O131" s="79" t="s">
        <v>417</v>
      </c>
      <c r="P131" s="79">
        <v>1</v>
      </c>
      <c r="Q131" s="79" t="s">
        <v>418</v>
      </c>
      <c r="R131" s="79"/>
      <c r="S131" s="79"/>
      <c r="T131" s="78" t="str">
        <f>REPLACE(INDEX(GroupVertices[Group],MATCH(Edges[[#This Row],[Vertex 1]],GroupVertices[Vertex],0)),1,1,"")</f>
        <v>1</v>
      </c>
      <c r="U131" s="78" t="str">
        <f>REPLACE(INDEX(GroupVertices[Group],MATCH(Edges[[#This Row],[Vertex 2]],GroupVertices[Vertex],0)),1,1,"")</f>
        <v>1</v>
      </c>
      <c r="V131" s="48"/>
      <c r="W131" s="49"/>
      <c r="X131" s="48"/>
      <c r="Y131" s="49"/>
      <c r="Z131" s="48"/>
      <c r="AA131" s="49"/>
      <c r="AB131" s="48"/>
      <c r="AC131" s="49"/>
      <c r="AD131" s="48"/>
    </row>
    <row r="132" spans="1:30" ht="15">
      <c r="A132" s="65" t="s">
        <v>199</v>
      </c>
      <c r="B132" s="65" t="s">
        <v>378</v>
      </c>
      <c r="C132" s="66" t="s">
        <v>1350</v>
      </c>
      <c r="D132" s="67">
        <v>3</v>
      </c>
      <c r="E132" s="66" t="s">
        <v>132</v>
      </c>
      <c r="F132" s="69">
        <v>32</v>
      </c>
      <c r="G132" s="66"/>
      <c r="H132" s="70"/>
      <c r="I132" s="71"/>
      <c r="J132" s="71"/>
      <c r="K132" s="34" t="s">
        <v>65</v>
      </c>
      <c r="L132" s="72">
        <v>132</v>
      </c>
      <c r="M132" s="72"/>
      <c r="N132" s="73"/>
      <c r="O132" s="79" t="s">
        <v>417</v>
      </c>
      <c r="P132" s="79">
        <v>1</v>
      </c>
      <c r="Q132" s="79" t="s">
        <v>418</v>
      </c>
      <c r="R132" s="79"/>
      <c r="S132" s="79"/>
      <c r="T132" s="78" t="str">
        <f>REPLACE(INDEX(GroupVertices[Group],MATCH(Edges[[#This Row],[Vertex 1]],GroupVertices[Vertex],0)),1,1,"")</f>
        <v>1</v>
      </c>
      <c r="U132" s="78" t="str">
        <f>REPLACE(INDEX(GroupVertices[Group],MATCH(Edges[[#This Row],[Vertex 2]],GroupVertices[Vertex],0)),1,1,"")</f>
        <v>1</v>
      </c>
      <c r="V132" s="48"/>
      <c r="W132" s="49"/>
      <c r="X132" s="48"/>
      <c r="Y132" s="49"/>
      <c r="Z132" s="48"/>
      <c r="AA132" s="49"/>
      <c r="AB132" s="48"/>
      <c r="AC132" s="49"/>
      <c r="AD132" s="48"/>
    </row>
    <row r="133" spans="1:30" ht="15">
      <c r="A133" s="65" t="s">
        <v>230</v>
      </c>
      <c r="B133" s="65" t="s">
        <v>378</v>
      </c>
      <c r="C133" s="66" t="s">
        <v>1350</v>
      </c>
      <c r="D133" s="67">
        <v>3</v>
      </c>
      <c r="E133" s="66" t="s">
        <v>132</v>
      </c>
      <c r="F133" s="69">
        <v>32</v>
      </c>
      <c r="G133" s="66"/>
      <c r="H133" s="70"/>
      <c r="I133" s="71"/>
      <c r="J133" s="71"/>
      <c r="K133" s="34" t="s">
        <v>65</v>
      </c>
      <c r="L133" s="72">
        <v>133</v>
      </c>
      <c r="M133" s="72"/>
      <c r="N133" s="73"/>
      <c r="O133" s="79" t="s">
        <v>417</v>
      </c>
      <c r="P133" s="79">
        <v>1</v>
      </c>
      <c r="Q133" s="79" t="s">
        <v>418</v>
      </c>
      <c r="R133" s="79"/>
      <c r="S133" s="79"/>
      <c r="T133" s="78" t="str">
        <f>REPLACE(INDEX(GroupVertices[Group],MATCH(Edges[[#This Row],[Vertex 1]],GroupVertices[Vertex],0)),1,1,"")</f>
        <v>1</v>
      </c>
      <c r="U133" s="78" t="str">
        <f>REPLACE(INDEX(GroupVertices[Group],MATCH(Edges[[#This Row],[Vertex 2]],GroupVertices[Vertex],0)),1,1,"")</f>
        <v>1</v>
      </c>
      <c r="V133" s="48"/>
      <c r="W133" s="49"/>
      <c r="X133" s="48"/>
      <c r="Y133" s="49"/>
      <c r="Z133" s="48"/>
      <c r="AA133" s="49"/>
      <c r="AB133" s="48"/>
      <c r="AC133" s="49"/>
      <c r="AD133" s="48"/>
    </row>
    <row r="134" spans="1:30" ht="15">
      <c r="A134" s="65" t="s">
        <v>199</v>
      </c>
      <c r="B134" s="65" t="s">
        <v>379</v>
      </c>
      <c r="C134" s="66" t="s">
        <v>1350</v>
      </c>
      <c r="D134" s="67">
        <v>3</v>
      </c>
      <c r="E134" s="66" t="s">
        <v>132</v>
      </c>
      <c r="F134" s="69">
        <v>32</v>
      </c>
      <c r="G134" s="66"/>
      <c r="H134" s="70"/>
      <c r="I134" s="71"/>
      <c r="J134" s="71"/>
      <c r="K134" s="34" t="s">
        <v>65</v>
      </c>
      <c r="L134" s="72">
        <v>134</v>
      </c>
      <c r="M134" s="72"/>
      <c r="N134" s="73"/>
      <c r="O134" s="79" t="s">
        <v>417</v>
      </c>
      <c r="P134" s="79">
        <v>1</v>
      </c>
      <c r="Q134" s="79" t="s">
        <v>418</v>
      </c>
      <c r="R134" s="79"/>
      <c r="S134" s="79"/>
      <c r="T134" s="78" t="str">
        <f>REPLACE(INDEX(GroupVertices[Group],MATCH(Edges[[#This Row],[Vertex 1]],GroupVertices[Vertex],0)),1,1,"")</f>
        <v>1</v>
      </c>
      <c r="U134" s="78" t="str">
        <f>REPLACE(INDEX(GroupVertices[Group],MATCH(Edges[[#This Row],[Vertex 2]],GroupVertices[Vertex],0)),1,1,"")</f>
        <v>1</v>
      </c>
      <c r="V134" s="48"/>
      <c r="W134" s="49"/>
      <c r="X134" s="48"/>
      <c r="Y134" s="49"/>
      <c r="Z134" s="48"/>
      <c r="AA134" s="49"/>
      <c r="AB134" s="48"/>
      <c r="AC134" s="49"/>
      <c r="AD134" s="48"/>
    </row>
    <row r="135" spans="1:30" ht="15">
      <c r="A135" s="65" t="s">
        <v>231</v>
      </c>
      <c r="B135" s="65" t="s">
        <v>379</v>
      </c>
      <c r="C135" s="66" t="s">
        <v>1350</v>
      </c>
      <c r="D135" s="67">
        <v>3</v>
      </c>
      <c r="E135" s="66" t="s">
        <v>132</v>
      </c>
      <c r="F135" s="69">
        <v>32</v>
      </c>
      <c r="G135" s="66"/>
      <c r="H135" s="70"/>
      <c r="I135" s="71"/>
      <c r="J135" s="71"/>
      <c r="K135" s="34" t="s">
        <v>65</v>
      </c>
      <c r="L135" s="72">
        <v>135</v>
      </c>
      <c r="M135" s="72"/>
      <c r="N135" s="73"/>
      <c r="O135" s="79" t="s">
        <v>417</v>
      </c>
      <c r="P135" s="79">
        <v>1</v>
      </c>
      <c r="Q135" s="79" t="s">
        <v>418</v>
      </c>
      <c r="R135" s="79"/>
      <c r="S135" s="79"/>
      <c r="T135" s="78" t="str">
        <f>REPLACE(INDEX(GroupVertices[Group],MATCH(Edges[[#This Row],[Vertex 1]],GroupVertices[Vertex],0)),1,1,"")</f>
        <v>1</v>
      </c>
      <c r="U135" s="78" t="str">
        <f>REPLACE(INDEX(GroupVertices[Group],MATCH(Edges[[#This Row],[Vertex 2]],GroupVertices[Vertex],0)),1,1,"")</f>
        <v>1</v>
      </c>
      <c r="V135" s="48"/>
      <c r="W135" s="49"/>
      <c r="X135" s="48"/>
      <c r="Y135" s="49"/>
      <c r="Z135" s="48"/>
      <c r="AA135" s="49"/>
      <c r="AB135" s="48"/>
      <c r="AC135" s="49"/>
      <c r="AD135" s="48"/>
    </row>
    <row r="136" spans="1:30" ht="15">
      <c r="A136" s="65" t="s">
        <v>230</v>
      </c>
      <c r="B136" s="65" t="s">
        <v>379</v>
      </c>
      <c r="C136" s="66" t="s">
        <v>1350</v>
      </c>
      <c r="D136" s="67">
        <v>3</v>
      </c>
      <c r="E136" s="66" t="s">
        <v>132</v>
      </c>
      <c r="F136" s="69">
        <v>32</v>
      </c>
      <c r="G136" s="66"/>
      <c r="H136" s="70"/>
      <c r="I136" s="71"/>
      <c r="J136" s="71"/>
      <c r="K136" s="34" t="s">
        <v>65</v>
      </c>
      <c r="L136" s="72">
        <v>136</v>
      </c>
      <c r="M136" s="72"/>
      <c r="N136" s="73"/>
      <c r="O136" s="79" t="s">
        <v>417</v>
      </c>
      <c r="P136" s="79">
        <v>1</v>
      </c>
      <c r="Q136" s="79" t="s">
        <v>418</v>
      </c>
      <c r="R136" s="79"/>
      <c r="S136" s="79"/>
      <c r="T136" s="78" t="str">
        <f>REPLACE(INDEX(GroupVertices[Group],MATCH(Edges[[#This Row],[Vertex 1]],GroupVertices[Vertex],0)),1,1,"")</f>
        <v>1</v>
      </c>
      <c r="U136" s="78" t="str">
        <f>REPLACE(INDEX(GroupVertices[Group],MATCH(Edges[[#This Row],[Vertex 2]],GroupVertices[Vertex],0)),1,1,"")</f>
        <v>1</v>
      </c>
      <c r="V136" s="48"/>
      <c r="W136" s="49"/>
      <c r="X136" s="48"/>
      <c r="Y136" s="49"/>
      <c r="Z136" s="48"/>
      <c r="AA136" s="49"/>
      <c r="AB136" s="48"/>
      <c r="AC136" s="49"/>
      <c r="AD136" s="48"/>
    </row>
    <row r="137" spans="1:30" ht="15">
      <c r="A137" s="65" t="s">
        <v>231</v>
      </c>
      <c r="B137" s="65" t="s">
        <v>279</v>
      </c>
      <c r="C137" s="66" t="s">
        <v>1350</v>
      </c>
      <c r="D137" s="67">
        <v>3</v>
      </c>
      <c r="E137" s="66" t="s">
        <v>132</v>
      </c>
      <c r="F137" s="69">
        <v>32</v>
      </c>
      <c r="G137" s="66"/>
      <c r="H137" s="70"/>
      <c r="I137" s="71"/>
      <c r="J137" s="71"/>
      <c r="K137" s="34" t="s">
        <v>65</v>
      </c>
      <c r="L137" s="72">
        <v>137</v>
      </c>
      <c r="M137" s="72"/>
      <c r="N137" s="73"/>
      <c r="O137" s="79" t="s">
        <v>417</v>
      </c>
      <c r="P137" s="79">
        <v>1</v>
      </c>
      <c r="Q137" s="79" t="s">
        <v>418</v>
      </c>
      <c r="R137" s="79"/>
      <c r="S137" s="79"/>
      <c r="T137" s="78" t="str">
        <f>REPLACE(INDEX(GroupVertices[Group],MATCH(Edges[[#This Row],[Vertex 1]],GroupVertices[Vertex],0)),1,1,"")</f>
        <v>1</v>
      </c>
      <c r="U137" s="78" t="str">
        <f>REPLACE(INDEX(GroupVertices[Group],MATCH(Edges[[#This Row],[Vertex 2]],GroupVertices[Vertex],0)),1,1,"")</f>
        <v>1</v>
      </c>
      <c r="V137" s="48"/>
      <c r="W137" s="49"/>
      <c r="X137" s="48"/>
      <c r="Y137" s="49"/>
      <c r="Z137" s="48"/>
      <c r="AA137" s="49"/>
      <c r="AB137" s="48"/>
      <c r="AC137" s="49"/>
      <c r="AD137" s="48"/>
    </row>
    <row r="138" spans="1:30" ht="15">
      <c r="A138" s="65" t="s">
        <v>231</v>
      </c>
      <c r="B138" s="65" t="s">
        <v>358</v>
      </c>
      <c r="C138" s="66" t="s">
        <v>1350</v>
      </c>
      <c r="D138" s="67">
        <v>3</v>
      </c>
      <c r="E138" s="66" t="s">
        <v>132</v>
      </c>
      <c r="F138" s="69">
        <v>32</v>
      </c>
      <c r="G138" s="66"/>
      <c r="H138" s="70"/>
      <c r="I138" s="71"/>
      <c r="J138" s="71"/>
      <c r="K138" s="34" t="s">
        <v>65</v>
      </c>
      <c r="L138" s="72">
        <v>138</v>
      </c>
      <c r="M138" s="72"/>
      <c r="N138" s="73"/>
      <c r="O138" s="79" t="s">
        <v>417</v>
      </c>
      <c r="P138" s="79">
        <v>1</v>
      </c>
      <c r="Q138" s="79" t="s">
        <v>418</v>
      </c>
      <c r="R138" s="79"/>
      <c r="S138" s="79"/>
      <c r="T138" s="78" t="str">
        <f>REPLACE(INDEX(GroupVertices[Group],MATCH(Edges[[#This Row],[Vertex 1]],GroupVertices[Vertex],0)),1,1,"")</f>
        <v>1</v>
      </c>
      <c r="U138" s="78" t="str">
        <f>REPLACE(INDEX(GroupVertices[Group],MATCH(Edges[[#This Row],[Vertex 2]],GroupVertices[Vertex],0)),1,1,"")</f>
        <v>1</v>
      </c>
      <c r="V138" s="48"/>
      <c r="W138" s="49"/>
      <c r="X138" s="48"/>
      <c r="Y138" s="49"/>
      <c r="Z138" s="48"/>
      <c r="AA138" s="49"/>
      <c r="AB138" s="48"/>
      <c r="AC138" s="49"/>
      <c r="AD138" s="48"/>
    </row>
    <row r="139" spans="1:30" ht="15">
      <c r="A139" s="65" t="s">
        <v>199</v>
      </c>
      <c r="B139" s="65" t="s">
        <v>231</v>
      </c>
      <c r="C139" s="66" t="s">
        <v>1350</v>
      </c>
      <c r="D139" s="67">
        <v>3</v>
      </c>
      <c r="E139" s="66" t="s">
        <v>132</v>
      </c>
      <c r="F139" s="69">
        <v>32</v>
      </c>
      <c r="G139" s="66"/>
      <c r="H139" s="70"/>
      <c r="I139" s="71"/>
      <c r="J139" s="71"/>
      <c r="K139" s="34" t="s">
        <v>65</v>
      </c>
      <c r="L139" s="72">
        <v>139</v>
      </c>
      <c r="M139" s="72"/>
      <c r="N139" s="73"/>
      <c r="O139" s="79" t="s">
        <v>417</v>
      </c>
      <c r="P139" s="79">
        <v>1</v>
      </c>
      <c r="Q139" s="79" t="s">
        <v>418</v>
      </c>
      <c r="R139" s="79"/>
      <c r="S139" s="79"/>
      <c r="T139" s="78" t="str">
        <f>REPLACE(INDEX(GroupVertices[Group],MATCH(Edges[[#This Row],[Vertex 1]],GroupVertices[Vertex],0)),1,1,"")</f>
        <v>1</v>
      </c>
      <c r="U139" s="78" t="str">
        <f>REPLACE(INDEX(GroupVertices[Group],MATCH(Edges[[#This Row],[Vertex 2]],GroupVertices[Vertex],0)),1,1,"")</f>
        <v>1</v>
      </c>
      <c r="V139" s="48"/>
      <c r="W139" s="49"/>
      <c r="X139" s="48"/>
      <c r="Y139" s="49"/>
      <c r="Z139" s="48"/>
      <c r="AA139" s="49"/>
      <c r="AB139" s="48"/>
      <c r="AC139" s="49"/>
      <c r="AD139" s="48"/>
    </row>
    <row r="140" spans="1:30" ht="15">
      <c r="A140" s="65" t="s">
        <v>230</v>
      </c>
      <c r="B140" s="65" t="s">
        <v>231</v>
      </c>
      <c r="C140" s="66" t="s">
        <v>1350</v>
      </c>
      <c r="D140" s="67">
        <v>3</v>
      </c>
      <c r="E140" s="66" t="s">
        <v>132</v>
      </c>
      <c r="F140" s="69">
        <v>32</v>
      </c>
      <c r="G140" s="66"/>
      <c r="H140" s="70"/>
      <c r="I140" s="71"/>
      <c r="J140" s="71"/>
      <c r="K140" s="34" t="s">
        <v>65</v>
      </c>
      <c r="L140" s="72">
        <v>140</v>
      </c>
      <c r="M140" s="72"/>
      <c r="N140" s="73"/>
      <c r="O140" s="79" t="s">
        <v>417</v>
      </c>
      <c r="P140" s="79">
        <v>1</v>
      </c>
      <c r="Q140" s="79" t="s">
        <v>418</v>
      </c>
      <c r="R140" s="79"/>
      <c r="S140" s="79"/>
      <c r="T140" s="78" t="str">
        <f>REPLACE(INDEX(GroupVertices[Group],MATCH(Edges[[#This Row],[Vertex 1]],GroupVertices[Vertex],0)),1,1,"")</f>
        <v>1</v>
      </c>
      <c r="U140" s="78" t="str">
        <f>REPLACE(INDEX(GroupVertices[Group],MATCH(Edges[[#This Row],[Vertex 2]],GroupVertices[Vertex],0)),1,1,"")</f>
        <v>1</v>
      </c>
      <c r="V140" s="48"/>
      <c r="W140" s="49"/>
      <c r="X140" s="48"/>
      <c r="Y140" s="49"/>
      <c r="Z140" s="48"/>
      <c r="AA140" s="49"/>
      <c r="AB140" s="48"/>
      <c r="AC140" s="49"/>
      <c r="AD140" s="48"/>
    </row>
    <row r="141" spans="1:30" ht="15">
      <c r="A141" s="65" t="s">
        <v>199</v>
      </c>
      <c r="B141" s="65" t="s">
        <v>380</v>
      </c>
      <c r="C141" s="66" t="s">
        <v>1350</v>
      </c>
      <c r="D141" s="67">
        <v>3</v>
      </c>
      <c r="E141" s="66" t="s">
        <v>132</v>
      </c>
      <c r="F141" s="69">
        <v>32</v>
      </c>
      <c r="G141" s="66"/>
      <c r="H141" s="70"/>
      <c r="I141" s="71"/>
      <c r="J141" s="71"/>
      <c r="K141" s="34" t="s">
        <v>65</v>
      </c>
      <c r="L141" s="72">
        <v>141</v>
      </c>
      <c r="M141" s="72"/>
      <c r="N141" s="73"/>
      <c r="O141" s="79" t="s">
        <v>417</v>
      </c>
      <c r="P141" s="79">
        <v>1</v>
      </c>
      <c r="Q141" s="79" t="s">
        <v>418</v>
      </c>
      <c r="R141" s="79"/>
      <c r="S141" s="79"/>
      <c r="T141" s="78" t="str">
        <f>REPLACE(INDEX(GroupVertices[Group],MATCH(Edges[[#This Row],[Vertex 1]],GroupVertices[Vertex],0)),1,1,"")</f>
        <v>1</v>
      </c>
      <c r="U141" s="78" t="str">
        <f>REPLACE(INDEX(GroupVertices[Group],MATCH(Edges[[#This Row],[Vertex 2]],GroupVertices[Vertex],0)),1,1,"")</f>
        <v>1</v>
      </c>
      <c r="V141" s="48"/>
      <c r="W141" s="49"/>
      <c r="X141" s="48"/>
      <c r="Y141" s="49"/>
      <c r="Z141" s="48"/>
      <c r="AA141" s="49"/>
      <c r="AB141" s="48"/>
      <c r="AC141" s="49"/>
      <c r="AD141" s="48"/>
    </row>
    <row r="142" spans="1:30" ht="15">
      <c r="A142" s="65" t="s">
        <v>230</v>
      </c>
      <c r="B142" s="65" t="s">
        <v>380</v>
      </c>
      <c r="C142" s="66" t="s">
        <v>1350</v>
      </c>
      <c r="D142" s="67">
        <v>3</v>
      </c>
      <c r="E142" s="66" t="s">
        <v>132</v>
      </c>
      <c r="F142" s="69">
        <v>32</v>
      </c>
      <c r="G142" s="66"/>
      <c r="H142" s="70"/>
      <c r="I142" s="71"/>
      <c r="J142" s="71"/>
      <c r="K142" s="34" t="s">
        <v>65</v>
      </c>
      <c r="L142" s="72">
        <v>142</v>
      </c>
      <c r="M142" s="72"/>
      <c r="N142" s="73"/>
      <c r="O142" s="79" t="s">
        <v>417</v>
      </c>
      <c r="P142" s="79">
        <v>1</v>
      </c>
      <c r="Q142" s="79" t="s">
        <v>418</v>
      </c>
      <c r="R142" s="79"/>
      <c r="S142" s="79"/>
      <c r="T142" s="78" t="str">
        <f>REPLACE(INDEX(GroupVertices[Group],MATCH(Edges[[#This Row],[Vertex 1]],GroupVertices[Vertex],0)),1,1,"")</f>
        <v>1</v>
      </c>
      <c r="U142" s="78" t="str">
        <f>REPLACE(INDEX(GroupVertices[Group],MATCH(Edges[[#This Row],[Vertex 2]],GroupVertices[Vertex],0)),1,1,"")</f>
        <v>1</v>
      </c>
      <c r="V142" s="48"/>
      <c r="W142" s="49"/>
      <c r="X142" s="48"/>
      <c r="Y142" s="49"/>
      <c r="Z142" s="48"/>
      <c r="AA142" s="49"/>
      <c r="AB142" s="48"/>
      <c r="AC142" s="49"/>
      <c r="AD142" s="48"/>
    </row>
    <row r="143" spans="1:30" ht="15">
      <c r="A143" s="65" t="s">
        <v>229</v>
      </c>
      <c r="B143" s="65" t="s">
        <v>291</v>
      </c>
      <c r="C143" s="66" t="s">
        <v>1350</v>
      </c>
      <c r="D143" s="67">
        <v>3</v>
      </c>
      <c r="E143" s="66" t="s">
        <v>132</v>
      </c>
      <c r="F143" s="69">
        <v>32</v>
      </c>
      <c r="G143" s="66"/>
      <c r="H143" s="70"/>
      <c r="I143" s="71"/>
      <c r="J143" s="71"/>
      <c r="K143" s="34" t="s">
        <v>65</v>
      </c>
      <c r="L143" s="72">
        <v>143</v>
      </c>
      <c r="M143" s="72"/>
      <c r="N143" s="73"/>
      <c r="O143" s="79" t="s">
        <v>417</v>
      </c>
      <c r="P143" s="79">
        <v>1</v>
      </c>
      <c r="Q143" s="79" t="s">
        <v>418</v>
      </c>
      <c r="R143" s="79"/>
      <c r="S143" s="79"/>
      <c r="T143" s="78" t="str">
        <f>REPLACE(INDEX(GroupVertices[Group],MATCH(Edges[[#This Row],[Vertex 1]],GroupVertices[Vertex],0)),1,1,"")</f>
        <v>1</v>
      </c>
      <c r="U143" s="78" t="str">
        <f>REPLACE(INDEX(GroupVertices[Group],MATCH(Edges[[#This Row],[Vertex 2]],GroupVertices[Vertex],0)),1,1,"")</f>
        <v>4</v>
      </c>
      <c r="V143" s="48"/>
      <c r="W143" s="49"/>
      <c r="X143" s="48"/>
      <c r="Y143" s="49"/>
      <c r="Z143" s="48"/>
      <c r="AA143" s="49"/>
      <c r="AB143" s="48"/>
      <c r="AC143" s="49"/>
      <c r="AD143" s="48"/>
    </row>
    <row r="144" spans="1:30" ht="15">
      <c r="A144" s="65" t="s">
        <v>199</v>
      </c>
      <c r="B144" s="65" t="s">
        <v>229</v>
      </c>
      <c r="C144" s="66" t="s">
        <v>1350</v>
      </c>
      <c r="D144" s="67">
        <v>3</v>
      </c>
      <c r="E144" s="66" t="s">
        <v>132</v>
      </c>
      <c r="F144" s="69">
        <v>32</v>
      </c>
      <c r="G144" s="66"/>
      <c r="H144" s="70"/>
      <c r="I144" s="71"/>
      <c r="J144" s="71"/>
      <c r="K144" s="34" t="s">
        <v>65</v>
      </c>
      <c r="L144" s="72">
        <v>144</v>
      </c>
      <c r="M144" s="72"/>
      <c r="N144" s="73"/>
      <c r="O144" s="79" t="s">
        <v>417</v>
      </c>
      <c r="P144" s="79">
        <v>1</v>
      </c>
      <c r="Q144" s="79" t="s">
        <v>418</v>
      </c>
      <c r="R144" s="79"/>
      <c r="S144" s="79"/>
      <c r="T144" s="78" t="str">
        <f>REPLACE(INDEX(GroupVertices[Group],MATCH(Edges[[#This Row],[Vertex 1]],GroupVertices[Vertex],0)),1,1,"")</f>
        <v>1</v>
      </c>
      <c r="U144" s="78" t="str">
        <f>REPLACE(INDEX(GroupVertices[Group],MATCH(Edges[[#This Row],[Vertex 2]],GroupVertices[Vertex],0)),1,1,"")</f>
        <v>1</v>
      </c>
      <c r="V144" s="48"/>
      <c r="W144" s="49"/>
      <c r="X144" s="48"/>
      <c r="Y144" s="49"/>
      <c r="Z144" s="48"/>
      <c r="AA144" s="49"/>
      <c r="AB144" s="48"/>
      <c r="AC144" s="49"/>
      <c r="AD144" s="48"/>
    </row>
    <row r="145" spans="1:30" ht="15">
      <c r="A145" s="65" t="s">
        <v>230</v>
      </c>
      <c r="B145" s="65" t="s">
        <v>229</v>
      </c>
      <c r="C145" s="66" t="s">
        <v>1350</v>
      </c>
      <c r="D145" s="67">
        <v>3</v>
      </c>
      <c r="E145" s="66" t="s">
        <v>132</v>
      </c>
      <c r="F145" s="69">
        <v>32</v>
      </c>
      <c r="G145" s="66"/>
      <c r="H145" s="70"/>
      <c r="I145" s="71"/>
      <c r="J145" s="71"/>
      <c r="K145" s="34" t="s">
        <v>65</v>
      </c>
      <c r="L145" s="72">
        <v>145</v>
      </c>
      <c r="M145" s="72"/>
      <c r="N145" s="73"/>
      <c r="O145" s="79" t="s">
        <v>417</v>
      </c>
      <c r="P145" s="79">
        <v>1</v>
      </c>
      <c r="Q145" s="79" t="s">
        <v>418</v>
      </c>
      <c r="R145" s="79"/>
      <c r="S145" s="79"/>
      <c r="T145" s="78" t="str">
        <f>REPLACE(INDEX(GroupVertices[Group],MATCH(Edges[[#This Row],[Vertex 1]],GroupVertices[Vertex],0)),1,1,"")</f>
        <v>1</v>
      </c>
      <c r="U145" s="78" t="str">
        <f>REPLACE(INDEX(GroupVertices[Group],MATCH(Edges[[#This Row],[Vertex 2]],GroupVertices[Vertex],0)),1,1,"")</f>
        <v>1</v>
      </c>
      <c r="V145" s="48"/>
      <c r="W145" s="49"/>
      <c r="X145" s="48"/>
      <c r="Y145" s="49"/>
      <c r="Z145" s="48"/>
      <c r="AA145" s="49"/>
      <c r="AB145" s="48"/>
      <c r="AC145" s="49"/>
      <c r="AD145" s="48"/>
    </row>
    <row r="146" spans="1:30" ht="15">
      <c r="A146" s="65" t="s">
        <v>199</v>
      </c>
      <c r="B146" s="65" t="s">
        <v>381</v>
      </c>
      <c r="C146" s="66" t="s">
        <v>1350</v>
      </c>
      <c r="D146" s="67">
        <v>3</v>
      </c>
      <c r="E146" s="66" t="s">
        <v>132</v>
      </c>
      <c r="F146" s="69">
        <v>32</v>
      </c>
      <c r="G146" s="66"/>
      <c r="H146" s="70"/>
      <c r="I146" s="71"/>
      <c r="J146" s="71"/>
      <c r="K146" s="34" t="s">
        <v>65</v>
      </c>
      <c r="L146" s="72">
        <v>146</v>
      </c>
      <c r="M146" s="72"/>
      <c r="N146" s="73"/>
      <c r="O146" s="79" t="s">
        <v>417</v>
      </c>
      <c r="P146" s="79">
        <v>1</v>
      </c>
      <c r="Q146" s="79" t="s">
        <v>418</v>
      </c>
      <c r="R146" s="79"/>
      <c r="S146" s="79"/>
      <c r="T146" s="78" t="str">
        <f>REPLACE(INDEX(GroupVertices[Group],MATCH(Edges[[#This Row],[Vertex 1]],GroupVertices[Vertex],0)),1,1,"")</f>
        <v>1</v>
      </c>
      <c r="U146" s="78" t="str">
        <f>REPLACE(INDEX(GroupVertices[Group],MATCH(Edges[[#This Row],[Vertex 2]],GroupVertices[Vertex],0)),1,1,"")</f>
        <v>1</v>
      </c>
      <c r="V146" s="48"/>
      <c r="W146" s="49"/>
      <c r="X146" s="48"/>
      <c r="Y146" s="49"/>
      <c r="Z146" s="48"/>
      <c r="AA146" s="49"/>
      <c r="AB146" s="48"/>
      <c r="AC146" s="49"/>
      <c r="AD146" s="48"/>
    </row>
    <row r="147" spans="1:30" ht="15">
      <c r="A147" s="65" t="s">
        <v>230</v>
      </c>
      <c r="B147" s="65" t="s">
        <v>381</v>
      </c>
      <c r="C147" s="66" t="s">
        <v>1350</v>
      </c>
      <c r="D147" s="67">
        <v>3</v>
      </c>
      <c r="E147" s="66" t="s">
        <v>132</v>
      </c>
      <c r="F147" s="69">
        <v>32</v>
      </c>
      <c r="G147" s="66"/>
      <c r="H147" s="70"/>
      <c r="I147" s="71"/>
      <c r="J147" s="71"/>
      <c r="K147" s="34" t="s">
        <v>65</v>
      </c>
      <c r="L147" s="72">
        <v>147</v>
      </c>
      <c r="M147" s="72"/>
      <c r="N147" s="73"/>
      <c r="O147" s="79" t="s">
        <v>417</v>
      </c>
      <c r="P147" s="79">
        <v>1</v>
      </c>
      <c r="Q147" s="79" t="s">
        <v>418</v>
      </c>
      <c r="R147" s="79"/>
      <c r="S147" s="79"/>
      <c r="T147" s="78" t="str">
        <f>REPLACE(INDEX(GroupVertices[Group],MATCH(Edges[[#This Row],[Vertex 1]],GroupVertices[Vertex],0)),1,1,"")</f>
        <v>1</v>
      </c>
      <c r="U147" s="78" t="str">
        <f>REPLACE(INDEX(GroupVertices[Group],MATCH(Edges[[#This Row],[Vertex 2]],GroupVertices[Vertex],0)),1,1,"")</f>
        <v>1</v>
      </c>
      <c r="V147" s="48"/>
      <c r="W147" s="49"/>
      <c r="X147" s="48"/>
      <c r="Y147" s="49"/>
      <c r="Z147" s="48"/>
      <c r="AA147" s="49"/>
      <c r="AB147" s="48"/>
      <c r="AC147" s="49"/>
      <c r="AD147" s="48"/>
    </row>
    <row r="148" spans="1:30" ht="15">
      <c r="A148" s="65" t="s">
        <v>199</v>
      </c>
      <c r="B148" s="65" t="s">
        <v>382</v>
      </c>
      <c r="C148" s="66" t="s">
        <v>1350</v>
      </c>
      <c r="D148" s="67">
        <v>3</v>
      </c>
      <c r="E148" s="66" t="s">
        <v>132</v>
      </c>
      <c r="F148" s="69">
        <v>32</v>
      </c>
      <c r="G148" s="66"/>
      <c r="H148" s="70"/>
      <c r="I148" s="71"/>
      <c r="J148" s="71"/>
      <c r="K148" s="34" t="s">
        <v>65</v>
      </c>
      <c r="L148" s="72">
        <v>148</v>
      </c>
      <c r="M148" s="72"/>
      <c r="N148" s="73"/>
      <c r="O148" s="79" t="s">
        <v>417</v>
      </c>
      <c r="P148" s="79">
        <v>1</v>
      </c>
      <c r="Q148" s="79" t="s">
        <v>418</v>
      </c>
      <c r="R148" s="79"/>
      <c r="S148" s="79"/>
      <c r="T148" s="78" t="str">
        <f>REPLACE(INDEX(GroupVertices[Group],MATCH(Edges[[#This Row],[Vertex 1]],GroupVertices[Vertex],0)),1,1,"")</f>
        <v>1</v>
      </c>
      <c r="U148" s="78" t="str">
        <f>REPLACE(INDEX(GroupVertices[Group],MATCH(Edges[[#This Row],[Vertex 2]],GroupVertices[Vertex],0)),1,1,"")</f>
        <v>1</v>
      </c>
      <c r="V148" s="48"/>
      <c r="W148" s="49"/>
      <c r="X148" s="48"/>
      <c r="Y148" s="49"/>
      <c r="Z148" s="48"/>
      <c r="AA148" s="49"/>
      <c r="AB148" s="48"/>
      <c r="AC148" s="49"/>
      <c r="AD148" s="48"/>
    </row>
    <row r="149" spans="1:30" ht="15">
      <c r="A149" s="65" t="s">
        <v>230</v>
      </c>
      <c r="B149" s="65" t="s">
        <v>382</v>
      </c>
      <c r="C149" s="66" t="s">
        <v>1350</v>
      </c>
      <c r="D149" s="67">
        <v>3</v>
      </c>
      <c r="E149" s="66" t="s">
        <v>132</v>
      </c>
      <c r="F149" s="69">
        <v>32</v>
      </c>
      <c r="G149" s="66"/>
      <c r="H149" s="70"/>
      <c r="I149" s="71"/>
      <c r="J149" s="71"/>
      <c r="K149" s="34" t="s">
        <v>65</v>
      </c>
      <c r="L149" s="72">
        <v>149</v>
      </c>
      <c r="M149" s="72"/>
      <c r="N149" s="73"/>
      <c r="O149" s="79" t="s">
        <v>417</v>
      </c>
      <c r="P149" s="79">
        <v>1</v>
      </c>
      <c r="Q149" s="79" t="s">
        <v>418</v>
      </c>
      <c r="R149" s="79"/>
      <c r="S149" s="79"/>
      <c r="T149" s="78" t="str">
        <f>REPLACE(INDEX(GroupVertices[Group],MATCH(Edges[[#This Row],[Vertex 1]],GroupVertices[Vertex],0)),1,1,"")</f>
        <v>1</v>
      </c>
      <c r="U149" s="78" t="str">
        <f>REPLACE(INDEX(GroupVertices[Group],MATCH(Edges[[#This Row],[Vertex 2]],GroupVertices[Vertex],0)),1,1,"")</f>
        <v>1</v>
      </c>
      <c r="V149" s="48"/>
      <c r="W149" s="49"/>
      <c r="X149" s="48"/>
      <c r="Y149" s="49"/>
      <c r="Z149" s="48"/>
      <c r="AA149" s="49"/>
      <c r="AB149" s="48"/>
      <c r="AC149" s="49"/>
      <c r="AD149" s="48"/>
    </row>
    <row r="150" spans="1:30" ht="15">
      <c r="A150" s="65" t="s">
        <v>232</v>
      </c>
      <c r="B150" s="65" t="s">
        <v>233</v>
      </c>
      <c r="C150" s="66" t="s">
        <v>1350</v>
      </c>
      <c r="D150" s="67">
        <v>3</v>
      </c>
      <c r="E150" s="66" t="s">
        <v>132</v>
      </c>
      <c r="F150" s="69">
        <v>32</v>
      </c>
      <c r="G150" s="66"/>
      <c r="H150" s="70"/>
      <c r="I150" s="71"/>
      <c r="J150" s="71"/>
      <c r="K150" s="34" t="s">
        <v>65</v>
      </c>
      <c r="L150" s="72">
        <v>150</v>
      </c>
      <c r="M150" s="72"/>
      <c r="N150" s="73"/>
      <c r="O150" s="79" t="s">
        <v>417</v>
      </c>
      <c r="P150" s="79">
        <v>1</v>
      </c>
      <c r="Q150" s="79" t="s">
        <v>418</v>
      </c>
      <c r="R150" s="79"/>
      <c r="S150" s="79"/>
      <c r="T150" s="78" t="str">
        <f>REPLACE(INDEX(GroupVertices[Group],MATCH(Edges[[#This Row],[Vertex 1]],GroupVertices[Vertex],0)),1,1,"")</f>
        <v>1</v>
      </c>
      <c r="U150" s="78" t="str">
        <f>REPLACE(INDEX(GroupVertices[Group],MATCH(Edges[[#This Row],[Vertex 2]],GroupVertices[Vertex],0)),1,1,"")</f>
        <v>4</v>
      </c>
      <c r="V150" s="48"/>
      <c r="W150" s="49"/>
      <c r="X150" s="48"/>
      <c r="Y150" s="49"/>
      <c r="Z150" s="48"/>
      <c r="AA150" s="49"/>
      <c r="AB150" s="48"/>
      <c r="AC150" s="49"/>
      <c r="AD150" s="48"/>
    </row>
    <row r="151" spans="1:30" ht="15">
      <c r="A151" s="65" t="s">
        <v>232</v>
      </c>
      <c r="B151" s="65" t="s">
        <v>205</v>
      </c>
      <c r="C151" s="66" t="s">
        <v>1350</v>
      </c>
      <c r="D151" s="67">
        <v>3</v>
      </c>
      <c r="E151" s="66" t="s">
        <v>132</v>
      </c>
      <c r="F151" s="69">
        <v>32</v>
      </c>
      <c r="G151" s="66"/>
      <c r="H151" s="70"/>
      <c r="I151" s="71"/>
      <c r="J151" s="71"/>
      <c r="K151" s="34" t="s">
        <v>65</v>
      </c>
      <c r="L151" s="72">
        <v>151</v>
      </c>
      <c r="M151" s="72"/>
      <c r="N151" s="73"/>
      <c r="O151" s="79" t="s">
        <v>417</v>
      </c>
      <c r="P151" s="79">
        <v>1</v>
      </c>
      <c r="Q151" s="79" t="s">
        <v>418</v>
      </c>
      <c r="R151" s="79"/>
      <c r="S151" s="79"/>
      <c r="T151" s="78" t="str">
        <f>REPLACE(INDEX(GroupVertices[Group],MATCH(Edges[[#This Row],[Vertex 1]],GroupVertices[Vertex],0)),1,1,"")</f>
        <v>1</v>
      </c>
      <c r="U151" s="78" t="str">
        <f>REPLACE(INDEX(GroupVertices[Group],MATCH(Edges[[#This Row],[Vertex 2]],GroupVertices[Vertex],0)),1,1,"")</f>
        <v>4</v>
      </c>
      <c r="V151" s="48"/>
      <c r="W151" s="49"/>
      <c r="X151" s="48"/>
      <c r="Y151" s="49"/>
      <c r="Z151" s="48"/>
      <c r="AA151" s="49"/>
      <c r="AB151" s="48"/>
      <c r="AC151" s="49"/>
      <c r="AD151" s="48"/>
    </row>
    <row r="152" spans="1:30" ht="15">
      <c r="A152" s="65" t="s">
        <v>232</v>
      </c>
      <c r="B152" s="65" t="s">
        <v>267</v>
      </c>
      <c r="C152" s="66" t="s">
        <v>1350</v>
      </c>
      <c r="D152" s="67">
        <v>3</v>
      </c>
      <c r="E152" s="66" t="s">
        <v>132</v>
      </c>
      <c r="F152" s="69">
        <v>32</v>
      </c>
      <c r="G152" s="66"/>
      <c r="H152" s="70"/>
      <c r="I152" s="71"/>
      <c r="J152" s="71"/>
      <c r="K152" s="34" t="s">
        <v>65</v>
      </c>
      <c r="L152" s="72">
        <v>152</v>
      </c>
      <c r="M152" s="72"/>
      <c r="N152" s="73"/>
      <c r="O152" s="79" t="s">
        <v>417</v>
      </c>
      <c r="P152" s="79">
        <v>1</v>
      </c>
      <c r="Q152" s="79" t="s">
        <v>418</v>
      </c>
      <c r="R152" s="79"/>
      <c r="S152" s="79"/>
      <c r="T152" s="78" t="str">
        <f>REPLACE(INDEX(GroupVertices[Group],MATCH(Edges[[#This Row],[Vertex 1]],GroupVertices[Vertex],0)),1,1,"")</f>
        <v>1</v>
      </c>
      <c r="U152" s="78" t="str">
        <f>REPLACE(INDEX(GroupVertices[Group],MATCH(Edges[[#This Row],[Vertex 2]],GroupVertices[Vertex],0)),1,1,"")</f>
        <v>2</v>
      </c>
      <c r="V152" s="48"/>
      <c r="W152" s="49"/>
      <c r="X152" s="48"/>
      <c r="Y152" s="49"/>
      <c r="Z152" s="48"/>
      <c r="AA152" s="49"/>
      <c r="AB152" s="48"/>
      <c r="AC152" s="49"/>
      <c r="AD152" s="48"/>
    </row>
    <row r="153" spans="1:30" ht="15">
      <c r="A153" s="65" t="s">
        <v>232</v>
      </c>
      <c r="B153" s="65" t="s">
        <v>261</v>
      </c>
      <c r="C153" s="66" t="s">
        <v>1350</v>
      </c>
      <c r="D153" s="67">
        <v>3</v>
      </c>
      <c r="E153" s="66" t="s">
        <v>132</v>
      </c>
      <c r="F153" s="69">
        <v>32</v>
      </c>
      <c r="G153" s="66"/>
      <c r="H153" s="70"/>
      <c r="I153" s="71"/>
      <c r="J153" s="71"/>
      <c r="K153" s="34" t="s">
        <v>65</v>
      </c>
      <c r="L153" s="72">
        <v>153</v>
      </c>
      <c r="M153" s="72"/>
      <c r="N153" s="73"/>
      <c r="O153" s="79" t="s">
        <v>417</v>
      </c>
      <c r="P153" s="79">
        <v>1</v>
      </c>
      <c r="Q153" s="79" t="s">
        <v>418</v>
      </c>
      <c r="R153" s="79"/>
      <c r="S153" s="79"/>
      <c r="T153" s="78" t="str">
        <f>REPLACE(INDEX(GroupVertices[Group],MATCH(Edges[[#This Row],[Vertex 1]],GroupVertices[Vertex],0)),1,1,"")</f>
        <v>1</v>
      </c>
      <c r="U153" s="78" t="str">
        <f>REPLACE(INDEX(GroupVertices[Group],MATCH(Edges[[#This Row],[Vertex 2]],GroupVertices[Vertex],0)),1,1,"")</f>
        <v>3</v>
      </c>
      <c r="V153" s="48"/>
      <c r="W153" s="49"/>
      <c r="X153" s="48"/>
      <c r="Y153" s="49"/>
      <c r="Z153" s="48"/>
      <c r="AA153" s="49"/>
      <c r="AB153" s="48"/>
      <c r="AC153" s="49"/>
      <c r="AD153" s="48"/>
    </row>
    <row r="154" spans="1:30" ht="15">
      <c r="A154" s="65" t="s">
        <v>232</v>
      </c>
      <c r="B154" s="65" t="s">
        <v>383</v>
      </c>
      <c r="C154" s="66" t="s">
        <v>1350</v>
      </c>
      <c r="D154" s="67">
        <v>3</v>
      </c>
      <c r="E154" s="66" t="s">
        <v>132</v>
      </c>
      <c r="F154" s="69">
        <v>32</v>
      </c>
      <c r="G154" s="66"/>
      <c r="H154" s="70"/>
      <c r="I154" s="71"/>
      <c r="J154" s="71"/>
      <c r="K154" s="34" t="s">
        <v>65</v>
      </c>
      <c r="L154" s="72">
        <v>154</v>
      </c>
      <c r="M154" s="72"/>
      <c r="N154" s="73"/>
      <c r="O154" s="79" t="s">
        <v>417</v>
      </c>
      <c r="P154" s="79">
        <v>1</v>
      </c>
      <c r="Q154" s="79" t="s">
        <v>418</v>
      </c>
      <c r="R154" s="79"/>
      <c r="S154" s="79"/>
      <c r="T154" s="78" t="str">
        <f>REPLACE(INDEX(GroupVertices[Group],MATCH(Edges[[#This Row],[Vertex 1]],GroupVertices[Vertex],0)),1,1,"")</f>
        <v>1</v>
      </c>
      <c r="U154" s="78" t="str">
        <f>REPLACE(INDEX(GroupVertices[Group],MATCH(Edges[[#This Row],[Vertex 2]],GroupVertices[Vertex],0)),1,1,"")</f>
        <v>1</v>
      </c>
      <c r="V154" s="48"/>
      <c r="W154" s="49"/>
      <c r="X154" s="48"/>
      <c r="Y154" s="49"/>
      <c r="Z154" s="48"/>
      <c r="AA154" s="49"/>
      <c r="AB154" s="48"/>
      <c r="AC154" s="49"/>
      <c r="AD154" s="48"/>
    </row>
    <row r="155" spans="1:30" ht="15">
      <c r="A155" s="65" t="s">
        <v>232</v>
      </c>
      <c r="B155" s="65" t="s">
        <v>221</v>
      </c>
      <c r="C155" s="66" t="s">
        <v>1350</v>
      </c>
      <c r="D155" s="67">
        <v>3</v>
      </c>
      <c r="E155" s="66" t="s">
        <v>132</v>
      </c>
      <c r="F155" s="69">
        <v>32</v>
      </c>
      <c r="G155" s="66"/>
      <c r="H155" s="70"/>
      <c r="I155" s="71"/>
      <c r="J155" s="71"/>
      <c r="K155" s="34" t="s">
        <v>65</v>
      </c>
      <c r="L155" s="72">
        <v>155</v>
      </c>
      <c r="M155" s="72"/>
      <c r="N155" s="73"/>
      <c r="O155" s="79" t="s">
        <v>417</v>
      </c>
      <c r="P155" s="79">
        <v>1</v>
      </c>
      <c r="Q155" s="79" t="s">
        <v>418</v>
      </c>
      <c r="R155" s="79"/>
      <c r="S155" s="79"/>
      <c r="T155" s="78" t="str">
        <f>REPLACE(INDEX(GroupVertices[Group],MATCH(Edges[[#This Row],[Vertex 1]],GroupVertices[Vertex],0)),1,1,"")</f>
        <v>1</v>
      </c>
      <c r="U155" s="78" t="str">
        <f>REPLACE(INDEX(GroupVertices[Group],MATCH(Edges[[#This Row],[Vertex 2]],GroupVertices[Vertex],0)),1,1,"")</f>
        <v>1</v>
      </c>
      <c r="V155" s="48"/>
      <c r="W155" s="49"/>
      <c r="X155" s="48"/>
      <c r="Y155" s="49"/>
      <c r="Z155" s="48"/>
      <c r="AA155" s="49"/>
      <c r="AB155" s="48"/>
      <c r="AC155" s="49"/>
      <c r="AD155" s="48"/>
    </row>
    <row r="156" spans="1:30" ht="15">
      <c r="A156" s="65" t="s">
        <v>232</v>
      </c>
      <c r="B156" s="65" t="s">
        <v>217</v>
      </c>
      <c r="C156" s="66" t="s">
        <v>1350</v>
      </c>
      <c r="D156" s="67">
        <v>3</v>
      </c>
      <c r="E156" s="66" t="s">
        <v>132</v>
      </c>
      <c r="F156" s="69">
        <v>32</v>
      </c>
      <c r="G156" s="66"/>
      <c r="H156" s="70"/>
      <c r="I156" s="71"/>
      <c r="J156" s="71"/>
      <c r="K156" s="34" t="s">
        <v>65</v>
      </c>
      <c r="L156" s="72">
        <v>156</v>
      </c>
      <c r="M156" s="72"/>
      <c r="N156" s="73"/>
      <c r="O156" s="79" t="s">
        <v>417</v>
      </c>
      <c r="P156" s="79">
        <v>1</v>
      </c>
      <c r="Q156" s="79" t="s">
        <v>418</v>
      </c>
      <c r="R156" s="79"/>
      <c r="S156" s="79"/>
      <c r="T156" s="78" t="str">
        <f>REPLACE(INDEX(GroupVertices[Group],MATCH(Edges[[#This Row],[Vertex 1]],GroupVertices[Vertex],0)),1,1,"")</f>
        <v>1</v>
      </c>
      <c r="U156" s="78" t="str">
        <f>REPLACE(INDEX(GroupVertices[Group],MATCH(Edges[[#This Row],[Vertex 2]],GroupVertices[Vertex],0)),1,1,"")</f>
        <v>1</v>
      </c>
      <c r="V156" s="48"/>
      <c r="W156" s="49"/>
      <c r="X156" s="48"/>
      <c r="Y156" s="49"/>
      <c r="Z156" s="48"/>
      <c r="AA156" s="49"/>
      <c r="AB156" s="48"/>
      <c r="AC156" s="49"/>
      <c r="AD156" s="48"/>
    </row>
    <row r="157" spans="1:30" ht="15">
      <c r="A157" s="65" t="s">
        <v>232</v>
      </c>
      <c r="B157" s="65" t="s">
        <v>219</v>
      </c>
      <c r="C157" s="66" t="s">
        <v>1350</v>
      </c>
      <c r="D157" s="67">
        <v>3</v>
      </c>
      <c r="E157" s="66" t="s">
        <v>132</v>
      </c>
      <c r="F157" s="69">
        <v>32</v>
      </c>
      <c r="G157" s="66"/>
      <c r="H157" s="70"/>
      <c r="I157" s="71"/>
      <c r="J157" s="71"/>
      <c r="K157" s="34" t="s">
        <v>65</v>
      </c>
      <c r="L157" s="72">
        <v>157</v>
      </c>
      <c r="M157" s="72"/>
      <c r="N157" s="73"/>
      <c r="O157" s="79" t="s">
        <v>417</v>
      </c>
      <c r="P157" s="79">
        <v>1</v>
      </c>
      <c r="Q157" s="79" t="s">
        <v>418</v>
      </c>
      <c r="R157" s="79"/>
      <c r="S157" s="79"/>
      <c r="T157" s="78" t="str">
        <f>REPLACE(INDEX(GroupVertices[Group],MATCH(Edges[[#This Row],[Vertex 1]],GroupVertices[Vertex],0)),1,1,"")</f>
        <v>1</v>
      </c>
      <c r="U157" s="78" t="str">
        <f>REPLACE(INDEX(GroupVertices[Group],MATCH(Edges[[#This Row],[Vertex 2]],GroupVertices[Vertex],0)),1,1,"")</f>
        <v>4</v>
      </c>
      <c r="V157" s="48"/>
      <c r="W157" s="49"/>
      <c r="X157" s="48"/>
      <c r="Y157" s="49"/>
      <c r="Z157" s="48"/>
      <c r="AA157" s="49"/>
      <c r="AB157" s="48"/>
      <c r="AC157" s="49"/>
      <c r="AD157" s="48"/>
    </row>
    <row r="158" spans="1:30" ht="15">
      <c r="A158" s="65" t="s">
        <v>232</v>
      </c>
      <c r="B158" s="65" t="s">
        <v>226</v>
      </c>
      <c r="C158" s="66" t="s">
        <v>1350</v>
      </c>
      <c r="D158" s="67">
        <v>3</v>
      </c>
      <c r="E158" s="66" t="s">
        <v>132</v>
      </c>
      <c r="F158" s="69">
        <v>32</v>
      </c>
      <c r="G158" s="66"/>
      <c r="H158" s="70"/>
      <c r="I158" s="71"/>
      <c r="J158" s="71"/>
      <c r="K158" s="34" t="s">
        <v>65</v>
      </c>
      <c r="L158" s="72">
        <v>158</v>
      </c>
      <c r="M158" s="72"/>
      <c r="N158" s="73"/>
      <c r="O158" s="79" t="s">
        <v>417</v>
      </c>
      <c r="P158" s="79">
        <v>1</v>
      </c>
      <c r="Q158" s="79" t="s">
        <v>418</v>
      </c>
      <c r="R158" s="79"/>
      <c r="S158" s="79"/>
      <c r="T158" s="78" t="str">
        <f>REPLACE(INDEX(GroupVertices[Group],MATCH(Edges[[#This Row],[Vertex 1]],GroupVertices[Vertex],0)),1,1,"")</f>
        <v>1</v>
      </c>
      <c r="U158" s="78" t="str">
        <f>REPLACE(INDEX(GroupVertices[Group],MATCH(Edges[[#This Row],[Vertex 2]],GroupVertices[Vertex],0)),1,1,"")</f>
        <v>4</v>
      </c>
      <c r="V158" s="48"/>
      <c r="W158" s="49"/>
      <c r="X158" s="48"/>
      <c r="Y158" s="49"/>
      <c r="Z158" s="48"/>
      <c r="AA158" s="49"/>
      <c r="AB158" s="48"/>
      <c r="AC158" s="49"/>
      <c r="AD158" s="48"/>
    </row>
    <row r="159" spans="1:30" ht="15">
      <c r="A159" s="65" t="s">
        <v>232</v>
      </c>
      <c r="B159" s="65" t="s">
        <v>249</v>
      </c>
      <c r="C159" s="66" t="s">
        <v>1350</v>
      </c>
      <c r="D159" s="67">
        <v>3</v>
      </c>
      <c r="E159" s="66" t="s">
        <v>132</v>
      </c>
      <c r="F159" s="69">
        <v>32</v>
      </c>
      <c r="G159" s="66"/>
      <c r="H159" s="70"/>
      <c r="I159" s="71"/>
      <c r="J159" s="71"/>
      <c r="K159" s="34" t="s">
        <v>65</v>
      </c>
      <c r="L159" s="72">
        <v>159</v>
      </c>
      <c r="M159" s="72"/>
      <c r="N159" s="73"/>
      <c r="O159" s="79" t="s">
        <v>417</v>
      </c>
      <c r="P159" s="79">
        <v>1</v>
      </c>
      <c r="Q159" s="79" t="s">
        <v>418</v>
      </c>
      <c r="R159" s="79"/>
      <c r="S159" s="79"/>
      <c r="T159" s="78" t="str">
        <f>REPLACE(INDEX(GroupVertices[Group],MATCH(Edges[[#This Row],[Vertex 1]],GroupVertices[Vertex],0)),1,1,"")</f>
        <v>1</v>
      </c>
      <c r="U159" s="78" t="str">
        <f>REPLACE(INDEX(GroupVertices[Group],MATCH(Edges[[#This Row],[Vertex 2]],GroupVertices[Vertex],0)),1,1,"")</f>
        <v>1</v>
      </c>
      <c r="V159" s="48"/>
      <c r="W159" s="49"/>
      <c r="X159" s="48"/>
      <c r="Y159" s="49"/>
      <c r="Z159" s="48"/>
      <c r="AA159" s="49"/>
      <c r="AB159" s="48"/>
      <c r="AC159" s="49"/>
      <c r="AD159" s="48"/>
    </row>
    <row r="160" spans="1:30" ht="15">
      <c r="A160" s="65" t="s">
        <v>232</v>
      </c>
      <c r="B160" s="65" t="s">
        <v>384</v>
      </c>
      <c r="C160" s="66" t="s">
        <v>1350</v>
      </c>
      <c r="D160" s="67">
        <v>3</v>
      </c>
      <c r="E160" s="66" t="s">
        <v>132</v>
      </c>
      <c r="F160" s="69">
        <v>32</v>
      </c>
      <c r="G160" s="66"/>
      <c r="H160" s="70"/>
      <c r="I160" s="71"/>
      <c r="J160" s="71"/>
      <c r="K160" s="34" t="s">
        <v>65</v>
      </c>
      <c r="L160" s="72">
        <v>160</v>
      </c>
      <c r="M160" s="72"/>
      <c r="N160" s="73"/>
      <c r="O160" s="79" t="s">
        <v>417</v>
      </c>
      <c r="P160" s="79">
        <v>1</v>
      </c>
      <c r="Q160" s="79" t="s">
        <v>418</v>
      </c>
      <c r="R160" s="79"/>
      <c r="S160" s="79"/>
      <c r="T160" s="78" t="str">
        <f>REPLACE(INDEX(GroupVertices[Group],MATCH(Edges[[#This Row],[Vertex 1]],GroupVertices[Vertex],0)),1,1,"")</f>
        <v>1</v>
      </c>
      <c r="U160" s="78" t="str">
        <f>REPLACE(INDEX(GroupVertices[Group],MATCH(Edges[[#This Row],[Vertex 2]],GroupVertices[Vertex],0)),1,1,"")</f>
        <v>2</v>
      </c>
      <c r="V160" s="48"/>
      <c r="W160" s="49"/>
      <c r="X160" s="48"/>
      <c r="Y160" s="49"/>
      <c r="Z160" s="48"/>
      <c r="AA160" s="49"/>
      <c r="AB160" s="48"/>
      <c r="AC160" s="49"/>
      <c r="AD160" s="48"/>
    </row>
    <row r="161" spans="1:30" ht="15">
      <c r="A161" s="65" t="s">
        <v>232</v>
      </c>
      <c r="B161" s="65" t="s">
        <v>264</v>
      </c>
      <c r="C161" s="66" t="s">
        <v>1350</v>
      </c>
      <c r="D161" s="67">
        <v>3</v>
      </c>
      <c r="E161" s="66" t="s">
        <v>132</v>
      </c>
      <c r="F161" s="69">
        <v>32</v>
      </c>
      <c r="G161" s="66"/>
      <c r="H161" s="70"/>
      <c r="I161" s="71"/>
      <c r="J161" s="71"/>
      <c r="K161" s="34" t="s">
        <v>65</v>
      </c>
      <c r="L161" s="72">
        <v>161</v>
      </c>
      <c r="M161" s="72"/>
      <c r="N161" s="73"/>
      <c r="O161" s="79" t="s">
        <v>417</v>
      </c>
      <c r="P161" s="79">
        <v>1</v>
      </c>
      <c r="Q161" s="79" t="s">
        <v>418</v>
      </c>
      <c r="R161" s="79"/>
      <c r="S161" s="79"/>
      <c r="T161" s="78" t="str">
        <f>REPLACE(INDEX(GroupVertices[Group],MATCH(Edges[[#This Row],[Vertex 1]],GroupVertices[Vertex],0)),1,1,"")</f>
        <v>1</v>
      </c>
      <c r="U161" s="78" t="str">
        <f>REPLACE(INDEX(GroupVertices[Group],MATCH(Edges[[#This Row],[Vertex 2]],GroupVertices[Vertex],0)),1,1,"")</f>
        <v>2</v>
      </c>
      <c r="V161" s="48"/>
      <c r="W161" s="49"/>
      <c r="X161" s="48"/>
      <c r="Y161" s="49"/>
      <c r="Z161" s="48"/>
      <c r="AA161" s="49"/>
      <c r="AB161" s="48"/>
      <c r="AC161" s="49"/>
      <c r="AD161" s="48"/>
    </row>
    <row r="162" spans="1:30" ht="15">
      <c r="A162" s="65" t="s">
        <v>232</v>
      </c>
      <c r="B162" s="65" t="s">
        <v>269</v>
      </c>
      <c r="C162" s="66" t="s">
        <v>1350</v>
      </c>
      <c r="D162" s="67">
        <v>3</v>
      </c>
      <c r="E162" s="66" t="s">
        <v>132</v>
      </c>
      <c r="F162" s="69">
        <v>32</v>
      </c>
      <c r="G162" s="66"/>
      <c r="H162" s="70"/>
      <c r="I162" s="71"/>
      <c r="J162" s="71"/>
      <c r="K162" s="34" t="s">
        <v>65</v>
      </c>
      <c r="L162" s="72">
        <v>162</v>
      </c>
      <c r="M162" s="72"/>
      <c r="N162" s="73"/>
      <c r="O162" s="79" t="s">
        <v>417</v>
      </c>
      <c r="P162" s="79">
        <v>1</v>
      </c>
      <c r="Q162" s="79" t="s">
        <v>418</v>
      </c>
      <c r="R162" s="79"/>
      <c r="S162" s="79"/>
      <c r="T162" s="78" t="str">
        <f>REPLACE(INDEX(GroupVertices[Group],MATCH(Edges[[#This Row],[Vertex 1]],GroupVertices[Vertex],0)),1,1,"")</f>
        <v>1</v>
      </c>
      <c r="U162" s="78" t="str">
        <f>REPLACE(INDEX(GroupVertices[Group],MATCH(Edges[[#This Row],[Vertex 2]],GroupVertices[Vertex],0)),1,1,"")</f>
        <v>1</v>
      </c>
      <c r="V162" s="48"/>
      <c r="W162" s="49"/>
      <c r="X162" s="48"/>
      <c r="Y162" s="49"/>
      <c r="Z162" s="48"/>
      <c r="AA162" s="49"/>
      <c r="AB162" s="48"/>
      <c r="AC162" s="49"/>
      <c r="AD162" s="48"/>
    </row>
    <row r="163" spans="1:30" ht="15">
      <c r="A163" s="65" t="s">
        <v>232</v>
      </c>
      <c r="B163" s="65" t="s">
        <v>331</v>
      </c>
      <c r="C163" s="66" t="s">
        <v>1350</v>
      </c>
      <c r="D163" s="67">
        <v>3</v>
      </c>
      <c r="E163" s="66" t="s">
        <v>132</v>
      </c>
      <c r="F163" s="69">
        <v>32</v>
      </c>
      <c r="G163" s="66"/>
      <c r="H163" s="70"/>
      <c r="I163" s="71"/>
      <c r="J163" s="71"/>
      <c r="K163" s="34" t="s">
        <v>65</v>
      </c>
      <c r="L163" s="72">
        <v>163</v>
      </c>
      <c r="M163" s="72"/>
      <c r="N163" s="73"/>
      <c r="O163" s="79" t="s">
        <v>417</v>
      </c>
      <c r="P163" s="79">
        <v>1</v>
      </c>
      <c r="Q163" s="79" t="s">
        <v>418</v>
      </c>
      <c r="R163" s="79"/>
      <c r="S163" s="79"/>
      <c r="T163" s="78" t="str">
        <f>REPLACE(INDEX(GroupVertices[Group],MATCH(Edges[[#This Row],[Vertex 1]],GroupVertices[Vertex],0)),1,1,"")</f>
        <v>1</v>
      </c>
      <c r="U163" s="78" t="str">
        <f>REPLACE(INDEX(GroupVertices[Group],MATCH(Edges[[#This Row],[Vertex 2]],GroupVertices[Vertex],0)),1,1,"")</f>
        <v>4</v>
      </c>
      <c r="V163" s="48"/>
      <c r="W163" s="49"/>
      <c r="X163" s="48"/>
      <c r="Y163" s="49"/>
      <c r="Z163" s="48"/>
      <c r="AA163" s="49"/>
      <c r="AB163" s="48"/>
      <c r="AC163" s="49"/>
      <c r="AD163" s="48"/>
    </row>
    <row r="164" spans="1:30" ht="15">
      <c r="A164" s="65" t="s">
        <v>199</v>
      </c>
      <c r="B164" s="65" t="s">
        <v>232</v>
      </c>
      <c r="C164" s="66" t="s">
        <v>1350</v>
      </c>
      <c r="D164" s="67">
        <v>3</v>
      </c>
      <c r="E164" s="66" t="s">
        <v>132</v>
      </c>
      <c r="F164" s="69">
        <v>32</v>
      </c>
      <c r="G164" s="66"/>
      <c r="H164" s="70"/>
      <c r="I164" s="71"/>
      <c r="J164" s="71"/>
      <c r="K164" s="34" t="s">
        <v>65</v>
      </c>
      <c r="L164" s="72">
        <v>164</v>
      </c>
      <c r="M164" s="72"/>
      <c r="N164" s="73"/>
      <c r="O164" s="79" t="s">
        <v>417</v>
      </c>
      <c r="P164" s="79">
        <v>1</v>
      </c>
      <c r="Q164" s="79" t="s">
        <v>418</v>
      </c>
      <c r="R164" s="79"/>
      <c r="S164" s="79"/>
      <c r="T164" s="78" t="str">
        <f>REPLACE(INDEX(GroupVertices[Group],MATCH(Edges[[#This Row],[Vertex 1]],GroupVertices[Vertex],0)),1,1,"")</f>
        <v>1</v>
      </c>
      <c r="U164" s="78" t="str">
        <f>REPLACE(INDEX(GroupVertices[Group],MATCH(Edges[[#This Row],[Vertex 2]],GroupVertices[Vertex],0)),1,1,"")</f>
        <v>1</v>
      </c>
      <c r="V164" s="48"/>
      <c r="W164" s="49"/>
      <c r="X164" s="48"/>
      <c r="Y164" s="49"/>
      <c r="Z164" s="48"/>
      <c r="AA164" s="49"/>
      <c r="AB164" s="48"/>
      <c r="AC164" s="49"/>
      <c r="AD164" s="48"/>
    </row>
    <row r="165" spans="1:30" ht="15">
      <c r="A165" s="65" t="s">
        <v>206</v>
      </c>
      <c r="B165" s="65" t="s">
        <v>233</v>
      </c>
      <c r="C165" s="66" t="s">
        <v>1350</v>
      </c>
      <c r="D165" s="67">
        <v>3</v>
      </c>
      <c r="E165" s="66" t="s">
        <v>132</v>
      </c>
      <c r="F165" s="69">
        <v>32</v>
      </c>
      <c r="G165" s="66"/>
      <c r="H165" s="70"/>
      <c r="I165" s="71"/>
      <c r="J165" s="71"/>
      <c r="K165" s="34" t="s">
        <v>66</v>
      </c>
      <c r="L165" s="72">
        <v>165</v>
      </c>
      <c r="M165" s="72"/>
      <c r="N165" s="73"/>
      <c r="O165" s="79" t="s">
        <v>417</v>
      </c>
      <c r="P165" s="79">
        <v>1</v>
      </c>
      <c r="Q165" s="79" t="s">
        <v>418</v>
      </c>
      <c r="R165" s="79"/>
      <c r="S165" s="79"/>
      <c r="T165" s="78" t="str">
        <f>REPLACE(INDEX(GroupVertices[Group],MATCH(Edges[[#This Row],[Vertex 1]],GroupVertices[Vertex],0)),1,1,"")</f>
        <v>4</v>
      </c>
      <c r="U165" s="78" t="str">
        <f>REPLACE(INDEX(GroupVertices[Group],MATCH(Edges[[#This Row],[Vertex 2]],GroupVertices[Vertex],0)),1,1,"")</f>
        <v>4</v>
      </c>
      <c r="V165" s="48"/>
      <c r="W165" s="49"/>
      <c r="X165" s="48"/>
      <c r="Y165" s="49"/>
      <c r="Z165" s="48"/>
      <c r="AA165" s="49"/>
      <c r="AB165" s="48"/>
      <c r="AC165" s="49"/>
      <c r="AD165" s="48"/>
    </row>
    <row r="166" spans="1:30" ht="15">
      <c r="A166" s="65" t="s">
        <v>233</v>
      </c>
      <c r="B166" s="65" t="s">
        <v>206</v>
      </c>
      <c r="C166" s="66" t="s">
        <v>1350</v>
      </c>
      <c r="D166" s="67">
        <v>3</v>
      </c>
      <c r="E166" s="66" t="s">
        <v>132</v>
      </c>
      <c r="F166" s="69">
        <v>32</v>
      </c>
      <c r="G166" s="66"/>
      <c r="H166" s="70"/>
      <c r="I166" s="71"/>
      <c r="J166" s="71"/>
      <c r="K166" s="34" t="s">
        <v>66</v>
      </c>
      <c r="L166" s="72">
        <v>166</v>
      </c>
      <c r="M166" s="72"/>
      <c r="N166" s="73"/>
      <c r="O166" s="79" t="s">
        <v>417</v>
      </c>
      <c r="P166" s="79">
        <v>1</v>
      </c>
      <c r="Q166" s="79" t="s">
        <v>418</v>
      </c>
      <c r="R166" s="79"/>
      <c r="S166" s="79"/>
      <c r="T166" s="78" t="str">
        <f>REPLACE(INDEX(GroupVertices[Group],MATCH(Edges[[#This Row],[Vertex 1]],GroupVertices[Vertex],0)),1,1,"")</f>
        <v>4</v>
      </c>
      <c r="U166" s="78" t="str">
        <f>REPLACE(INDEX(GroupVertices[Group],MATCH(Edges[[#This Row],[Vertex 2]],GroupVertices[Vertex],0)),1,1,"")</f>
        <v>4</v>
      </c>
      <c r="V166" s="48"/>
      <c r="W166" s="49"/>
      <c r="X166" s="48"/>
      <c r="Y166" s="49"/>
      <c r="Z166" s="48"/>
      <c r="AA166" s="49"/>
      <c r="AB166" s="48"/>
      <c r="AC166" s="49"/>
      <c r="AD166" s="48"/>
    </row>
    <row r="167" spans="1:30" ht="15">
      <c r="A167" s="65" t="s">
        <v>233</v>
      </c>
      <c r="B167" s="65" t="s">
        <v>291</v>
      </c>
      <c r="C167" s="66" t="s">
        <v>1350</v>
      </c>
      <c r="D167" s="67">
        <v>3</v>
      </c>
      <c r="E167" s="66" t="s">
        <v>132</v>
      </c>
      <c r="F167" s="69">
        <v>32</v>
      </c>
      <c r="G167" s="66"/>
      <c r="H167" s="70"/>
      <c r="I167" s="71"/>
      <c r="J167" s="71"/>
      <c r="K167" s="34" t="s">
        <v>65</v>
      </c>
      <c r="L167" s="72">
        <v>167</v>
      </c>
      <c r="M167" s="72"/>
      <c r="N167" s="73"/>
      <c r="O167" s="79" t="s">
        <v>417</v>
      </c>
      <c r="P167" s="79">
        <v>1</v>
      </c>
      <c r="Q167" s="79" t="s">
        <v>418</v>
      </c>
      <c r="R167" s="79"/>
      <c r="S167" s="79"/>
      <c r="T167" s="78" t="str">
        <f>REPLACE(INDEX(GroupVertices[Group],MATCH(Edges[[#This Row],[Vertex 1]],GroupVertices[Vertex],0)),1,1,"")</f>
        <v>4</v>
      </c>
      <c r="U167" s="78" t="str">
        <f>REPLACE(INDEX(GroupVertices[Group],MATCH(Edges[[#This Row],[Vertex 2]],GroupVertices[Vertex],0)),1,1,"")</f>
        <v>4</v>
      </c>
      <c r="V167" s="48"/>
      <c r="W167" s="49"/>
      <c r="X167" s="48"/>
      <c r="Y167" s="49"/>
      <c r="Z167" s="48"/>
      <c r="AA167" s="49"/>
      <c r="AB167" s="48"/>
      <c r="AC167" s="49"/>
      <c r="AD167" s="48"/>
    </row>
    <row r="168" spans="1:30" ht="15">
      <c r="A168" s="65" t="s">
        <v>233</v>
      </c>
      <c r="B168" s="65" t="s">
        <v>276</v>
      </c>
      <c r="C168" s="66" t="s">
        <v>1350</v>
      </c>
      <c r="D168" s="67">
        <v>3</v>
      </c>
      <c r="E168" s="66" t="s">
        <v>132</v>
      </c>
      <c r="F168" s="69">
        <v>32</v>
      </c>
      <c r="G168" s="66"/>
      <c r="H168" s="70"/>
      <c r="I168" s="71"/>
      <c r="J168" s="71"/>
      <c r="K168" s="34" t="s">
        <v>65</v>
      </c>
      <c r="L168" s="72">
        <v>168</v>
      </c>
      <c r="M168" s="72"/>
      <c r="N168" s="73"/>
      <c r="O168" s="79" t="s">
        <v>417</v>
      </c>
      <c r="P168" s="79">
        <v>1</v>
      </c>
      <c r="Q168" s="79" t="s">
        <v>418</v>
      </c>
      <c r="R168" s="79"/>
      <c r="S168" s="79"/>
      <c r="T168" s="78" t="str">
        <f>REPLACE(INDEX(GroupVertices[Group],MATCH(Edges[[#This Row],[Vertex 1]],GroupVertices[Vertex],0)),1,1,"")</f>
        <v>4</v>
      </c>
      <c r="U168" s="78" t="str">
        <f>REPLACE(INDEX(GroupVertices[Group],MATCH(Edges[[#This Row],[Vertex 2]],GroupVertices[Vertex],0)),1,1,"")</f>
        <v>3</v>
      </c>
      <c r="V168" s="48"/>
      <c r="W168" s="49"/>
      <c r="X168" s="48"/>
      <c r="Y168" s="49"/>
      <c r="Z168" s="48"/>
      <c r="AA168" s="49"/>
      <c r="AB168" s="48"/>
      <c r="AC168" s="49"/>
      <c r="AD168" s="48"/>
    </row>
    <row r="169" spans="1:30" ht="15">
      <c r="A169" s="65" t="s">
        <v>233</v>
      </c>
      <c r="B169" s="65" t="s">
        <v>222</v>
      </c>
      <c r="C169" s="66" t="s">
        <v>1350</v>
      </c>
      <c r="D169" s="67">
        <v>3</v>
      </c>
      <c r="E169" s="66" t="s">
        <v>132</v>
      </c>
      <c r="F169" s="69">
        <v>32</v>
      </c>
      <c r="G169" s="66"/>
      <c r="H169" s="70"/>
      <c r="I169" s="71"/>
      <c r="J169" s="71"/>
      <c r="K169" s="34" t="s">
        <v>65</v>
      </c>
      <c r="L169" s="72">
        <v>169</v>
      </c>
      <c r="M169" s="72"/>
      <c r="N169" s="73"/>
      <c r="O169" s="79" t="s">
        <v>417</v>
      </c>
      <c r="P169" s="79">
        <v>1</v>
      </c>
      <c r="Q169" s="79" t="s">
        <v>418</v>
      </c>
      <c r="R169" s="79"/>
      <c r="S169" s="79"/>
      <c r="T169" s="78" t="str">
        <f>REPLACE(INDEX(GroupVertices[Group],MATCH(Edges[[#This Row],[Vertex 1]],GroupVertices[Vertex],0)),1,1,"")</f>
        <v>4</v>
      </c>
      <c r="U169" s="78" t="str">
        <f>REPLACE(INDEX(GroupVertices[Group],MATCH(Edges[[#This Row],[Vertex 2]],GroupVertices[Vertex],0)),1,1,"")</f>
        <v>3</v>
      </c>
      <c r="V169" s="48"/>
      <c r="W169" s="49"/>
      <c r="X169" s="48"/>
      <c r="Y169" s="49"/>
      <c r="Z169" s="48"/>
      <c r="AA169" s="49"/>
      <c r="AB169" s="48"/>
      <c r="AC169" s="49"/>
      <c r="AD169" s="48"/>
    </row>
    <row r="170" spans="1:30" ht="15">
      <c r="A170" s="65" t="s">
        <v>233</v>
      </c>
      <c r="B170" s="65" t="s">
        <v>296</v>
      </c>
      <c r="C170" s="66" t="s">
        <v>1350</v>
      </c>
      <c r="D170" s="67">
        <v>3</v>
      </c>
      <c r="E170" s="66" t="s">
        <v>132</v>
      </c>
      <c r="F170" s="69">
        <v>32</v>
      </c>
      <c r="G170" s="66"/>
      <c r="H170" s="70"/>
      <c r="I170" s="71"/>
      <c r="J170" s="71"/>
      <c r="K170" s="34" t="s">
        <v>65</v>
      </c>
      <c r="L170" s="72">
        <v>170</v>
      </c>
      <c r="M170" s="72"/>
      <c r="N170" s="73"/>
      <c r="O170" s="79" t="s">
        <v>417</v>
      </c>
      <c r="P170" s="79">
        <v>1</v>
      </c>
      <c r="Q170" s="79" t="s">
        <v>418</v>
      </c>
      <c r="R170" s="79"/>
      <c r="S170" s="79"/>
      <c r="T170" s="78" t="str">
        <f>REPLACE(INDEX(GroupVertices[Group],MATCH(Edges[[#This Row],[Vertex 1]],GroupVertices[Vertex],0)),1,1,"")</f>
        <v>4</v>
      </c>
      <c r="U170" s="78" t="str">
        <f>REPLACE(INDEX(GroupVertices[Group],MATCH(Edges[[#This Row],[Vertex 2]],GroupVertices[Vertex],0)),1,1,"")</f>
        <v>2</v>
      </c>
      <c r="V170" s="48"/>
      <c r="W170" s="49"/>
      <c r="X170" s="48"/>
      <c r="Y170" s="49"/>
      <c r="Z170" s="48"/>
      <c r="AA170" s="49"/>
      <c r="AB170" s="48"/>
      <c r="AC170" s="49"/>
      <c r="AD170" s="48"/>
    </row>
    <row r="171" spans="1:30" ht="15">
      <c r="A171" s="65" t="s">
        <v>233</v>
      </c>
      <c r="B171" s="65" t="s">
        <v>217</v>
      </c>
      <c r="C171" s="66" t="s">
        <v>1350</v>
      </c>
      <c r="D171" s="67">
        <v>3</v>
      </c>
      <c r="E171" s="66" t="s">
        <v>132</v>
      </c>
      <c r="F171" s="69">
        <v>32</v>
      </c>
      <c r="G171" s="66"/>
      <c r="H171" s="70"/>
      <c r="I171" s="71"/>
      <c r="J171" s="71"/>
      <c r="K171" s="34" t="s">
        <v>65</v>
      </c>
      <c r="L171" s="72">
        <v>171</v>
      </c>
      <c r="M171" s="72"/>
      <c r="N171" s="73"/>
      <c r="O171" s="79" t="s">
        <v>417</v>
      </c>
      <c r="P171" s="79">
        <v>1</v>
      </c>
      <c r="Q171" s="79" t="s">
        <v>418</v>
      </c>
      <c r="R171" s="79"/>
      <c r="S171" s="79"/>
      <c r="T171" s="78" t="str">
        <f>REPLACE(INDEX(GroupVertices[Group],MATCH(Edges[[#This Row],[Vertex 1]],GroupVertices[Vertex],0)),1,1,"")</f>
        <v>4</v>
      </c>
      <c r="U171" s="78" t="str">
        <f>REPLACE(INDEX(GroupVertices[Group],MATCH(Edges[[#This Row],[Vertex 2]],GroupVertices[Vertex],0)),1,1,"")</f>
        <v>1</v>
      </c>
      <c r="V171" s="48"/>
      <c r="W171" s="49"/>
      <c r="X171" s="48"/>
      <c r="Y171" s="49"/>
      <c r="Z171" s="48"/>
      <c r="AA171" s="49"/>
      <c r="AB171" s="48"/>
      <c r="AC171" s="49"/>
      <c r="AD171" s="48"/>
    </row>
    <row r="172" spans="1:30" ht="15">
      <c r="A172" s="65" t="s">
        <v>233</v>
      </c>
      <c r="B172" s="65" t="s">
        <v>219</v>
      </c>
      <c r="C172" s="66" t="s">
        <v>1350</v>
      </c>
      <c r="D172" s="67">
        <v>3</v>
      </c>
      <c r="E172" s="66" t="s">
        <v>132</v>
      </c>
      <c r="F172" s="69">
        <v>32</v>
      </c>
      <c r="G172" s="66"/>
      <c r="H172" s="70"/>
      <c r="I172" s="71"/>
      <c r="J172" s="71"/>
      <c r="K172" s="34" t="s">
        <v>66</v>
      </c>
      <c r="L172" s="72">
        <v>172</v>
      </c>
      <c r="M172" s="72"/>
      <c r="N172" s="73"/>
      <c r="O172" s="79" t="s">
        <v>417</v>
      </c>
      <c r="P172" s="79">
        <v>1</v>
      </c>
      <c r="Q172" s="79" t="s">
        <v>418</v>
      </c>
      <c r="R172" s="79"/>
      <c r="S172" s="79"/>
      <c r="T172" s="78" t="str">
        <f>REPLACE(INDEX(GroupVertices[Group],MATCH(Edges[[#This Row],[Vertex 1]],GroupVertices[Vertex],0)),1,1,"")</f>
        <v>4</v>
      </c>
      <c r="U172" s="78" t="str">
        <f>REPLACE(INDEX(GroupVertices[Group],MATCH(Edges[[#This Row],[Vertex 2]],GroupVertices[Vertex],0)),1,1,"")</f>
        <v>4</v>
      </c>
      <c r="V172" s="48"/>
      <c r="W172" s="49"/>
      <c r="X172" s="48"/>
      <c r="Y172" s="49"/>
      <c r="Z172" s="48"/>
      <c r="AA172" s="49"/>
      <c r="AB172" s="48"/>
      <c r="AC172" s="49"/>
      <c r="AD172" s="48"/>
    </row>
    <row r="173" spans="1:30" ht="15">
      <c r="A173" s="65" t="s">
        <v>233</v>
      </c>
      <c r="B173" s="65" t="s">
        <v>371</v>
      </c>
      <c r="C173" s="66" t="s">
        <v>1350</v>
      </c>
      <c r="D173" s="67">
        <v>3</v>
      </c>
      <c r="E173" s="66" t="s">
        <v>132</v>
      </c>
      <c r="F173" s="69">
        <v>32</v>
      </c>
      <c r="G173" s="66"/>
      <c r="H173" s="70"/>
      <c r="I173" s="71"/>
      <c r="J173" s="71"/>
      <c r="K173" s="34" t="s">
        <v>65</v>
      </c>
      <c r="L173" s="72">
        <v>173</v>
      </c>
      <c r="M173" s="72"/>
      <c r="N173" s="73"/>
      <c r="O173" s="79" t="s">
        <v>417</v>
      </c>
      <c r="P173" s="79">
        <v>1</v>
      </c>
      <c r="Q173" s="79" t="s">
        <v>418</v>
      </c>
      <c r="R173" s="79"/>
      <c r="S173" s="79"/>
      <c r="T173" s="78" t="str">
        <f>REPLACE(INDEX(GroupVertices[Group],MATCH(Edges[[#This Row],[Vertex 1]],GroupVertices[Vertex],0)),1,1,"")</f>
        <v>4</v>
      </c>
      <c r="U173" s="78" t="str">
        <f>REPLACE(INDEX(GroupVertices[Group],MATCH(Edges[[#This Row],[Vertex 2]],GroupVertices[Vertex],0)),1,1,"")</f>
        <v>4</v>
      </c>
      <c r="V173" s="48"/>
      <c r="W173" s="49"/>
      <c r="X173" s="48"/>
      <c r="Y173" s="49"/>
      <c r="Z173" s="48"/>
      <c r="AA173" s="49"/>
      <c r="AB173" s="48"/>
      <c r="AC173" s="49"/>
      <c r="AD173" s="48"/>
    </row>
    <row r="174" spans="1:30" ht="15">
      <c r="A174" s="65" t="s">
        <v>233</v>
      </c>
      <c r="B174" s="65" t="s">
        <v>269</v>
      </c>
      <c r="C174" s="66" t="s">
        <v>1350</v>
      </c>
      <c r="D174" s="67">
        <v>3</v>
      </c>
      <c r="E174" s="66" t="s">
        <v>132</v>
      </c>
      <c r="F174" s="69">
        <v>32</v>
      </c>
      <c r="G174" s="66"/>
      <c r="H174" s="70"/>
      <c r="I174" s="71"/>
      <c r="J174" s="71"/>
      <c r="K174" s="34" t="s">
        <v>65</v>
      </c>
      <c r="L174" s="72">
        <v>174</v>
      </c>
      <c r="M174" s="72"/>
      <c r="N174" s="73"/>
      <c r="O174" s="79" t="s">
        <v>417</v>
      </c>
      <c r="P174" s="79">
        <v>1</v>
      </c>
      <c r="Q174" s="79" t="s">
        <v>418</v>
      </c>
      <c r="R174" s="79"/>
      <c r="S174" s="79"/>
      <c r="T174" s="78" t="str">
        <f>REPLACE(INDEX(GroupVertices[Group],MATCH(Edges[[#This Row],[Vertex 1]],GroupVertices[Vertex],0)),1,1,"")</f>
        <v>4</v>
      </c>
      <c r="U174" s="78" t="str">
        <f>REPLACE(INDEX(GroupVertices[Group],MATCH(Edges[[#This Row],[Vertex 2]],GroupVertices[Vertex],0)),1,1,"")</f>
        <v>1</v>
      </c>
      <c r="V174" s="48"/>
      <c r="W174" s="49"/>
      <c r="X174" s="48"/>
      <c r="Y174" s="49"/>
      <c r="Z174" s="48"/>
      <c r="AA174" s="49"/>
      <c r="AB174" s="48"/>
      <c r="AC174" s="49"/>
      <c r="AD174" s="48"/>
    </row>
    <row r="175" spans="1:30" ht="15">
      <c r="A175" s="65" t="s">
        <v>233</v>
      </c>
      <c r="B175" s="65" t="s">
        <v>270</v>
      </c>
      <c r="C175" s="66" t="s">
        <v>1350</v>
      </c>
      <c r="D175" s="67">
        <v>3</v>
      </c>
      <c r="E175" s="66" t="s">
        <v>132</v>
      </c>
      <c r="F175" s="69">
        <v>32</v>
      </c>
      <c r="G175" s="66"/>
      <c r="H175" s="70"/>
      <c r="I175" s="71"/>
      <c r="J175" s="71"/>
      <c r="K175" s="34" t="s">
        <v>65</v>
      </c>
      <c r="L175" s="72">
        <v>175</v>
      </c>
      <c r="M175" s="72"/>
      <c r="N175" s="73"/>
      <c r="O175" s="79" t="s">
        <v>417</v>
      </c>
      <c r="P175" s="79">
        <v>1</v>
      </c>
      <c r="Q175" s="79" t="s">
        <v>418</v>
      </c>
      <c r="R175" s="79"/>
      <c r="S175" s="79"/>
      <c r="T175" s="78" t="str">
        <f>REPLACE(INDEX(GroupVertices[Group],MATCH(Edges[[#This Row],[Vertex 1]],GroupVertices[Vertex],0)),1,1,"")</f>
        <v>4</v>
      </c>
      <c r="U175" s="78" t="str">
        <f>REPLACE(INDEX(GroupVertices[Group],MATCH(Edges[[#This Row],[Vertex 2]],GroupVertices[Vertex],0)),1,1,"")</f>
        <v>2</v>
      </c>
      <c r="V175" s="48"/>
      <c r="W175" s="49"/>
      <c r="X175" s="48"/>
      <c r="Y175" s="49"/>
      <c r="Z175" s="48"/>
      <c r="AA175" s="49"/>
      <c r="AB175" s="48"/>
      <c r="AC175" s="49"/>
      <c r="AD175" s="48"/>
    </row>
    <row r="176" spans="1:30" ht="15">
      <c r="A176" s="65" t="s">
        <v>233</v>
      </c>
      <c r="B176" s="65" t="s">
        <v>297</v>
      </c>
      <c r="C176" s="66" t="s">
        <v>1350</v>
      </c>
      <c r="D176" s="67">
        <v>3</v>
      </c>
      <c r="E176" s="66" t="s">
        <v>132</v>
      </c>
      <c r="F176" s="69">
        <v>32</v>
      </c>
      <c r="G176" s="66"/>
      <c r="H176" s="70"/>
      <c r="I176" s="71"/>
      <c r="J176" s="71"/>
      <c r="K176" s="34" t="s">
        <v>65</v>
      </c>
      <c r="L176" s="72">
        <v>176</v>
      </c>
      <c r="M176" s="72"/>
      <c r="N176" s="73"/>
      <c r="O176" s="79" t="s">
        <v>417</v>
      </c>
      <c r="P176" s="79">
        <v>1</v>
      </c>
      <c r="Q176" s="79" t="s">
        <v>418</v>
      </c>
      <c r="R176" s="79"/>
      <c r="S176" s="79"/>
      <c r="T176" s="78" t="str">
        <f>REPLACE(INDEX(GroupVertices[Group],MATCH(Edges[[#This Row],[Vertex 1]],GroupVertices[Vertex],0)),1,1,"")</f>
        <v>4</v>
      </c>
      <c r="U176" s="78" t="str">
        <f>REPLACE(INDEX(GroupVertices[Group],MATCH(Edges[[#This Row],[Vertex 2]],GroupVertices[Vertex],0)),1,1,"")</f>
        <v>4</v>
      </c>
      <c r="V176" s="48"/>
      <c r="W176" s="49"/>
      <c r="X176" s="48"/>
      <c r="Y176" s="49"/>
      <c r="Z176" s="48"/>
      <c r="AA176" s="49"/>
      <c r="AB176" s="48"/>
      <c r="AC176" s="49"/>
      <c r="AD176" s="48"/>
    </row>
    <row r="177" spans="1:30" ht="15">
      <c r="A177" s="65" t="s">
        <v>233</v>
      </c>
      <c r="B177" s="65" t="s">
        <v>363</v>
      </c>
      <c r="C177" s="66" t="s">
        <v>1350</v>
      </c>
      <c r="D177" s="67">
        <v>3</v>
      </c>
      <c r="E177" s="66" t="s">
        <v>132</v>
      </c>
      <c r="F177" s="69">
        <v>32</v>
      </c>
      <c r="G177" s="66"/>
      <c r="H177" s="70"/>
      <c r="I177" s="71"/>
      <c r="J177" s="71"/>
      <c r="K177" s="34" t="s">
        <v>65</v>
      </c>
      <c r="L177" s="72">
        <v>177</v>
      </c>
      <c r="M177" s="72"/>
      <c r="N177" s="73"/>
      <c r="O177" s="79" t="s">
        <v>417</v>
      </c>
      <c r="P177" s="79">
        <v>1</v>
      </c>
      <c r="Q177" s="79" t="s">
        <v>418</v>
      </c>
      <c r="R177" s="79"/>
      <c r="S177" s="79"/>
      <c r="T177" s="78" t="str">
        <f>REPLACE(INDEX(GroupVertices[Group],MATCH(Edges[[#This Row],[Vertex 1]],GroupVertices[Vertex],0)),1,1,"")</f>
        <v>4</v>
      </c>
      <c r="U177" s="78" t="str">
        <f>REPLACE(INDEX(GroupVertices[Group],MATCH(Edges[[#This Row],[Vertex 2]],GroupVertices[Vertex],0)),1,1,"")</f>
        <v>2</v>
      </c>
      <c r="V177" s="48"/>
      <c r="W177" s="49"/>
      <c r="X177" s="48"/>
      <c r="Y177" s="49"/>
      <c r="Z177" s="48"/>
      <c r="AA177" s="49"/>
      <c r="AB177" s="48"/>
      <c r="AC177" s="49"/>
      <c r="AD177" s="48"/>
    </row>
    <row r="178" spans="1:30" ht="15">
      <c r="A178" s="65" t="s">
        <v>233</v>
      </c>
      <c r="B178" s="65" t="s">
        <v>305</v>
      </c>
      <c r="C178" s="66" t="s">
        <v>1350</v>
      </c>
      <c r="D178" s="67">
        <v>3</v>
      </c>
      <c r="E178" s="66" t="s">
        <v>132</v>
      </c>
      <c r="F178" s="69">
        <v>32</v>
      </c>
      <c r="G178" s="66"/>
      <c r="H178" s="70"/>
      <c r="I178" s="71"/>
      <c r="J178" s="71"/>
      <c r="K178" s="34" t="s">
        <v>65</v>
      </c>
      <c r="L178" s="72">
        <v>178</v>
      </c>
      <c r="M178" s="72"/>
      <c r="N178" s="73"/>
      <c r="O178" s="79" t="s">
        <v>417</v>
      </c>
      <c r="P178" s="79">
        <v>1</v>
      </c>
      <c r="Q178" s="79" t="s">
        <v>418</v>
      </c>
      <c r="R178" s="79"/>
      <c r="S178" s="79"/>
      <c r="T178" s="78" t="str">
        <f>REPLACE(INDEX(GroupVertices[Group],MATCH(Edges[[#This Row],[Vertex 1]],GroupVertices[Vertex],0)),1,1,"")</f>
        <v>4</v>
      </c>
      <c r="U178" s="78" t="str">
        <f>REPLACE(INDEX(GroupVertices[Group],MATCH(Edges[[#This Row],[Vertex 2]],GroupVertices[Vertex],0)),1,1,"")</f>
        <v>2</v>
      </c>
      <c r="V178" s="48"/>
      <c r="W178" s="49"/>
      <c r="X178" s="48"/>
      <c r="Y178" s="49"/>
      <c r="Z178" s="48"/>
      <c r="AA178" s="49"/>
      <c r="AB178" s="48"/>
      <c r="AC178" s="49"/>
      <c r="AD178" s="48"/>
    </row>
    <row r="179" spans="1:30" ht="15">
      <c r="A179" s="65" t="s">
        <v>199</v>
      </c>
      <c r="B179" s="65" t="s">
        <v>233</v>
      </c>
      <c r="C179" s="66" t="s">
        <v>1350</v>
      </c>
      <c r="D179" s="67">
        <v>3</v>
      </c>
      <c r="E179" s="66" t="s">
        <v>132</v>
      </c>
      <c r="F179" s="69">
        <v>32</v>
      </c>
      <c r="G179" s="66"/>
      <c r="H179" s="70"/>
      <c r="I179" s="71"/>
      <c r="J179" s="71"/>
      <c r="K179" s="34" t="s">
        <v>65</v>
      </c>
      <c r="L179" s="72">
        <v>179</v>
      </c>
      <c r="M179" s="72"/>
      <c r="N179" s="73"/>
      <c r="O179" s="79" t="s">
        <v>417</v>
      </c>
      <c r="P179" s="79">
        <v>1</v>
      </c>
      <c r="Q179" s="79" t="s">
        <v>418</v>
      </c>
      <c r="R179" s="79"/>
      <c r="S179" s="79"/>
      <c r="T179" s="78" t="str">
        <f>REPLACE(INDEX(GroupVertices[Group],MATCH(Edges[[#This Row],[Vertex 1]],GroupVertices[Vertex],0)),1,1,"")</f>
        <v>1</v>
      </c>
      <c r="U179" s="78" t="str">
        <f>REPLACE(INDEX(GroupVertices[Group],MATCH(Edges[[#This Row],[Vertex 2]],GroupVertices[Vertex],0)),1,1,"")</f>
        <v>4</v>
      </c>
      <c r="V179" s="48"/>
      <c r="W179" s="49"/>
      <c r="X179" s="48"/>
      <c r="Y179" s="49"/>
      <c r="Z179" s="48"/>
      <c r="AA179" s="49"/>
      <c r="AB179" s="48"/>
      <c r="AC179" s="49"/>
      <c r="AD179" s="48"/>
    </row>
    <row r="180" spans="1:30" ht="15">
      <c r="A180" s="65" t="s">
        <v>219</v>
      </c>
      <c r="B180" s="65" t="s">
        <v>233</v>
      </c>
      <c r="C180" s="66" t="s">
        <v>1350</v>
      </c>
      <c r="D180" s="67">
        <v>3</v>
      </c>
      <c r="E180" s="66" t="s">
        <v>132</v>
      </c>
      <c r="F180" s="69">
        <v>32</v>
      </c>
      <c r="G180" s="66"/>
      <c r="H180" s="70"/>
      <c r="I180" s="71"/>
      <c r="J180" s="71"/>
      <c r="K180" s="34" t="s">
        <v>66</v>
      </c>
      <c r="L180" s="72">
        <v>180</v>
      </c>
      <c r="M180" s="72"/>
      <c r="N180" s="73"/>
      <c r="O180" s="79" t="s">
        <v>417</v>
      </c>
      <c r="P180" s="79">
        <v>1</v>
      </c>
      <c r="Q180" s="79" t="s">
        <v>418</v>
      </c>
      <c r="R180" s="79"/>
      <c r="S180" s="79"/>
      <c r="T180" s="78" t="str">
        <f>REPLACE(INDEX(GroupVertices[Group],MATCH(Edges[[#This Row],[Vertex 1]],GroupVertices[Vertex],0)),1,1,"")</f>
        <v>4</v>
      </c>
      <c r="U180" s="78" t="str">
        <f>REPLACE(INDEX(GroupVertices[Group],MATCH(Edges[[#This Row],[Vertex 2]],GroupVertices[Vertex],0)),1,1,"")</f>
        <v>4</v>
      </c>
      <c r="V180" s="48"/>
      <c r="W180" s="49"/>
      <c r="X180" s="48"/>
      <c r="Y180" s="49"/>
      <c r="Z180" s="48"/>
      <c r="AA180" s="49"/>
      <c r="AB180" s="48"/>
      <c r="AC180" s="49"/>
      <c r="AD180" s="48"/>
    </row>
    <row r="181" spans="1:30" ht="15">
      <c r="A181" s="65" t="s">
        <v>234</v>
      </c>
      <c r="B181" s="65" t="s">
        <v>233</v>
      </c>
      <c r="C181" s="66" t="s">
        <v>1350</v>
      </c>
      <c r="D181" s="67">
        <v>3</v>
      </c>
      <c r="E181" s="66" t="s">
        <v>132</v>
      </c>
      <c r="F181" s="69">
        <v>32</v>
      </c>
      <c r="G181" s="66"/>
      <c r="H181" s="70"/>
      <c r="I181" s="71"/>
      <c r="J181" s="71"/>
      <c r="K181" s="34" t="s">
        <v>65</v>
      </c>
      <c r="L181" s="72">
        <v>181</v>
      </c>
      <c r="M181" s="72"/>
      <c r="N181" s="73"/>
      <c r="O181" s="79" t="s">
        <v>417</v>
      </c>
      <c r="P181" s="79">
        <v>1</v>
      </c>
      <c r="Q181" s="79" t="s">
        <v>418</v>
      </c>
      <c r="R181" s="79"/>
      <c r="S181" s="79"/>
      <c r="T181" s="78" t="str">
        <f>REPLACE(INDEX(GroupVertices[Group],MATCH(Edges[[#This Row],[Vertex 1]],GroupVertices[Vertex],0)),1,1,"")</f>
        <v>2</v>
      </c>
      <c r="U181" s="78" t="str">
        <f>REPLACE(INDEX(GroupVertices[Group],MATCH(Edges[[#This Row],[Vertex 2]],GroupVertices[Vertex],0)),1,1,"")</f>
        <v>4</v>
      </c>
      <c r="V181" s="48"/>
      <c r="W181" s="49"/>
      <c r="X181" s="48"/>
      <c r="Y181" s="49"/>
      <c r="Z181" s="48"/>
      <c r="AA181" s="49"/>
      <c r="AB181" s="48"/>
      <c r="AC181" s="49"/>
      <c r="AD181" s="48"/>
    </row>
    <row r="182" spans="1:30" ht="15">
      <c r="A182" s="65" t="s">
        <v>235</v>
      </c>
      <c r="B182" s="65" t="s">
        <v>228</v>
      </c>
      <c r="C182" s="66" t="s">
        <v>1350</v>
      </c>
      <c r="D182" s="67">
        <v>3</v>
      </c>
      <c r="E182" s="66" t="s">
        <v>132</v>
      </c>
      <c r="F182" s="69">
        <v>32</v>
      </c>
      <c r="G182" s="66"/>
      <c r="H182" s="70"/>
      <c r="I182" s="71"/>
      <c r="J182" s="71"/>
      <c r="K182" s="34" t="s">
        <v>66</v>
      </c>
      <c r="L182" s="72">
        <v>182</v>
      </c>
      <c r="M182" s="72"/>
      <c r="N182" s="73"/>
      <c r="O182" s="79" t="s">
        <v>417</v>
      </c>
      <c r="P182" s="79">
        <v>1</v>
      </c>
      <c r="Q182" s="79" t="s">
        <v>418</v>
      </c>
      <c r="R182" s="79"/>
      <c r="S182" s="79"/>
      <c r="T182" s="78" t="str">
        <f>REPLACE(INDEX(GroupVertices[Group],MATCH(Edges[[#This Row],[Vertex 1]],GroupVertices[Vertex],0)),1,1,"")</f>
        <v>1</v>
      </c>
      <c r="U182" s="78" t="str">
        <f>REPLACE(INDEX(GroupVertices[Group],MATCH(Edges[[#This Row],[Vertex 2]],GroupVertices[Vertex],0)),1,1,"")</f>
        <v>1</v>
      </c>
      <c r="V182" s="48"/>
      <c r="W182" s="49"/>
      <c r="X182" s="48"/>
      <c r="Y182" s="49"/>
      <c r="Z182" s="48"/>
      <c r="AA182" s="49"/>
      <c r="AB182" s="48"/>
      <c r="AC182" s="49"/>
      <c r="AD182" s="48"/>
    </row>
    <row r="183" spans="1:30" ht="15">
      <c r="A183" s="65" t="s">
        <v>228</v>
      </c>
      <c r="B183" s="65" t="s">
        <v>235</v>
      </c>
      <c r="C183" s="66" t="s">
        <v>1350</v>
      </c>
      <c r="D183" s="67">
        <v>3</v>
      </c>
      <c r="E183" s="66" t="s">
        <v>132</v>
      </c>
      <c r="F183" s="69">
        <v>32</v>
      </c>
      <c r="G183" s="66"/>
      <c r="H183" s="70"/>
      <c r="I183" s="71"/>
      <c r="J183" s="71"/>
      <c r="K183" s="34" t="s">
        <v>66</v>
      </c>
      <c r="L183" s="72">
        <v>183</v>
      </c>
      <c r="M183" s="72"/>
      <c r="N183" s="73"/>
      <c r="O183" s="79" t="s">
        <v>417</v>
      </c>
      <c r="P183" s="79">
        <v>1</v>
      </c>
      <c r="Q183" s="79" t="s">
        <v>418</v>
      </c>
      <c r="R183" s="79"/>
      <c r="S183" s="79"/>
      <c r="T183" s="78" t="str">
        <f>REPLACE(INDEX(GroupVertices[Group],MATCH(Edges[[#This Row],[Vertex 1]],GroupVertices[Vertex],0)),1,1,"")</f>
        <v>1</v>
      </c>
      <c r="U183" s="78" t="str">
        <f>REPLACE(INDEX(GroupVertices[Group],MATCH(Edges[[#This Row],[Vertex 2]],GroupVertices[Vertex],0)),1,1,"")</f>
        <v>1</v>
      </c>
      <c r="V183" s="48"/>
      <c r="W183" s="49"/>
      <c r="X183" s="48"/>
      <c r="Y183" s="49"/>
      <c r="Z183" s="48"/>
      <c r="AA183" s="49"/>
      <c r="AB183" s="48"/>
      <c r="AC183" s="49"/>
      <c r="AD183" s="48"/>
    </row>
    <row r="184" spans="1:30" ht="15">
      <c r="A184" s="65" t="s">
        <v>228</v>
      </c>
      <c r="B184" s="65" t="s">
        <v>219</v>
      </c>
      <c r="C184" s="66" t="s">
        <v>1350</v>
      </c>
      <c r="D184" s="67">
        <v>3</v>
      </c>
      <c r="E184" s="66" t="s">
        <v>132</v>
      </c>
      <c r="F184" s="69">
        <v>32</v>
      </c>
      <c r="G184" s="66"/>
      <c r="H184" s="70"/>
      <c r="I184" s="71"/>
      <c r="J184" s="71"/>
      <c r="K184" s="34" t="s">
        <v>65</v>
      </c>
      <c r="L184" s="72">
        <v>184</v>
      </c>
      <c r="M184" s="72"/>
      <c r="N184" s="73"/>
      <c r="O184" s="79" t="s">
        <v>417</v>
      </c>
      <c r="P184" s="79">
        <v>1</v>
      </c>
      <c r="Q184" s="79" t="s">
        <v>418</v>
      </c>
      <c r="R184" s="79"/>
      <c r="S184" s="79"/>
      <c r="T184" s="78" t="str">
        <f>REPLACE(INDEX(GroupVertices[Group],MATCH(Edges[[#This Row],[Vertex 1]],GroupVertices[Vertex],0)),1,1,"")</f>
        <v>1</v>
      </c>
      <c r="U184" s="78" t="str">
        <f>REPLACE(INDEX(GroupVertices[Group],MATCH(Edges[[#This Row],[Vertex 2]],GroupVertices[Vertex],0)),1,1,"")</f>
        <v>4</v>
      </c>
      <c r="V184" s="48"/>
      <c r="W184" s="49"/>
      <c r="X184" s="48"/>
      <c r="Y184" s="49"/>
      <c r="Z184" s="48"/>
      <c r="AA184" s="49"/>
      <c r="AB184" s="48"/>
      <c r="AC184" s="49"/>
      <c r="AD184" s="48"/>
    </row>
    <row r="185" spans="1:30" ht="15">
      <c r="A185" s="65" t="s">
        <v>228</v>
      </c>
      <c r="B185" s="65" t="s">
        <v>385</v>
      </c>
      <c r="C185" s="66" t="s">
        <v>1350</v>
      </c>
      <c r="D185" s="67">
        <v>3</v>
      </c>
      <c r="E185" s="66" t="s">
        <v>132</v>
      </c>
      <c r="F185" s="69">
        <v>32</v>
      </c>
      <c r="G185" s="66"/>
      <c r="H185" s="70"/>
      <c r="I185" s="71"/>
      <c r="J185" s="71"/>
      <c r="K185" s="34" t="s">
        <v>65</v>
      </c>
      <c r="L185" s="72">
        <v>185</v>
      </c>
      <c r="M185" s="72"/>
      <c r="N185" s="73"/>
      <c r="O185" s="79" t="s">
        <v>417</v>
      </c>
      <c r="P185" s="79">
        <v>1</v>
      </c>
      <c r="Q185" s="79" t="s">
        <v>418</v>
      </c>
      <c r="R185" s="79"/>
      <c r="S185" s="79"/>
      <c r="T185" s="78" t="str">
        <f>REPLACE(INDEX(GroupVertices[Group],MATCH(Edges[[#This Row],[Vertex 1]],GroupVertices[Vertex],0)),1,1,"")</f>
        <v>1</v>
      </c>
      <c r="U185" s="78" t="str">
        <f>REPLACE(INDEX(GroupVertices[Group],MATCH(Edges[[#This Row],[Vertex 2]],GroupVertices[Vertex],0)),1,1,"")</f>
        <v>1</v>
      </c>
      <c r="V185" s="48"/>
      <c r="W185" s="49"/>
      <c r="X185" s="48"/>
      <c r="Y185" s="49"/>
      <c r="Z185" s="48"/>
      <c r="AA185" s="49"/>
      <c r="AB185" s="48"/>
      <c r="AC185" s="49"/>
      <c r="AD185" s="48"/>
    </row>
    <row r="186" spans="1:30" ht="15">
      <c r="A186" s="65" t="s">
        <v>228</v>
      </c>
      <c r="B186" s="65" t="s">
        <v>386</v>
      </c>
      <c r="C186" s="66" t="s">
        <v>1350</v>
      </c>
      <c r="D186" s="67">
        <v>3</v>
      </c>
      <c r="E186" s="66" t="s">
        <v>132</v>
      </c>
      <c r="F186" s="69">
        <v>32</v>
      </c>
      <c r="G186" s="66"/>
      <c r="H186" s="70"/>
      <c r="I186" s="71"/>
      <c r="J186" s="71"/>
      <c r="K186" s="34" t="s">
        <v>65</v>
      </c>
      <c r="L186" s="72">
        <v>186</v>
      </c>
      <c r="M186" s="72"/>
      <c r="N186" s="73"/>
      <c r="O186" s="79" t="s">
        <v>417</v>
      </c>
      <c r="P186" s="79">
        <v>1</v>
      </c>
      <c r="Q186" s="79" t="s">
        <v>418</v>
      </c>
      <c r="R186" s="79"/>
      <c r="S186" s="79"/>
      <c r="T186" s="78" t="str">
        <f>REPLACE(INDEX(GroupVertices[Group],MATCH(Edges[[#This Row],[Vertex 1]],GroupVertices[Vertex],0)),1,1,"")</f>
        <v>1</v>
      </c>
      <c r="U186" s="78" t="str">
        <f>REPLACE(INDEX(GroupVertices[Group],MATCH(Edges[[#This Row],[Vertex 2]],GroupVertices[Vertex],0)),1,1,"")</f>
        <v>1</v>
      </c>
      <c r="V186" s="48"/>
      <c r="W186" s="49"/>
      <c r="X186" s="48"/>
      <c r="Y186" s="49"/>
      <c r="Z186" s="48"/>
      <c r="AA186" s="49"/>
      <c r="AB186" s="48"/>
      <c r="AC186" s="49"/>
      <c r="AD186" s="48"/>
    </row>
    <row r="187" spans="1:30" ht="15">
      <c r="A187" s="65" t="s">
        <v>228</v>
      </c>
      <c r="B187" s="65" t="s">
        <v>263</v>
      </c>
      <c r="C187" s="66" t="s">
        <v>1350</v>
      </c>
      <c r="D187" s="67">
        <v>3</v>
      </c>
      <c r="E187" s="66" t="s">
        <v>132</v>
      </c>
      <c r="F187" s="69">
        <v>32</v>
      </c>
      <c r="G187" s="66"/>
      <c r="H187" s="70"/>
      <c r="I187" s="71"/>
      <c r="J187" s="71"/>
      <c r="K187" s="34" t="s">
        <v>65</v>
      </c>
      <c r="L187" s="72">
        <v>187</v>
      </c>
      <c r="M187" s="72"/>
      <c r="N187" s="73"/>
      <c r="O187" s="79" t="s">
        <v>417</v>
      </c>
      <c r="P187" s="79">
        <v>1</v>
      </c>
      <c r="Q187" s="79" t="s">
        <v>418</v>
      </c>
      <c r="R187" s="79"/>
      <c r="S187" s="79"/>
      <c r="T187" s="78" t="str">
        <f>REPLACE(INDEX(GroupVertices[Group],MATCH(Edges[[#This Row],[Vertex 1]],GroupVertices[Vertex],0)),1,1,"")</f>
        <v>1</v>
      </c>
      <c r="U187" s="78" t="str">
        <f>REPLACE(INDEX(GroupVertices[Group],MATCH(Edges[[#This Row],[Vertex 2]],GroupVertices[Vertex],0)),1,1,"")</f>
        <v>1</v>
      </c>
      <c r="V187" s="48"/>
      <c r="W187" s="49"/>
      <c r="X187" s="48"/>
      <c r="Y187" s="49"/>
      <c r="Z187" s="48"/>
      <c r="AA187" s="49"/>
      <c r="AB187" s="48"/>
      <c r="AC187" s="49"/>
      <c r="AD187" s="48"/>
    </row>
    <row r="188" spans="1:30" ht="15">
      <c r="A188" s="65" t="s">
        <v>228</v>
      </c>
      <c r="B188" s="65" t="s">
        <v>318</v>
      </c>
      <c r="C188" s="66" t="s">
        <v>1350</v>
      </c>
      <c r="D188" s="67">
        <v>3</v>
      </c>
      <c r="E188" s="66" t="s">
        <v>132</v>
      </c>
      <c r="F188" s="69">
        <v>32</v>
      </c>
      <c r="G188" s="66"/>
      <c r="H188" s="70"/>
      <c r="I188" s="71"/>
      <c r="J188" s="71"/>
      <c r="K188" s="34" t="s">
        <v>65</v>
      </c>
      <c r="L188" s="72">
        <v>188</v>
      </c>
      <c r="M188" s="72"/>
      <c r="N188" s="73"/>
      <c r="O188" s="79" t="s">
        <v>417</v>
      </c>
      <c r="P188" s="79">
        <v>1</v>
      </c>
      <c r="Q188" s="79" t="s">
        <v>418</v>
      </c>
      <c r="R188" s="79"/>
      <c r="S188" s="79"/>
      <c r="T188" s="78" t="str">
        <f>REPLACE(INDEX(GroupVertices[Group],MATCH(Edges[[#This Row],[Vertex 1]],GroupVertices[Vertex],0)),1,1,"")</f>
        <v>1</v>
      </c>
      <c r="U188" s="78" t="str">
        <f>REPLACE(INDEX(GroupVertices[Group],MATCH(Edges[[#This Row],[Vertex 2]],GroupVertices[Vertex],0)),1,1,"")</f>
        <v>3</v>
      </c>
      <c r="V188" s="48"/>
      <c r="W188" s="49"/>
      <c r="X188" s="48"/>
      <c r="Y188" s="49"/>
      <c r="Z188" s="48"/>
      <c r="AA188" s="49"/>
      <c r="AB188" s="48"/>
      <c r="AC188" s="49"/>
      <c r="AD188" s="48"/>
    </row>
    <row r="189" spans="1:30" ht="15">
      <c r="A189" s="65" t="s">
        <v>228</v>
      </c>
      <c r="B189" s="65" t="s">
        <v>292</v>
      </c>
      <c r="C189" s="66" t="s">
        <v>1350</v>
      </c>
      <c r="D189" s="67">
        <v>3</v>
      </c>
      <c r="E189" s="66" t="s">
        <v>132</v>
      </c>
      <c r="F189" s="69">
        <v>32</v>
      </c>
      <c r="G189" s="66"/>
      <c r="H189" s="70"/>
      <c r="I189" s="71"/>
      <c r="J189" s="71"/>
      <c r="K189" s="34" t="s">
        <v>65</v>
      </c>
      <c r="L189" s="72">
        <v>189</v>
      </c>
      <c r="M189" s="72"/>
      <c r="N189" s="73"/>
      <c r="O189" s="79" t="s">
        <v>417</v>
      </c>
      <c r="P189" s="79">
        <v>1</v>
      </c>
      <c r="Q189" s="79" t="s">
        <v>418</v>
      </c>
      <c r="R189" s="79"/>
      <c r="S189" s="79"/>
      <c r="T189" s="78" t="str">
        <f>REPLACE(INDEX(GroupVertices[Group],MATCH(Edges[[#This Row],[Vertex 1]],GroupVertices[Vertex],0)),1,1,"")</f>
        <v>1</v>
      </c>
      <c r="U189" s="78" t="str">
        <f>REPLACE(INDEX(GroupVertices[Group],MATCH(Edges[[#This Row],[Vertex 2]],GroupVertices[Vertex],0)),1,1,"")</f>
        <v>2</v>
      </c>
      <c r="V189" s="48"/>
      <c r="W189" s="49"/>
      <c r="X189" s="48"/>
      <c r="Y189" s="49"/>
      <c r="Z189" s="48"/>
      <c r="AA189" s="49"/>
      <c r="AB189" s="48"/>
      <c r="AC189" s="49"/>
      <c r="AD189" s="48"/>
    </row>
    <row r="190" spans="1:30" ht="15">
      <c r="A190" s="65" t="s">
        <v>199</v>
      </c>
      <c r="B190" s="65" t="s">
        <v>228</v>
      </c>
      <c r="C190" s="66" t="s">
        <v>1350</v>
      </c>
      <c r="D190" s="67">
        <v>3</v>
      </c>
      <c r="E190" s="66" t="s">
        <v>132</v>
      </c>
      <c r="F190" s="69">
        <v>32</v>
      </c>
      <c r="G190" s="66"/>
      <c r="H190" s="70"/>
      <c r="I190" s="71"/>
      <c r="J190" s="71"/>
      <c r="K190" s="34" t="s">
        <v>65</v>
      </c>
      <c r="L190" s="72">
        <v>190</v>
      </c>
      <c r="M190" s="72"/>
      <c r="N190" s="73"/>
      <c r="O190" s="79" t="s">
        <v>417</v>
      </c>
      <c r="P190" s="79">
        <v>1</v>
      </c>
      <c r="Q190" s="79" t="s">
        <v>418</v>
      </c>
      <c r="R190" s="79"/>
      <c r="S190" s="79"/>
      <c r="T190" s="78" t="str">
        <f>REPLACE(INDEX(GroupVertices[Group],MATCH(Edges[[#This Row],[Vertex 1]],GroupVertices[Vertex],0)),1,1,"")</f>
        <v>1</v>
      </c>
      <c r="U190" s="78" t="str">
        <f>REPLACE(INDEX(GroupVertices[Group],MATCH(Edges[[#This Row],[Vertex 2]],GroupVertices[Vertex],0)),1,1,"")</f>
        <v>1</v>
      </c>
      <c r="V190" s="48"/>
      <c r="W190" s="49"/>
      <c r="X190" s="48"/>
      <c r="Y190" s="49"/>
      <c r="Z190" s="48"/>
      <c r="AA190" s="49"/>
      <c r="AB190" s="48"/>
      <c r="AC190" s="49"/>
      <c r="AD190" s="48"/>
    </row>
    <row r="191" spans="1:30" ht="15">
      <c r="A191" s="65" t="s">
        <v>230</v>
      </c>
      <c r="B191" s="65" t="s">
        <v>228</v>
      </c>
      <c r="C191" s="66" t="s">
        <v>1350</v>
      </c>
      <c r="D191" s="67">
        <v>3</v>
      </c>
      <c r="E191" s="66" t="s">
        <v>132</v>
      </c>
      <c r="F191" s="69">
        <v>32</v>
      </c>
      <c r="G191" s="66"/>
      <c r="H191" s="70"/>
      <c r="I191" s="71"/>
      <c r="J191" s="71"/>
      <c r="K191" s="34" t="s">
        <v>65</v>
      </c>
      <c r="L191" s="72">
        <v>191</v>
      </c>
      <c r="M191" s="72"/>
      <c r="N191" s="73"/>
      <c r="O191" s="79" t="s">
        <v>417</v>
      </c>
      <c r="P191" s="79">
        <v>1</v>
      </c>
      <c r="Q191" s="79" t="s">
        <v>418</v>
      </c>
      <c r="R191" s="79"/>
      <c r="S191" s="79"/>
      <c r="T191" s="78" t="str">
        <f>REPLACE(INDEX(GroupVertices[Group],MATCH(Edges[[#This Row],[Vertex 1]],GroupVertices[Vertex],0)),1,1,"")</f>
        <v>1</v>
      </c>
      <c r="U191" s="78" t="str">
        <f>REPLACE(INDEX(GroupVertices[Group],MATCH(Edges[[#This Row],[Vertex 2]],GroupVertices[Vertex],0)),1,1,"")</f>
        <v>1</v>
      </c>
      <c r="V191" s="48"/>
      <c r="W191" s="49"/>
      <c r="X191" s="48"/>
      <c r="Y191" s="49"/>
      <c r="Z191" s="48"/>
      <c r="AA191" s="49"/>
      <c r="AB191" s="48"/>
      <c r="AC191" s="49"/>
      <c r="AD191" s="48"/>
    </row>
    <row r="192" spans="1:30" ht="15">
      <c r="A192" s="65" t="s">
        <v>234</v>
      </c>
      <c r="B192" s="65" t="s">
        <v>228</v>
      </c>
      <c r="C192" s="66" t="s">
        <v>1350</v>
      </c>
      <c r="D192" s="67">
        <v>3</v>
      </c>
      <c r="E192" s="66" t="s">
        <v>132</v>
      </c>
      <c r="F192" s="69">
        <v>32</v>
      </c>
      <c r="G192" s="66"/>
      <c r="H192" s="70"/>
      <c r="I192" s="71"/>
      <c r="J192" s="71"/>
      <c r="K192" s="34" t="s">
        <v>65</v>
      </c>
      <c r="L192" s="72">
        <v>192</v>
      </c>
      <c r="M192" s="72"/>
      <c r="N192" s="73"/>
      <c r="O192" s="79" t="s">
        <v>417</v>
      </c>
      <c r="P192" s="79">
        <v>1</v>
      </c>
      <c r="Q192" s="79" t="s">
        <v>418</v>
      </c>
      <c r="R192" s="79"/>
      <c r="S192" s="79"/>
      <c r="T192" s="78" t="str">
        <f>REPLACE(INDEX(GroupVertices[Group],MATCH(Edges[[#This Row],[Vertex 1]],GroupVertices[Vertex],0)),1,1,"")</f>
        <v>2</v>
      </c>
      <c r="U192" s="78" t="str">
        <f>REPLACE(INDEX(GroupVertices[Group],MATCH(Edges[[#This Row],[Vertex 2]],GroupVertices[Vertex],0)),1,1,"")</f>
        <v>1</v>
      </c>
      <c r="V192" s="48"/>
      <c r="W192" s="49"/>
      <c r="X192" s="48"/>
      <c r="Y192" s="49"/>
      <c r="Z192" s="48"/>
      <c r="AA192" s="49"/>
      <c r="AB192" s="48"/>
      <c r="AC192" s="49"/>
      <c r="AD192" s="48"/>
    </row>
    <row r="193" spans="1:30" ht="15">
      <c r="A193" s="65" t="s">
        <v>199</v>
      </c>
      <c r="B193" s="65" t="s">
        <v>386</v>
      </c>
      <c r="C193" s="66" t="s">
        <v>1350</v>
      </c>
      <c r="D193" s="67">
        <v>3</v>
      </c>
      <c r="E193" s="66" t="s">
        <v>132</v>
      </c>
      <c r="F193" s="69">
        <v>32</v>
      </c>
      <c r="G193" s="66"/>
      <c r="H193" s="70"/>
      <c r="I193" s="71"/>
      <c r="J193" s="71"/>
      <c r="K193" s="34" t="s">
        <v>65</v>
      </c>
      <c r="L193" s="72">
        <v>193</v>
      </c>
      <c r="M193" s="72"/>
      <c r="N193" s="73"/>
      <c r="O193" s="79" t="s">
        <v>417</v>
      </c>
      <c r="P193" s="79">
        <v>1</v>
      </c>
      <c r="Q193" s="79" t="s">
        <v>418</v>
      </c>
      <c r="R193" s="79"/>
      <c r="S193" s="79"/>
      <c r="T193" s="78" t="str">
        <f>REPLACE(INDEX(GroupVertices[Group],MATCH(Edges[[#This Row],[Vertex 1]],GroupVertices[Vertex],0)),1,1,"")</f>
        <v>1</v>
      </c>
      <c r="U193" s="78" t="str">
        <f>REPLACE(INDEX(GroupVertices[Group],MATCH(Edges[[#This Row],[Vertex 2]],GroupVertices[Vertex],0)),1,1,"")</f>
        <v>1</v>
      </c>
      <c r="V193" s="48"/>
      <c r="W193" s="49"/>
      <c r="X193" s="48"/>
      <c r="Y193" s="49"/>
      <c r="Z193" s="48"/>
      <c r="AA193" s="49"/>
      <c r="AB193" s="48"/>
      <c r="AC193" s="49"/>
      <c r="AD193" s="48"/>
    </row>
    <row r="194" spans="1:30" ht="15">
      <c r="A194" s="65" t="s">
        <v>234</v>
      </c>
      <c r="B194" s="65" t="s">
        <v>386</v>
      </c>
      <c r="C194" s="66" t="s">
        <v>1350</v>
      </c>
      <c r="D194" s="67">
        <v>3</v>
      </c>
      <c r="E194" s="66" t="s">
        <v>132</v>
      </c>
      <c r="F194" s="69">
        <v>32</v>
      </c>
      <c r="G194" s="66"/>
      <c r="H194" s="70"/>
      <c r="I194" s="71"/>
      <c r="J194" s="71"/>
      <c r="K194" s="34" t="s">
        <v>65</v>
      </c>
      <c r="L194" s="72">
        <v>194</v>
      </c>
      <c r="M194" s="72"/>
      <c r="N194" s="73"/>
      <c r="O194" s="79" t="s">
        <v>417</v>
      </c>
      <c r="P194" s="79">
        <v>1</v>
      </c>
      <c r="Q194" s="79" t="s">
        <v>418</v>
      </c>
      <c r="R194" s="79"/>
      <c r="S194" s="79"/>
      <c r="T194" s="78" t="str">
        <f>REPLACE(INDEX(GroupVertices[Group],MATCH(Edges[[#This Row],[Vertex 1]],GroupVertices[Vertex],0)),1,1,"")</f>
        <v>2</v>
      </c>
      <c r="U194" s="78" t="str">
        <f>REPLACE(INDEX(GroupVertices[Group],MATCH(Edges[[#This Row],[Vertex 2]],GroupVertices[Vertex],0)),1,1,"")</f>
        <v>1</v>
      </c>
      <c r="V194" s="48"/>
      <c r="W194" s="49"/>
      <c r="X194" s="48"/>
      <c r="Y194" s="49"/>
      <c r="Z194" s="48"/>
      <c r="AA194" s="49"/>
      <c r="AB194" s="48"/>
      <c r="AC194" s="49"/>
      <c r="AD194" s="48"/>
    </row>
    <row r="195" spans="1:30" ht="15">
      <c r="A195" s="65" t="s">
        <v>199</v>
      </c>
      <c r="B195" s="65" t="s">
        <v>387</v>
      </c>
      <c r="C195" s="66" t="s">
        <v>1350</v>
      </c>
      <c r="D195" s="67">
        <v>3</v>
      </c>
      <c r="E195" s="66" t="s">
        <v>132</v>
      </c>
      <c r="F195" s="69">
        <v>32</v>
      </c>
      <c r="G195" s="66"/>
      <c r="H195" s="70"/>
      <c r="I195" s="71"/>
      <c r="J195" s="71"/>
      <c r="K195" s="34" t="s">
        <v>65</v>
      </c>
      <c r="L195" s="72">
        <v>195</v>
      </c>
      <c r="M195" s="72"/>
      <c r="N195" s="73"/>
      <c r="O195" s="79" t="s">
        <v>417</v>
      </c>
      <c r="P195" s="79">
        <v>1</v>
      </c>
      <c r="Q195" s="79" t="s">
        <v>418</v>
      </c>
      <c r="R195" s="79"/>
      <c r="S195" s="79"/>
      <c r="T195" s="78" t="str">
        <f>REPLACE(INDEX(GroupVertices[Group],MATCH(Edges[[#This Row],[Vertex 1]],GroupVertices[Vertex],0)),1,1,"")</f>
        <v>1</v>
      </c>
      <c r="U195" s="78" t="str">
        <f>REPLACE(INDEX(GroupVertices[Group],MATCH(Edges[[#This Row],[Vertex 2]],GroupVertices[Vertex],0)),1,1,"")</f>
        <v>1</v>
      </c>
      <c r="V195" s="48"/>
      <c r="W195" s="49"/>
      <c r="X195" s="48"/>
      <c r="Y195" s="49"/>
      <c r="Z195" s="48"/>
      <c r="AA195" s="49"/>
      <c r="AB195" s="48"/>
      <c r="AC195" s="49"/>
      <c r="AD195" s="48"/>
    </row>
    <row r="196" spans="1:30" ht="15">
      <c r="A196" s="65" t="s">
        <v>234</v>
      </c>
      <c r="B196" s="65" t="s">
        <v>387</v>
      </c>
      <c r="C196" s="66" t="s">
        <v>1350</v>
      </c>
      <c r="D196" s="67">
        <v>3</v>
      </c>
      <c r="E196" s="66" t="s">
        <v>132</v>
      </c>
      <c r="F196" s="69">
        <v>32</v>
      </c>
      <c r="G196" s="66"/>
      <c r="H196" s="70"/>
      <c r="I196" s="71"/>
      <c r="J196" s="71"/>
      <c r="K196" s="34" t="s">
        <v>65</v>
      </c>
      <c r="L196" s="72">
        <v>196</v>
      </c>
      <c r="M196" s="72"/>
      <c r="N196" s="73"/>
      <c r="O196" s="79" t="s">
        <v>417</v>
      </c>
      <c r="P196" s="79">
        <v>1</v>
      </c>
      <c r="Q196" s="79" t="s">
        <v>418</v>
      </c>
      <c r="R196" s="79"/>
      <c r="S196" s="79"/>
      <c r="T196" s="78" t="str">
        <f>REPLACE(INDEX(GroupVertices[Group],MATCH(Edges[[#This Row],[Vertex 1]],GroupVertices[Vertex],0)),1,1,"")</f>
        <v>2</v>
      </c>
      <c r="U196" s="78" t="str">
        <f>REPLACE(INDEX(GroupVertices[Group],MATCH(Edges[[#This Row],[Vertex 2]],GroupVertices[Vertex],0)),1,1,"")</f>
        <v>1</v>
      </c>
      <c r="V196" s="48"/>
      <c r="W196" s="49"/>
      <c r="X196" s="48"/>
      <c r="Y196" s="49"/>
      <c r="Z196" s="48"/>
      <c r="AA196" s="49"/>
      <c r="AB196" s="48"/>
      <c r="AC196" s="49"/>
      <c r="AD196" s="48"/>
    </row>
    <row r="197" spans="1:30" ht="15">
      <c r="A197" s="65" t="s">
        <v>230</v>
      </c>
      <c r="B197" s="65" t="s">
        <v>236</v>
      </c>
      <c r="C197" s="66" t="s">
        <v>1350</v>
      </c>
      <c r="D197" s="67">
        <v>3</v>
      </c>
      <c r="E197" s="66" t="s">
        <v>132</v>
      </c>
      <c r="F197" s="69">
        <v>32</v>
      </c>
      <c r="G197" s="66"/>
      <c r="H197" s="70"/>
      <c r="I197" s="71"/>
      <c r="J197" s="71"/>
      <c r="K197" s="34" t="s">
        <v>65</v>
      </c>
      <c r="L197" s="72">
        <v>197</v>
      </c>
      <c r="M197" s="72"/>
      <c r="N197" s="73"/>
      <c r="O197" s="79" t="s">
        <v>417</v>
      </c>
      <c r="P197" s="79">
        <v>1</v>
      </c>
      <c r="Q197" s="79" t="s">
        <v>418</v>
      </c>
      <c r="R197" s="79"/>
      <c r="S197" s="79"/>
      <c r="T197" s="78" t="str">
        <f>REPLACE(INDEX(GroupVertices[Group],MATCH(Edges[[#This Row],[Vertex 1]],GroupVertices[Vertex],0)),1,1,"")</f>
        <v>1</v>
      </c>
      <c r="U197" s="78" t="str">
        <f>REPLACE(INDEX(GroupVertices[Group],MATCH(Edges[[#This Row],[Vertex 2]],GroupVertices[Vertex],0)),1,1,"")</f>
        <v>2</v>
      </c>
      <c r="V197" s="48"/>
      <c r="W197" s="49"/>
      <c r="X197" s="48"/>
      <c r="Y197" s="49"/>
      <c r="Z197" s="48"/>
      <c r="AA197" s="49"/>
      <c r="AB197" s="48"/>
      <c r="AC197" s="49"/>
      <c r="AD197" s="48"/>
    </row>
    <row r="198" spans="1:30" ht="15">
      <c r="A198" s="65" t="s">
        <v>236</v>
      </c>
      <c r="B198" s="65" t="s">
        <v>330</v>
      </c>
      <c r="C198" s="66" t="s">
        <v>1350</v>
      </c>
      <c r="D198" s="67">
        <v>3</v>
      </c>
      <c r="E198" s="66" t="s">
        <v>132</v>
      </c>
      <c r="F198" s="69">
        <v>32</v>
      </c>
      <c r="G198" s="66"/>
      <c r="H198" s="70"/>
      <c r="I198" s="71"/>
      <c r="J198" s="71"/>
      <c r="K198" s="34" t="s">
        <v>65</v>
      </c>
      <c r="L198" s="72">
        <v>198</v>
      </c>
      <c r="M198" s="72"/>
      <c r="N198" s="73"/>
      <c r="O198" s="79" t="s">
        <v>417</v>
      </c>
      <c r="P198" s="79">
        <v>1</v>
      </c>
      <c r="Q198" s="79" t="s">
        <v>418</v>
      </c>
      <c r="R198" s="79"/>
      <c r="S198" s="79"/>
      <c r="T198" s="78" t="str">
        <f>REPLACE(INDEX(GroupVertices[Group],MATCH(Edges[[#This Row],[Vertex 1]],GroupVertices[Vertex],0)),1,1,"")</f>
        <v>2</v>
      </c>
      <c r="U198" s="78" t="str">
        <f>REPLACE(INDEX(GroupVertices[Group],MATCH(Edges[[#This Row],[Vertex 2]],GroupVertices[Vertex],0)),1,1,"")</f>
        <v>4</v>
      </c>
      <c r="V198" s="48"/>
      <c r="W198" s="49"/>
      <c r="X198" s="48"/>
      <c r="Y198" s="49"/>
      <c r="Z198" s="48"/>
      <c r="AA198" s="49"/>
      <c r="AB198" s="48"/>
      <c r="AC198" s="49"/>
      <c r="AD198" s="48"/>
    </row>
    <row r="199" spans="1:30" ht="15">
      <c r="A199" s="65" t="s">
        <v>236</v>
      </c>
      <c r="B199" s="65" t="s">
        <v>388</v>
      </c>
      <c r="C199" s="66" t="s">
        <v>1350</v>
      </c>
      <c r="D199" s="67">
        <v>3</v>
      </c>
      <c r="E199" s="66" t="s">
        <v>132</v>
      </c>
      <c r="F199" s="69">
        <v>32</v>
      </c>
      <c r="G199" s="66"/>
      <c r="H199" s="70"/>
      <c r="I199" s="71"/>
      <c r="J199" s="71"/>
      <c r="K199" s="34" t="s">
        <v>65</v>
      </c>
      <c r="L199" s="72">
        <v>199</v>
      </c>
      <c r="M199" s="72"/>
      <c r="N199" s="73"/>
      <c r="O199" s="79" t="s">
        <v>417</v>
      </c>
      <c r="P199" s="79">
        <v>1</v>
      </c>
      <c r="Q199" s="79" t="s">
        <v>418</v>
      </c>
      <c r="R199" s="79"/>
      <c r="S199" s="79"/>
      <c r="T199" s="78" t="str">
        <f>REPLACE(INDEX(GroupVertices[Group],MATCH(Edges[[#This Row],[Vertex 1]],GroupVertices[Vertex],0)),1,1,"")</f>
        <v>2</v>
      </c>
      <c r="U199" s="78" t="str">
        <f>REPLACE(INDEX(GroupVertices[Group],MATCH(Edges[[#This Row],[Vertex 2]],GroupVertices[Vertex],0)),1,1,"")</f>
        <v>2</v>
      </c>
      <c r="V199" s="48"/>
      <c r="W199" s="49"/>
      <c r="X199" s="48"/>
      <c r="Y199" s="49"/>
      <c r="Z199" s="48"/>
      <c r="AA199" s="49"/>
      <c r="AB199" s="48"/>
      <c r="AC199" s="49"/>
      <c r="AD199" s="48"/>
    </row>
    <row r="200" spans="1:30" ht="15">
      <c r="A200" s="65" t="s">
        <v>236</v>
      </c>
      <c r="B200" s="65" t="s">
        <v>267</v>
      </c>
      <c r="C200" s="66" t="s">
        <v>1350</v>
      </c>
      <c r="D200" s="67">
        <v>3</v>
      </c>
      <c r="E200" s="66" t="s">
        <v>132</v>
      </c>
      <c r="F200" s="69">
        <v>32</v>
      </c>
      <c r="G200" s="66"/>
      <c r="H200" s="70"/>
      <c r="I200" s="71"/>
      <c r="J200" s="71"/>
      <c r="K200" s="34" t="s">
        <v>65</v>
      </c>
      <c r="L200" s="72">
        <v>200</v>
      </c>
      <c r="M200" s="72"/>
      <c r="N200" s="73"/>
      <c r="O200" s="79" t="s">
        <v>417</v>
      </c>
      <c r="P200" s="79">
        <v>1</v>
      </c>
      <c r="Q200" s="79" t="s">
        <v>418</v>
      </c>
      <c r="R200" s="79"/>
      <c r="S200" s="79"/>
      <c r="T200" s="78" t="str">
        <f>REPLACE(INDEX(GroupVertices[Group],MATCH(Edges[[#This Row],[Vertex 1]],GroupVertices[Vertex],0)),1,1,"")</f>
        <v>2</v>
      </c>
      <c r="U200" s="78" t="str">
        <f>REPLACE(INDEX(GroupVertices[Group],MATCH(Edges[[#This Row],[Vertex 2]],GroupVertices[Vertex],0)),1,1,"")</f>
        <v>2</v>
      </c>
      <c r="V200" s="48"/>
      <c r="W200" s="49"/>
      <c r="X200" s="48"/>
      <c r="Y200" s="49"/>
      <c r="Z200" s="48"/>
      <c r="AA200" s="49"/>
      <c r="AB200" s="48"/>
      <c r="AC200" s="49"/>
      <c r="AD200" s="48"/>
    </row>
    <row r="201" spans="1:30" ht="15">
      <c r="A201" s="65" t="s">
        <v>236</v>
      </c>
      <c r="B201" s="65" t="s">
        <v>213</v>
      </c>
      <c r="C201" s="66" t="s">
        <v>1350</v>
      </c>
      <c r="D201" s="67">
        <v>3</v>
      </c>
      <c r="E201" s="66" t="s">
        <v>132</v>
      </c>
      <c r="F201" s="69">
        <v>32</v>
      </c>
      <c r="G201" s="66"/>
      <c r="H201" s="70"/>
      <c r="I201" s="71"/>
      <c r="J201" s="71"/>
      <c r="K201" s="34" t="s">
        <v>65</v>
      </c>
      <c r="L201" s="72">
        <v>201</v>
      </c>
      <c r="M201" s="72"/>
      <c r="N201" s="73"/>
      <c r="O201" s="79" t="s">
        <v>417</v>
      </c>
      <c r="P201" s="79">
        <v>1</v>
      </c>
      <c r="Q201" s="79" t="s">
        <v>418</v>
      </c>
      <c r="R201" s="79"/>
      <c r="S201" s="79"/>
      <c r="T201" s="78" t="str">
        <f>REPLACE(INDEX(GroupVertices[Group],MATCH(Edges[[#This Row],[Vertex 1]],GroupVertices[Vertex],0)),1,1,"")</f>
        <v>2</v>
      </c>
      <c r="U201" s="78" t="str">
        <f>REPLACE(INDEX(GroupVertices[Group],MATCH(Edges[[#This Row],[Vertex 2]],GroupVertices[Vertex],0)),1,1,"")</f>
        <v>2</v>
      </c>
      <c r="V201" s="48"/>
      <c r="W201" s="49"/>
      <c r="X201" s="48"/>
      <c r="Y201" s="49"/>
      <c r="Z201" s="48"/>
      <c r="AA201" s="49"/>
      <c r="AB201" s="48"/>
      <c r="AC201" s="49"/>
      <c r="AD201" s="48"/>
    </row>
    <row r="202" spans="1:30" ht="15">
      <c r="A202" s="65" t="s">
        <v>236</v>
      </c>
      <c r="B202" s="65" t="s">
        <v>276</v>
      </c>
      <c r="C202" s="66" t="s">
        <v>1350</v>
      </c>
      <c r="D202" s="67">
        <v>3</v>
      </c>
      <c r="E202" s="66" t="s">
        <v>132</v>
      </c>
      <c r="F202" s="69">
        <v>32</v>
      </c>
      <c r="G202" s="66"/>
      <c r="H202" s="70"/>
      <c r="I202" s="71"/>
      <c r="J202" s="71"/>
      <c r="K202" s="34" t="s">
        <v>65</v>
      </c>
      <c r="L202" s="72">
        <v>202</v>
      </c>
      <c r="M202" s="72"/>
      <c r="N202" s="73"/>
      <c r="O202" s="79" t="s">
        <v>417</v>
      </c>
      <c r="P202" s="79">
        <v>1</v>
      </c>
      <c r="Q202" s="79" t="s">
        <v>418</v>
      </c>
      <c r="R202" s="79"/>
      <c r="S202" s="79"/>
      <c r="T202" s="78" t="str">
        <f>REPLACE(INDEX(GroupVertices[Group],MATCH(Edges[[#This Row],[Vertex 1]],GroupVertices[Vertex],0)),1,1,"")</f>
        <v>2</v>
      </c>
      <c r="U202" s="78" t="str">
        <f>REPLACE(INDEX(GroupVertices[Group],MATCH(Edges[[#This Row],[Vertex 2]],GroupVertices[Vertex],0)),1,1,"")</f>
        <v>3</v>
      </c>
      <c r="V202" s="48"/>
      <c r="W202" s="49"/>
      <c r="X202" s="48"/>
      <c r="Y202" s="49"/>
      <c r="Z202" s="48"/>
      <c r="AA202" s="49"/>
      <c r="AB202" s="48"/>
      <c r="AC202" s="49"/>
      <c r="AD202" s="48"/>
    </row>
    <row r="203" spans="1:30" ht="15">
      <c r="A203" s="65" t="s">
        <v>236</v>
      </c>
      <c r="B203" s="65" t="s">
        <v>265</v>
      </c>
      <c r="C203" s="66" t="s">
        <v>1350</v>
      </c>
      <c r="D203" s="67">
        <v>3</v>
      </c>
      <c r="E203" s="66" t="s">
        <v>132</v>
      </c>
      <c r="F203" s="69">
        <v>32</v>
      </c>
      <c r="G203" s="66"/>
      <c r="H203" s="70"/>
      <c r="I203" s="71"/>
      <c r="J203" s="71"/>
      <c r="K203" s="34" t="s">
        <v>65</v>
      </c>
      <c r="L203" s="72">
        <v>203</v>
      </c>
      <c r="M203" s="72"/>
      <c r="N203" s="73"/>
      <c r="O203" s="79" t="s">
        <v>417</v>
      </c>
      <c r="P203" s="79">
        <v>1</v>
      </c>
      <c r="Q203" s="79" t="s">
        <v>418</v>
      </c>
      <c r="R203" s="79"/>
      <c r="S203" s="79"/>
      <c r="T203" s="78" t="str">
        <f>REPLACE(INDEX(GroupVertices[Group],MATCH(Edges[[#This Row],[Vertex 1]],GroupVertices[Vertex],0)),1,1,"")</f>
        <v>2</v>
      </c>
      <c r="U203" s="78" t="str">
        <f>REPLACE(INDEX(GroupVertices[Group],MATCH(Edges[[#This Row],[Vertex 2]],GroupVertices[Vertex],0)),1,1,"")</f>
        <v>3</v>
      </c>
      <c r="V203" s="48"/>
      <c r="W203" s="49"/>
      <c r="X203" s="48"/>
      <c r="Y203" s="49"/>
      <c r="Z203" s="48"/>
      <c r="AA203" s="49"/>
      <c r="AB203" s="48"/>
      <c r="AC203" s="49"/>
      <c r="AD203" s="48"/>
    </row>
    <row r="204" spans="1:30" ht="15">
      <c r="A204" s="65" t="s">
        <v>236</v>
      </c>
      <c r="B204" s="65" t="s">
        <v>242</v>
      </c>
      <c r="C204" s="66" t="s">
        <v>1350</v>
      </c>
      <c r="D204" s="67">
        <v>3</v>
      </c>
      <c r="E204" s="66" t="s">
        <v>132</v>
      </c>
      <c r="F204" s="69">
        <v>32</v>
      </c>
      <c r="G204" s="66"/>
      <c r="H204" s="70"/>
      <c r="I204" s="71"/>
      <c r="J204" s="71"/>
      <c r="K204" s="34" t="s">
        <v>65</v>
      </c>
      <c r="L204" s="72">
        <v>204</v>
      </c>
      <c r="M204" s="72"/>
      <c r="N204" s="73"/>
      <c r="O204" s="79" t="s">
        <v>417</v>
      </c>
      <c r="P204" s="79">
        <v>1</v>
      </c>
      <c r="Q204" s="79" t="s">
        <v>418</v>
      </c>
      <c r="R204" s="79"/>
      <c r="S204" s="79"/>
      <c r="T204" s="78" t="str">
        <f>REPLACE(INDEX(GroupVertices[Group],MATCH(Edges[[#This Row],[Vertex 1]],GroupVertices[Vertex],0)),1,1,"")</f>
        <v>2</v>
      </c>
      <c r="U204" s="78" t="str">
        <f>REPLACE(INDEX(GroupVertices[Group],MATCH(Edges[[#This Row],[Vertex 2]],GroupVertices[Vertex],0)),1,1,"")</f>
        <v>2</v>
      </c>
      <c r="V204" s="48"/>
      <c r="W204" s="49"/>
      <c r="X204" s="48"/>
      <c r="Y204" s="49"/>
      <c r="Z204" s="48"/>
      <c r="AA204" s="49"/>
      <c r="AB204" s="48"/>
      <c r="AC204" s="49"/>
      <c r="AD204" s="48"/>
    </row>
    <row r="205" spans="1:30" ht="15">
      <c r="A205" s="65" t="s">
        <v>236</v>
      </c>
      <c r="B205" s="65" t="s">
        <v>243</v>
      </c>
      <c r="C205" s="66" t="s">
        <v>1350</v>
      </c>
      <c r="D205" s="67">
        <v>3</v>
      </c>
      <c r="E205" s="66" t="s">
        <v>132</v>
      </c>
      <c r="F205" s="69">
        <v>32</v>
      </c>
      <c r="G205" s="66"/>
      <c r="H205" s="70"/>
      <c r="I205" s="71"/>
      <c r="J205" s="71"/>
      <c r="K205" s="34" t="s">
        <v>65</v>
      </c>
      <c r="L205" s="72">
        <v>205</v>
      </c>
      <c r="M205" s="72"/>
      <c r="N205" s="73"/>
      <c r="O205" s="79" t="s">
        <v>417</v>
      </c>
      <c r="P205" s="79">
        <v>1</v>
      </c>
      <c r="Q205" s="79" t="s">
        <v>418</v>
      </c>
      <c r="R205" s="79"/>
      <c r="S205" s="79"/>
      <c r="T205" s="78" t="str">
        <f>REPLACE(INDEX(GroupVertices[Group],MATCH(Edges[[#This Row],[Vertex 1]],GroupVertices[Vertex],0)),1,1,"")</f>
        <v>2</v>
      </c>
      <c r="U205" s="78" t="str">
        <f>REPLACE(INDEX(GroupVertices[Group],MATCH(Edges[[#This Row],[Vertex 2]],GroupVertices[Vertex],0)),1,1,"")</f>
        <v>2</v>
      </c>
      <c r="V205" s="48"/>
      <c r="W205" s="49"/>
      <c r="X205" s="48"/>
      <c r="Y205" s="49"/>
      <c r="Z205" s="48"/>
      <c r="AA205" s="49"/>
      <c r="AB205" s="48"/>
      <c r="AC205" s="49"/>
      <c r="AD205" s="48"/>
    </row>
    <row r="206" spans="1:30" ht="15">
      <c r="A206" s="65" t="s">
        <v>236</v>
      </c>
      <c r="B206" s="65" t="s">
        <v>281</v>
      </c>
      <c r="C206" s="66" t="s">
        <v>1350</v>
      </c>
      <c r="D206" s="67">
        <v>3</v>
      </c>
      <c r="E206" s="66" t="s">
        <v>132</v>
      </c>
      <c r="F206" s="69">
        <v>32</v>
      </c>
      <c r="G206" s="66"/>
      <c r="H206" s="70"/>
      <c r="I206" s="71"/>
      <c r="J206" s="71"/>
      <c r="K206" s="34" t="s">
        <v>65</v>
      </c>
      <c r="L206" s="72">
        <v>206</v>
      </c>
      <c r="M206" s="72"/>
      <c r="N206" s="73"/>
      <c r="O206" s="79" t="s">
        <v>417</v>
      </c>
      <c r="P206" s="79">
        <v>1</v>
      </c>
      <c r="Q206" s="79" t="s">
        <v>418</v>
      </c>
      <c r="R206" s="79"/>
      <c r="S206" s="79"/>
      <c r="T206" s="78" t="str">
        <f>REPLACE(INDEX(GroupVertices[Group],MATCH(Edges[[#This Row],[Vertex 1]],GroupVertices[Vertex],0)),1,1,"")</f>
        <v>2</v>
      </c>
      <c r="U206" s="78" t="str">
        <f>REPLACE(INDEX(GroupVertices[Group],MATCH(Edges[[#This Row],[Vertex 2]],GroupVertices[Vertex],0)),1,1,"")</f>
        <v>2</v>
      </c>
      <c r="V206" s="48"/>
      <c r="W206" s="49"/>
      <c r="X206" s="48"/>
      <c r="Y206" s="49"/>
      <c r="Z206" s="48"/>
      <c r="AA206" s="49"/>
      <c r="AB206" s="48"/>
      <c r="AC206" s="49"/>
      <c r="AD206" s="48"/>
    </row>
    <row r="207" spans="1:30" ht="15">
      <c r="A207" s="65" t="s">
        <v>236</v>
      </c>
      <c r="B207" s="65" t="s">
        <v>246</v>
      </c>
      <c r="C207" s="66" t="s">
        <v>1350</v>
      </c>
      <c r="D207" s="67">
        <v>3</v>
      </c>
      <c r="E207" s="66" t="s">
        <v>132</v>
      </c>
      <c r="F207" s="69">
        <v>32</v>
      </c>
      <c r="G207" s="66"/>
      <c r="H207" s="70"/>
      <c r="I207" s="71"/>
      <c r="J207" s="71"/>
      <c r="K207" s="34" t="s">
        <v>65</v>
      </c>
      <c r="L207" s="72">
        <v>207</v>
      </c>
      <c r="M207" s="72"/>
      <c r="N207" s="73"/>
      <c r="O207" s="79" t="s">
        <v>417</v>
      </c>
      <c r="P207" s="79">
        <v>1</v>
      </c>
      <c r="Q207" s="79" t="s">
        <v>418</v>
      </c>
      <c r="R207" s="79"/>
      <c r="S207" s="79"/>
      <c r="T207" s="78" t="str">
        <f>REPLACE(INDEX(GroupVertices[Group],MATCH(Edges[[#This Row],[Vertex 1]],GroupVertices[Vertex],0)),1,1,"")</f>
        <v>2</v>
      </c>
      <c r="U207" s="78" t="str">
        <f>REPLACE(INDEX(GroupVertices[Group],MATCH(Edges[[#This Row],[Vertex 2]],GroupVertices[Vertex],0)),1,1,"")</f>
        <v>2</v>
      </c>
      <c r="V207" s="48"/>
      <c r="W207" s="49"/>
      <c r="X207" s="48"/>
      <c r="Y207" s="49"/>
      <c r="Z207" s="48"/>
      <c r="AA207" s="49"/>
      <c r="AB207" s="48"/>
      <c r="AC207" s="49"/>
      <c r="AD207" s="48"/>
    </row>
    <row r="208" spans="1:30" ht="15">
      <c r="A208" s="65" t="s">
        <v>236</v>
      </c>
      <c r="B208" s="65" t="s">
        <v>271</v>
      </c>
      <c r="C208" s="66" t="s">
        <v>1350</v>
      </c>
      <c r="D208" s="67">
        <v>3</v>
      </c>
      <c r="E208" s="66" t="s">
        <v>132</v>
      </c>
      <c r="F208" s="69">
        <v>32</v>
      </c>
      <c r="G208" s="66"/>
      <c r="H208" s="70"/>
      <c r="I208" s="71"/>
      <c r="J208" s="71"/>
      <c r="K208" s="34" t="s">
        <v>65</v>
      </c>
      <c r="L208" s="72">
        <v>208</v>
      </c>
      <c r="M208" s="72"/>
      <c r="N208" s="73"/>
      <c r="O208" s="79" t="s">
        <v>417</v>
      </c>
      <c r="P208" s="79">
        <v>1</v>
      </c>
      <c r="Q208" s="79" t="s">
        <v>418</v>
      </c>
      <c r="R208" s="79"/>
      <c r="S208" s="79"/>
      <c r="T208" s="78" t="str">
        <f>REPLACE(INDEX(GroupVertices[Group],MATCH(Edges[[#This Row],[Vertex 1]],GroupVertices[Vertex],0)),1,1,"")</f>
        <v>2</v>
      </c>
      <c r="U208" s="78" t="str">
        <f>REPLACE(INDEX(GroupVertices[Group],MATCH(Edges[[#This Row],[Vertex 2]],GroupVertices[Vertex],0)),1,1,"")</f>
        <v>2</v>
      </c>
      <c r="V208" s="48"/>
      <c r="W208" s="49"/>
      <c r="X208" s="48"/>
      <c r="Y208" s="49"/>
      <c r="Z208" s="48"/>
      <c r="AA208" s="49"/>
      <c r="AB208" s="48"/>
      <c r="AC208" s="49"/>
      <c r="AD208" s="48"/>
    </row>
    <row r="209" spans="1:30" ht="15">
      <c r="A209" s="65" t="s">
        <v>236</v>
      </c>
      <c r="B209" s="65" t="s">
        <v>332</v>
      </c>
      <c r="C209" s="66" t="s">
        <v>1350</v>
      </c>
      <c r="D209" s="67">
        <v>3</v>
      </c>
      <c r="E209" s="66" t="s">
        <v>132</v>
      </c>
      <c r="F209" s="69">
        <v>32</v>
      </c>
      <c r="G209" s="66"/>
      <c r="H209" s="70"/>
      <c r="I209" s="71"/>
      <c r="J209" s="71"/>
      <c r="K209" s="34" t="s">
        <v>65</v>
      </c>
      <c r="L209" s="72">
        <v>209</v>
      </c>
      <c r="M209" s="72"/>
      <c r="N209" s="73"/>
      <c r="O209" s="79" t="s">
        <v>417</v>
      </c>
      <c r="P209" s="79">
        <v>1</v>
      </c>
      <c r="Q209" s="79" t="s">
        <v>418</v>
      </c>
      <c r="R209" s="79"/>
      <c r="S209" s="79"/>
      <c r="T209" s="78" t="str">
        <f>REPLACE(INDEX(GroupVertices[Group],MATCH(Edges[[#This Row],[Vertex 1]],GroupVertices[Vertex],0)),1,1,"")</f>
        <v>2</v>
      </c>
      <c r="U209" s="78" t="str">
        <f>REPLACE(INDEX(GroupVertices[Group],MATCH(Edges[[#This Row],[Vertex 2]],GroupVertices[Vertex],0)),1,1,"")</f>
        <v>4</v>
      </c>
      <c r="V209" s="48"/>
      <c r="W209" s="49"/>
      <c r="X209" s="48"/>
      <c r="Y209" s="49"/>
      <c r="Z209" s="48"/>
      <c r="AA209" s="49"/>
      <c r="AB209" s="48"/>
      <c r="AC209" s="49"/>
      <c r="AD209" s="48"/>
    </row>
    <row r="210" spans="1:30" ht="15">
      <c r="A210" s="65" t="s">
        <v>236</v>
      </c>
      <c r="B210" s="65" t="s">
        <v>389</v>
      </c>
      <c r="C210" s="66" t="s">
        <v>1350</v>
      </c>
      <c r="D210" s="67">
        <v>3</v>
      </c>
      <c r="E210" s="66" t="s">
        <v>132</v>
      </c>
      <c r="F210" s="69">
        <v>32</v>
      </c>
      <c r="G210" s="66"/>
      <c r="H210" s="70"/>
      <c r="I210" s="71"/>
      <c r="J210" s="71"/>
      <c r="K210" s="34" t="s">
        <v>65</v>
      </c>
      <c r="L210" s="72">
        <v>210</v>
      </c>
      <c r="M210" s="72"/>
      <c r="N210" s="73"/>
      <c r="O210" s="79" t="s">
        <v>417</v>
      </c>
      <c r="P210" s="79">
        <v>1</v>
      </c>
      <c r="Q210" s="79" t="s">
        <v>418</v>
      </c>
      <c r="R210" s="79"/>
      <c r="S210" s="79"/>
      <c r="T210" s="78" t="str">
        <f>REPLACE(INDEX(GroupVertices[Group],MATCH(Edges[[#This Row],[Vertex 1]],GroupVertices[Vertex],0)),1,1,"")</f>
        <v>2</v>
      </c>
      <c r="U210" s="78" t="str">
        <f>REPLACE(INDEX(GroupVertices[Group],MATCH(Edges[[#This Row],[Vertex 2]],GroupVertices[Vertex],0)),1,1,"")</f>
        <v>6</v>
      </c>
      <c r="V210" s="48"/>
      <c r="W210" s="49"/>
      <c r="X210" s="48"/>
      <c r="Y210" s="49"/>
      <c r="Z210" s="48"/>
      <c r="AA210" s="49"/>
      <c r="AB210" s="48"/>
      <c r="AC210" s="49"/>
      <c r="AD210" s="48"/>
    </row>
    <row r="211" spans="1:30" ht="15">
      <c r="A211" s="65" t="s">
        <v>236</v>
      </c>
      <c r="B211" s="65" t="s">
        <v>274</v>
      </c>
      <c r="C211" s="66" t="s">
        <v>1350</v>
      </c>
      <c r="D211" s="67">
        <v>3</v>
      </c>
      <c r="E211" s="66" t="s">
        <v>132</v>
      </c>
      <c r="F211" s="69">
        <v>32</v>
      </c>
      <c r="G211" s="66"/>
      <c r="H211" s="70"/>
      <c r="I211" s="71"/>
      <c r="J211" s="71"/>
      <c r="K211" s="34" t="s">
        <v>65</v>
      </c>
      <c r="L211" s="72">
        <v>211</v>
      </c>
      <c r="M211" s="72"/>
      <c r="N211" s="73"/>
      <c r="O211" s="79" t="s">
        <v>417</v>
      </c>
      <c r="P211" s="79">
        <v>1</v>
      </c>
      <c r="Q211" s="79" t="s">
        <v>418</v>
      </c>
      <c r="R211" s="79"/>
      <c r="S211" s="79"/>
      <c r="T211" s="78" t="str">
        <f>REPLACE(INDEX(GroupVertices[Group],MATCH(Edges[[#This Row],[Vertex 1]],GroupVertices[Vertex],0)),1,1,"")</f>
        <v>2</v>
      </c>
      <c r="U211" s="78" t="str">
        <f>REPLACE(INDEX(GroupVertices[Group],MATCH(Edges[[#This Row],[Vertex 2]],GroupVertices[Vertex],0)),1,1,"")</f>
        <v>3</v>
      </c>
      <c r="V211" s="48"/>
      <c r="W211" s="49"/>
      <c r="X211" s="48"/>
      <c r="Y211" s="49"/>
      <c r="Z211" s="48"/>
      <c r="AA211" s="49"/>
      <c r="AB211" s="48"/>
      <c r="AC211" s="49"/>
      <c r="AD211" s="48"/>
    </row>
    <row r="212" spans="1:30" ht="15">
      <c r="A212" s="65" t="s">
        <v>236</v>
      </c>
      <c r="B212" s="65" t="s">
        <v>257</v>
      </c>
      <c r="C212" s="66" t="s">
        <v>1350</v>
      </c>
      <c r="D212" s="67">
        <v>3</v>
      </c>
      <c r="E212" s="66" t="s">
        <v>132</v>
      </c>
      <c r="F212" s="69">
        <v>32</v>
      </c>
      <c r="G212" s="66"/>
      <c r="H212" s="70"/>
      <c r="I212" s="71"/>
      <c r="J212" s="71"/>
      <c r="K212" s="34" t="s">
        <v>65</v>
      </c>
      <c r="L212" s="72">
        <v>212</v>
      </c>
      <c r="M212" s="72"/>
      <c r="N212" s="73"/>
      <c r="O212" s="79" t="s">
        <v>417</v>
      </c>
      <c r="P212" s="79">
        <v>1</v>
      </c>
      <c r="Q212" s="79" t="s">
        <v>418</v>
      </c>
      <c r="R212" s="79"/>
      <c r="S212" s="79"/>
      <c r="T212" s="78" t="str">
        <f>REPLACE(INDEX(GroupVertices[Group],MATCH(Edges[[#This Row],[Vertex 1]],GroupVertices[Vertex],0)),1,1,"")</f>
        <v>2</v>
      </c>
      <c r="U212" s="78" t="str">
        <f>REPLACE(INDEX(GroupVertices[Group],MATCH(Edges[[#This Row],[Vertex 2]],GroupVertices[Vertex],0)),1,1,"")</f>
        <v>2</v>
      </c>
      <c r="V212" s="48"/>
      <c r="W212" s="49"/>
      <c r="X212" s="48"/>
      <c r="Y212" s="49"/>
      <c r="Z212" s="48"/>
      <c r="AA212" s="49"/>
      <c r="AB212" s="48"/>
      <c r="AC212" s="49"/>
      <c r="AD212" s="48"/>
    </row>
    <row r="213" spans="1:30" ht="15">
      <c r="A213" s="65" t="s">
        <v>236</v>
      </c>
      <c r="B213" s="65" t="s">
        <v>258</v>
      </c>
      <c r="C213" s="66" t="s">
        <v>1350</v>
      </c>
      <c r="D213" s="67">
        <v>3</v>
      </c>
      <c r="E213" s="66" t="s">
        <v>132</v>
      </c>
      <c r="F213" s="69">
        <v>32</v>
      </c>
      <c r="G213" s="66"/>
      <c r="H213" s="70"/>
      <c r="I213" s="71"/>
      <c r="J213" s="71"/>
      <c r="K213" s="34" t="s">
        <v>65</v>
      </c>
      <c r="L213" s="72">
        <v>213</v>
      </c>
      <c r="M213" s="72"/>
      <c r="N213" s="73"/>
      <c r="O213" s="79" t="s">
        <v>417</v>
      </c>
      <c r="P213" s="79">
        <v>1</v>
      </c>
      <c r="Q213" s="79" t="s">
        <v>418</v>
      </c>
      <c r="R213" s="79"/>
      <c r="S213" s="79"/>
      <c r="T213" s="78" t="str">
        <f>REPLACE(INDEX(GroupVertices[Group],MATCH(Edges[[#This Row],[Vertex 1]],GroupVertices[Vertex],0)),1,1,"")</f>
        <v>2</v>
      </c>
      <c r="U213" s="78" t="str">
        <f>REPLACE(INDEX(GroupVertices[Group],MATCH(Edges[[#This Row],[Vertex 2]],GroupVertices[Vertex],0)),1,1,"")</f>
        <v>2</v>
      </c>
      <c r="V213" s="48"/>
      <c r="W213" s="49"/>
      <c r="X213" s="48"/>
      <c r="Y213" s="49"/>
      <c r="Z213" s="48"/>
      <c r="AA213" s="49"/>
      <c r="AB213" s="48"/>
      <c r="AC213" s="49"/>
      <c r="AD213" s="48"/>
    </row>
    <row r="214" spans="1:30" ht="15">
      <c r="A214" s="65" t="s">
        <v>236</v>
      </c>
      <c r="B214" s="65" t="s">
        <v>259</v>
      </c>
      <c r="C214" s="66" t="s">
        <v>1350</v>
      </c>
      <c r="D214" s="67">
        <v>3</v>
      </c>
      <c r="E214" s="66" t="s">
        <v>132</v>
      </c>
      <c r="F214" s="69">
        <v>32</v>
      </c>
      <c r="G214" s="66"/>
      <c r="H214" s="70"/>
      <c r="I214" s="71"/>
      <c r="J214" s="71"/>
      <c r="K214" s="34" t="s">
        <v>65</v>
      </c>
      <c r="L214" s="72">
        <v>214</v>
      </c>
      <c r="M214" s="72"/>
      <c r="N214" s="73"/>
      <c r="O214" s="79" t="s">
        <v>417</v>
      </c>
      <c r="P214" s="79">
        <v>1</v>
      </c>
      <c r="Q214" s="79" t="s">
        <v>418</v>
      </c>
      <c r="R214" s="79"/>
      <c r="S214" s="79"/>
      <c r="T214" s="78" t="str">
        <f>REPLACE(INDEX(GroupVertices[Group],MATCH(Edges[[#This Row],[Vertex 1]],GroupVertices[Vertex],0)),1,1,"")</f>
        <v>2</v>
      </c>
      <c r="U214" s="78" t="str">
        <f>REPLACE(INDEX(GroupVertices[Group],MATCH(Edges[[#This Row],[Vertex 2]],GroupVertices[Vertex],0)),1,1,"")</f>
        <v>2</v>
      </c>
      <c r="V214" s="48"/>
      <c r="W214" s="49"/>
      <c r="X214" s="48"/>
      <c r="Y214" s="49"/>
      <c r="Z214" s="48"/>
      <c r="AA214" s="49"/>
      <c r="AB214" s="48"/>
      <c r="AC214" s="49"/>
      <c r="AD214" s="48"/>
    </row>
    <row r="215" spans="1:30" ht="15">
      <c r="A215" s="65" t="s">
        <v>236</v>
      </c>
      <c r="B215" s="65" t="s">
        <v>264</v>
      </c>
      <c r="C215" s="66" t="s">
        <v>1350</v>
      </c>
      <c r="D215" s="67">
        <v>3</v>
      </c>
      <c r="E215" s="66" t="s">
        <v>132</v>
      </c>
      <c r="F215" s="69">
        <v>32</v>
      </c>
      <c r="G215" s="66"/>
      <c r="H215" s="70"/>
      <c r="I215" s="71"/>
      <c r="J215" s="71"/>
      <c r="K215" s="34" t="s">
        <v>65</v>
      </c>
      <c r="L215" s="72">
        <v>215</v>
      </c>
      <c r="M215" s="72"/>
      <c r="N215" s="73"/>
      <c r="O215" s="79" t="s">
        <v>417</v>
      </c>
      <c r="P215" s="79">
        <v>1</v>
      </c>
      <c r="Q215" s="79" t="s">
        <v>418</v>
      </c>
      <c r="R215" s="79"/>
      <c r="S215" s="79"/>
      <c r="T215" s="78" t="str">
        <f>REPLACE(INDEX(GroupVertices[Group],MATCH(Edges[[#This Row],[Vertex 1]],GroupVertices[Vertex],0)),1,1,"")</f>
        <v>2</v>
      </c>
      <c r="U215" s="78" t="str">
        <f>REPLACE(INDEX(GroupVertices[Group],MATCH(Edges[[#This Row],[Vertex 2]],GroupVertices[Vertex],0)),1,1,"")</f>
        <v>2</v>
      </c>
      <c r="V215" s="48"/>
      <c r="W215" s="49"/>
      <c r="X215" s="48"/>
      <c r="Y215" s="49"/>
      <c r="Z215" s="48"/>
      <c r="AA215" s="49"/>
      <c r="AB215" s="48"/>
      <c r="AC215" s="49"/>
      <c r="AD215" s="48"/>
    </row>
    <row r="216" spans="1:30" ht="15">
      <c r="A216" s="65" t="s">
        <v>236</v>
      </c>
      <c r="B216" s="65" t="s">
        <v>288</v>
      </c>
      <c r="C216" s="66" t="s">
        <v>1350</v>
      </c>
      <c r="D216" s="67">
        <v>3</v>
      </c>
      <c r="E216" s="66" t="s">
        <v>132</v>
      </c>
      <c r="F216" s="69">
        <v>32</v>
      </c>
      <c r="G216" s="66"/>
      <c r="H216" s="70"/>
      <c r="I216" s="71"/>
      <c r="J216" s="71"/>
      <c r="K216" s="34" t="s">
        <v>65</v>
      </c>
      <c r="L216" s="72">
        <v>216</v>
      </c>
      <c r="M216" s="72"/>
      <c r="N216" s="73"/>
      <c r="O216" s="79" t="s">
        <v>417</v>
      </c>
      <c r="P216" s="79">
        <v>1</v>
      </c>
      <c r="Q216" s="79" t="s">
        <v>418</v>
      </c>
      <c r="R216" s="79"/>
      <c r="S216" s="79"/>
      <c r="T216" s="78" t="str">
        <f>REPLACE(INDEX(GroupVertices[Group],MATCH(Edges[[#This Row],[Vertex 1]],GroupVertices[Vertex],0)),1,1,"")</f>
        <v>2</v>
      </c>
      <c r="U216" s="78" t="str">
        <f>REPLACE(INDEX(GroupVertices[Group],MATCH(Edges[[#This Row],[Vertex 2]],GroupVertices[Vertex],0)),1,1,"")</f>
        <v>2</v>
      </c>
      <c r="V216" s="48"/>
      <c r="W216" s="49"/>
      <c r="X216" s="48"/>
      <c r="Y216" s="49"/>
      <c r="Z216" s="48"/>
      <c r="AA216" s="49"/>
      <c r="AB216" s="48"/>
      <c r="AC216" s="49"/>
      <c r="AD216" s="48"/>
    </row>
    <row r="217" spans="1:30" ht="15">
      <c r="A217" s="65" t="s">
        <v>236</v>
      </c>
      <c r="B217" s="65" t="s">
        <v>295</v>
      </c>
      <c r="C217" s="66" t="s">
        <v>1350</v>
      </c>
      <c r="D217" s="67">
        <v>3</v>
      </c>
      <c r="E217" s="66" t="s">
        <v>132</v>
      </c>
      <c r="F217" s="69">
        <v>32</v>
      </c>
      <c r="G217" s="66"/>
      <c r="H217" s="70"/>
      <c r="I217" s="71"/>
      <c r="J217" s="71"/>
      <c r="K217" s="34" t="s">
        <v>65</v>
      </c>
      <c r="L217" s="72">
        <v>217</v>
      </c>
      <c r="M217" s="72"/>
      <c r="N217" s="73"/>
      <c r="O217" s="79" t="s">
        <v>417</v>
      </c>
      <c r="P217" s="79">
        <v>1</v>
      </c>
      <c r="Q217" s="79" t="s">
        <v>418</v>
      </c>
      <c r="R217" s="79"/>
      <c r="S217" s="79"/>
      <c r="T217" s="78" t="str">
        <f>REPLACE(INDEX(GroupVertices[Group],MATCH(Edges[[#This Row],[Vertex 1]],GroupVertices[Vertex],0)),1,1,"")</f>
        <v>2</v>
      </c>
      <c r="U217" s="78" t="str">
        <f>REPLACE(INDEX(GroupVertices[Group],MATCH(Edges[[#This Row],[Vertex 2]],GroupVertices[Vertex],0)),1,1,"")</f>
        <v>2</v>
      </c>
      <c r="V217" s="48"/>
      <c r="W217" s="49"/>
      <c r="X217" s="48"/>
      <c r="Y217" s="49"/>
      <c r="Z217" s="48"/>
      <c r="AA217" s="49"/>
      <c r="AB217" s="48"/>
      <c r="AC217" s="49"/>
      <c r="AD217" s="48"/>
    </row>
    <row r="218" spans="1:30" ht="15">
      <c r="A218" s="65" t="s">
        <v>236</v>
      </c>
      <c r="B218" s="65" t="s">
        <v>305</v>
      </c>
      <c r="C218" s="66" t="s">
        <v>1350</v>
      </c>
      <c r="D218" s="67">
        <v>3</v>
      </c>
      <c r="E218" s="66" t="s">
        <v>132</v>
      </c>
      <c r="F218" s="69">
        <v>32</v>
      </c>
      <c r="G218" s="66"/>
      <c r="H218" s="70"/>
      <c r="I218" s="71"/>
      <c r="J218" s="71"/>
      <c r="K218" s="34" t="s">
        <v>65</v>
      </c>
      <c r="L218" s="72">
        <v>218</v>
      </c>
      <c r="M218" s="72"/>
      <c r="N218" s="73"/>
      <c r="O218" s="79" t="s">
        <v>417</v>
      </c>
      <c r="P218" s="79">
        <v>1</v>
      </c>
      <c r="Q218" s="79" t="s">
        <v>418</v>
      </c>
      <c r="R218" s="79"/>
      <c r="S218" s="79"/>
      <c r="T218" s="78" t="str">
        <f>REPLACE(INDEX(GroupVertices[Group],MATCH(Edges[[#This Row],[Vertex 1]],GroupVertices[Vertex],0)),1,1,"")</f>
        <v>2</v>
      </c>
      <c r="U218" s="78" t="str">
        <f>REPLACE(INDEX(GroupVertices[Group],MATCH(Edges[[#This Row],[Vertex 2]],GroupVertices[Vertex],0)),1,1,"")</f>
        <v>2</v>
      </c>
      <c r="V218" s="48"/>
      <c r="W218" s="49"/>
      <c r="X218" s="48"/>
      <c r="Y218" s="49"/>
      <c r="Z218" s="48"/>
      <c r="AA218" s="49"/>
      <c r="AB218" s="48"/>
      <c r="AC218" s="49"/>
      <c r="AD218" s="48"/>
    </row>
    <row r="219" spans="1:30" ht="15">
      <c r="A219" s="65" t="s">
        <v>236</v>
      </c>
      <c r="B219" s="65" t="s">
        <v>312</v>
      </c>
      <c r="C219" s="66" t="s">
        <v>1350</v>
      </c>
      <c r="D219" s="67">
        <v>3</v>
      </c>
      <c r="E219" s="66" t="s">
        <v>132</v>
      </c>
      <c r="F219" s="69">
        <v>32</v>
      </c>
      <c r="G219" s="66"/>
      <c r="H219" s="70"/>
      <c r="I219" s="71"/>
      <c r="J219" s="71"/>
      <c r="K219" s="34" t="s">
        <v>65</v>
      </c>
      <c r="L219" s="72">
        <v>219</v>
      </c>
      <c r="M219" s="72"/>
      <c r="N219" s="73"/>
      <c r="O219" s="79" t="s">
        <v>417</v>
      </c>
      <c r="P219" s="79">
        <v>1</v>
      </c>
      <c r="Q219" s="79" t="s">
        <v>418</v>
      </c>
      <c r="R219" s="79"/>
      <c r="S219" s="79"/>
      <c r="T219" s="78" t="str">
        <f>REPLACE(INDEX(GroupVertices[Group],MATCH(Edges[[#This Row],[Vertex 1]],GroupVertices[Vertex],0)),1,1,"")</f>
        <v>2</v>
      </c>
      <c r="U219" s="78" t="str">
        <f>REPLACE(INDEX(GroupVertices[Group],MATCH(Edges[[#This Row],[Vertex 2]],GroupVertices[Vertex],0)),1,1,"")</f>
        <v>2</v>
      </c>
      <c r="V219" s="48"/>
      <c r="W219" s="49"/>
      <c r="X219" s="48"/>
      <c r="Y219" s="49"/>
      <c r="Z219" s="48"/>
      <c r="AA219" s="49"/>
      <c r="AB219" s="48"/>
      <c r="AC219" s="49"/>
      <c r="AD219" s="48"/>
    </row>
    <row r="220" spans="1:30" ht="15">
      <c r="A220" s="65" t="s">
        <v>236</v>
      </c>
      <c r="B220" s="65" t="s">
        <v>324</v>
      </c>
      <c r="C220" s="66" t="s">
        <v>1350</v>
      </c>
      <c r="D220" s="67">
        <v>3</v>
      </c>
      <c r="E220" s="66" t="s">
        <v>132</v>
      </c>
      <c r="F220" s="69">
        <v>32</v>
      </c>
      <c r="G220" s="66"/>
      <c r="H220" s="70"/>
      <c r="I220" s="71"/>
      <c r="J220" s="71"/>
      <c r="K220" s="34" t="s">
        <v>65</v>
      </c>
      <c r="L220" s="72">
        <v>220</v>
      </c>
      <c r="M220" s="72"/>
      <c r="N220" s="73"/>
      <c r="O220" s="79" t="s">
        <v>417</v>
      </c>
      <c r="P220" s="79">
        <v>1</v>
      </c>
      <c r="Q220" s="79" t="s">
        <v>418</v>
      </c>
      <c r="R220" s="79"/>
      <c r="S220" s="79"/>
      <c r="T220" s="78" t="str">
        <f>REPLACE(INDEX(GroupVertices[Group],MATCH(Edges[[#This Row],[Vertex 1]],GroupVertices[Vertex],0)),1,1,"")</f>
        <v>2</v>
      </c>
      <c r="U220" s="78" t="str">
        <f>REPLACE(INDEX(GroupVertices[Group],MATCH(Edges[[#This Row],[Vertex 2]],GroupVertices[Vertex],0)),1,1,"")</f>
        <v>3</v>
      </c>
      <c r="V220" s="48"/>
      <c r="W220" s="49"/>
      <c r="X220" s="48"/>
      <c r="Y220" s="49"/>
      <c r="Z220" s="48"/>
      <c r="AA220" s="49"/>
      <c r="AB220" s="48"/>
      <c r="AC220" s="49"/>
      <c r="AD220" s="48"/>
    </row>
    <row r="221" spans="1:30" ht="15">
      <c r="A221" s="65" t="s">
        <v>236</v>
      </c>
      <c r="B221" s="65" t="s">
        <v>349</v>
      </c>
      <c r="C221" s="66" t="s">
        <v>1350</v>
      </c>
      <c r="D221" s="67">
        <v>3</v>
      </c>
      <c r="E221" s="66" t="s">
        <v>132</v>
      </c>
      <c r="F221" s="69">
        <v>32</v>
      </c>
      <c r="G221" s="66"/>
      <c r="H221" s="70"/>
      <c r="I221" s="71"/>
      <c r="J221" s="71"/>
      <c r="K221" s="34" t="s">
        <v>65</v>
      </c>
      <c r="L221" s="72">
        <v>221</v>
      </c>
      <c r="M221" s="72"/>
      <c r="N221" s="73"/>
      <c r="O221" s="79" t="s">
        <v>417</v>
      </c>
      <c r="P221" s="79">
        <v>1</v>
      </c>
      <c r="Q221" s="79" t="s">
        <v>418</v>
      </c>
      <c r="R221" s="79"/>
      <c r="S221" s="79"/>
      <c r="T221" s="78" t="str">
        <f>REPLACE(INDEX(GroupVertices[Group],MATCH(Edges[[#This Row],[Vertex 1]],GroupVertices[Vertex],0)),1,1,"")</f>
        <v>2</v>
      </c>
      <c r="U221" s="78" t="str">
        <f>REPLACE(INDEX(GroupVertices[Group],MATCH(Edges[[#This Row],[Vertex 2]],GroupVertices[Vertex],0)),1,1,"")</f>
        <v>2</v>
      </c>
      <c r="V221" s="48"/>
      <c r="W221" s="49"/>
      <c r="X221" s="48"/>
      <c r="Y221" s="49"/>
      <c r="Z221" s="48"/>
      <c r="AA221" s="49"/>
      <c r="AB221" s="48"/>
      <c r="AC221" s="49"/>
      <c r="AD221" s="48"/>
    </row>
    <row r="222" spans="1:30" ht="15">
      <c r="A222" s="65" t="s">
        <v>236</v>
      </c>
      <c r="B222" s="65" t="s">
        <v>351</v>
      </c>
      <c r="C222" s="66" t="s">
        <v>1350</v>
      </c>
      <c r="D222" s="67">
        <v>3</v>
      </c>
      <c r="E222" s="66" t="s">
        <v>132</v>
      </c>
      <c r="F222" s="69">
        <v>32</v>
      </c>
      <c r="G222" s="66"/>
      <c r="H222" s="70"/>
      <c r="I222" s="71"/>
      <c r="J222" s="71"/>
      <c r="K222" s="34" t="s">
        <v>65</v>
      </c>
      <c r="L222" s="72">
        <v>222</v>
      </c>
      <c r="M222" s="72"/>
      <c r="N222" s="73"/>
      <c r="O222" s="79" t="s">
        <v>417</v>
      </c>
      <c r="P222" s="79">
        <v>1</v>
      </c>
      <c r="Q222" s="79" t="s">
        <v>418</v>
      </c>
      <c r="R222" s="79"/>
      <c r="S222" s="79"/>
      <c r="T222" s="78" t="str">
        <f>REPLACE(INDEX(GroupVertices[Group],MATCH(Edges[[#This Row],[Vertex 1]],GroupVertices[Vertex],0)),1,1,"")</f>
        <v>2</v>
      </c>
      <c r="U222" s="78" t="str">
        <f>REPLACE(INDEX(GroupVertices[Group],MATCH(Edges[[#This Row],[Vertex 2]],GroupVertices[Vertex],0)),1,1,"")</f>
        <v>4</v>
      </c>
      <c r="V222" s="48"/>
      <c r="W222" s="49"/>
      <c r="X222" s="48"/>
      <c r="Y222" s="49"/>
      <c r="Z222" s="48"/>
      <c r="AA222" s="49"/>
      <c r="AB222" s="48"/>
      <c r="AC222" s="49"/>
      <c r="AD222" s="48"/>
    </row>
    <row r="223" spans="1:30" ht="15">
      <c r="A223" s="65" t="s">
        <v>236</v>
      </c>
      <c r="B223" s="65" t="s">
        <v>356</v>
      </c>
      <c r="C223" s="66" t="s">
        <v>1350</v>
      </c>
      <c r="D223" s="67">
        <v>3</v>
      </c>
      <c r="E223" s="66" t="s">
        <v>132</v>
      </c>
      <c r="F223" s="69">
        <v>32</v>
      </c>
      <c r="G223" s="66"/>
      <c r="H223" s="70"/>
      <c r="I223" s="71"/>
      <c r="J223" s="71"/>
      <c r="K223" s="34" t="s">
        <v>65</v>
      </c>
      <c r="L223" s="72">
        <v>223</v>
      </c>
      <c r="M223" s="72"/>
      <c r="N223" s="73"/>
      <c r="O223" s="79" t="s">
        <v>417</v>
      </c>
      <c r="P223" s="79">
        <v>1</v>
      </c>
      <c r="Q223" s="79" t="s">
        <v>418</v>
      </c>
      <c r="R223" s="79"/>
      <c r="S223" s="79"/>
      <c r="T223" s="78" t="str">
        <f>REPLACE(INDEX(GroupVertices[Group],MATCH(Edges[[#This Row],[Vertex 1]],GroupVertices[Vertex],0)),1,1,"")</f>
        <v>2</v>
      </c>
      <c r="U223" s="78" t="str">
        <f>REPLACE(INDEX(GroupVertices[Group],MATCH(Edges[[#This Row],[Vertex 2]],GroupVertices[Vertex],0)),1,1,"")</f>
        <v>2</v>
      </c>
      <c r="V223" s="48"/>
      <c r="W223" s="49"/>
      <c r="X223" s="48"/>
      <c r="Y223" s="49"/>
      <c r="Z223" s="48"/>
      <c r="AA223" s="49"/>
      <c r="AB223" s="48"/>
      <c r="AC223" s="49"/>
      <c r="AD223" s="48"/>
    </row>
    <row r="224" spans="1:30" ht="15">
      <c r="A224" s="65" t="s">
        <v>236</v>
      </c>
      <c r="B224" s="65" t="s">
        <v>357</v>
      </c>
      <c r="C224" s="66" t="s">
        <v>1350</v>
      </c>
      <c r="D224" s="67">
        <v>3</v>
      </c>
      <c r="E224" s="66" t="s">
        <v>132</v>
      </c>
      <c r="F224" s="69">
        <v>32</v>
      </c>
      <c r="G224" s="66"/>
      <c r="H224" s="70"/>
      <c r="I224" s="71"/>
      <c r="J224" s="71"/>
      <c r="K224" s="34" t="s">
        <v>65</v>
      </c>
      <c r="L224" s="72">
        <v>224</v>
      </c>
      <c r="M224" s="72"/>
      <c r="N224" s="73"/>
      <c r="O224" s="79" t="s">
        <v>417</v>
      </c>
      <c r="P224" s="79">
        <v>1</v>
      </c>
      <c r="Q224" s="79" t="s">
        <v>418</v>
      </c>
      <c r="R224" s="79"/>
      <c r="S224" s="79"/>
      <c r="T224" s="78" t="str">
        <f>REPLACE(INDEX(GroupVertices[Group],MATCH(Edges[[#This Row],[Vertex 1]],GroupVertices[Vertex],0)),1,1,"")</f>
        <v>2</v>
      </c>
      <c r="U224" s="78" t="str">
        <f>REPLACE(INDEX(GroupVertices[Group],MATCH(Edges[[#This Row],[Vertex 2]],GroupVertices[Vertex],0)),1,1,"")</f>
        <v>2</v>
      </c>
      <c r="V224" s="48"/>
      <c r="W224" s="49"/>
      <c r="X224" s="48"/>
      <c r="Y224" s="49"/>
      <c r="Z224" s="48"/>
      <c r="AA224" s="49"/>
      <c r="AB224" s="48"/>
      <c r="AC224" s="49"/>
      <c r="AD224" s="48"/>
    </row>
    <row r="225" spans="1:30" ht="15">
      <c r="A225" s="65" t="s">
        <v>199</v>
      </c>
      <c r="B225" s="65" t="s">
        <v>236</v>
      </c>
      <c r="C225" s="66" t="s">
        <v>1350</v>
      </c>
      <c r="D225" s="67">
        <v>3</v>
      </c>
      <c r="E225" s="66" t="s">
        <v>132</v>
      </c>
      <c r="F225" s="69">
        <v>32</v>
      </c>
      <c r="G225" s="66"/>
      <c r="H225" s="70"/>
      <c r="I225" s="71"/>
      <c r="J225" s="71"/>
      <c r="K225" s="34" t="s">
        <v>65</v>
      </c>
      <c r="L225" s="72">
        <v>225</v>
      </c>
      <c r="M225" s="72"/>
      <c r="N225" s="73"/>
      <c r="O225" s="79" t="s">
        <v>417</v>
      </c>
      <c r="P225" s="79">
        <v>1</v>
      </c>
      <c r="Q225" s="79" t="s">
        <v>418</v>
      </c>
      <c r="R225" s="79"/>
      <c r="S225" s="79"/>
      <c r="T225" s="78" t="str">
        <f>REPLACE(INDEX(GroupVertices[Group],MATCH(Edges[[#This Row],[Vertex 1]],GroupVertices[Vertex],0)),1,1,"")</f>
        <v>1</v>
      </c>
      <c r="U225" s="78" t="str">
        <f>REPLACE(INDEX(GroupVertices[Group],MATCH(Edges[[#This Row],[Vertex 2]],GroupVertices[Vertex],0)),1,1,"")</f>
        <v>2</v>
      </c>
      <c r="V225" s="48"/>
      <c r="W225" s="49"/>
      <c r="X225" s="48"/>
      <c r="Y225" s="49"/>
      <c r="Z225" s="48"/>
      <c r="AA225" s="49"/>
      <c r="AB225" s="48"/>
      <c r="AC225" s="49"/>
      <c r="AD225" s="48"/>
    </row>
    <row r="226" spans="1:30" ht="15">
      <c r="A226" s="65" t="s">
        <v>234</v>
      </c>
      <c r="B226" s="65" t="s">
        <v>236</v>
      </c>
      <c r="C226" s="66" t="s">
        <v>1350</v>
      </c>
      <c r="D226" s="67">
        <v>3</v>
      </c>
      <c r="E226" s="66" t="s">
        <v>132</v>
      </c>
      <c r="F226" s="69">
        <v>32</v>
      </c>
      <c r="G226" s="66"/>
      <c r="H226" s="70"/>
      <c r="I226" s="71"/>
      <c r="J226" s="71"/>
      <c r="K226" s="34" t="s">
        <v>65</v>
      </c>
      <c r="L226" s="72">
        <v>226</v>
      </c>
      <c r="M226" s="72"/>
      <c r="N226" s="73"/>
      <c r="O226" s="79" t="s">
        <v>417</v>
      </c>
      <c r="P226" s="79">
        <v>1</v>
      </c>
      <c r="Q226" s="79" t="s">
        <v>418</v>
      </c>
      <c r="R226" s="79"/>
      <c r="S226" s="79"/>
      <c r="T226" s="78" t="str">
        <f>REPLACE(INDEX(GroupVertices[Group],MATCH(Edges[[#This Row],[Vertex 1]],GroupVertices[Vertex],0)),1,1,"")</f>
        <v>2</v>
      </c>
      <c r="U226" s="78" t="str">
        <f>REPLACE(INDEX(GroupVertices[Group],MATCH(Edges[[#This Row],[Vertex 2]],GroupVertices[Vertex],0)),1,1,"")</f>
        <v>2</v>
      </c>
      <c r="V226" s="48"/>
      <c r="W226" s="49"/>
      <c r="X226" s="48"/>
      <c r="Y226" s="49"/>
      <c r="Z226" s="48"/>
      <c r="AA226" s="49"/>
      <c r="AB226" s="48"/>
      <c r="AC226" s="49"/>
      <c r="AD226" s="48"/>
    </row>
    <row r="227" spans="1:30" ht="15">
      <c r="A227" s="65" t="s">
        <v>199</v>
      </c>
      <c r="B227" s="65" t="s">
        <v>390</v>
      </c>
      <c r="C227" s="66" t="s">
        <v>1350</v>
      </c>
      <c r="D227" s="67">
        <v>3</v>
      </c>
      <c r="E227" s="66" t="s">
        <v>132</v>
      </c>
      <c r="F227" s="69">
        <v>32</v>
      </c>
      <c r="G227" s="66"/>
      <c r="H227" s="70"/>
      <c r="I227" s="71"/>
      <c r="J227" s="71"/>
      <c r="K227" s="34" t="s">
        <v>65</v>
      </c>
      <c r="L227" s="72">
        <v>227</v>
      </c>
      <c r="M227" s="72"/>
      <c r="N227" s="73"/>
      <c r="O227" s="79" t="s">
        <v>417</v>
      </c>
      <c r="P227" s="79">
        <v>1</v>
      </c>
      <c r="Q227" s="79" t="s">
        <v>418</v>
      </c>
      <c r="R227" s="79"/>
      <c r="S227" s="79"/>
      <c r="T227" s="78" t="str">
        <f>REPLACE(INDEX(GroupVertices[Group],MATCH(Edges[[#This Row],[Vertex 1]],GroupVertices[Vertex],0)),1,1,"")</f>
        <v>1</v>
      </c>
      <c r="U227" s="78" t="str">
        <f>REPLACE(INDEX(GroupVertices[Group],MATCH(Edges[[#This Row],[Vertex 2]],GroupVertices[Vertex],0)),1,1,"")</f>
        <v>1</v>
      </c>
      <c r="V227" s="48"/>
      <c r="W227" s="49"/>
      <c r="X227" s="48"/>
      <c r="Y227" s="49"/>
      <c r="Z227" s="48"/>
      <c r="AA227" s="49"/>
      <c r="AB227" s="48"/>
      <c r="AC227" s="49"/>
      <c r="AD227" s="48"/>
    </row>
    <row r="228" spans="1:30" ht="15">
      <c r="A228" s="65" t="s">
        <v>199</v>
      </c>
      <c r="B228" s="65" t="s">
        <v>391</v>
      </c>
      <c r="C228" s="66" t="s">
        <v>1350</v>
      </c>
      <c r="D228" s="67">
        <v>3</v>
      </c>
      <c r="E228" s="66" t="s">
        <v>132</v>
      </c>
      <c r="F228" s="69">
        <v>32</v>
      </c>
      <c r="G228" s="66"/>
      <c r="H228" s="70"/>
      <c r="I228" s="71"/>
      <c r="J228" s="71"/>
      <c r="K228" s="34" t="s">
        <v>65</v>
      </c>
      <c r="L228" s="72">
        <v>228</v>
      </c>
      <c r="M228" s="72"/>
      <c r="N228" s="73"/>
      <c r="O228" s="79" t="s">
        <v>417</v>
      </c>
      <c r="P228" s="79">
        <v>1</v>
      </c>
      <c r="Q228" s="79" t="s">
        <v>418</v>
      </c>
      <c r="R228" s="79"/>
      <c r="S228" s="79"/>
      <c r="T228" s="78" t="str">
        <f>REPLACE(INDEX(GroupVertices[Group],MATCH(Edges[[#This Row],[Vertex 1]],GroupVertices[Vertex],0)),1,1,"")</f>
        <v>1</v>
      </c>
      <c r="U228" s="78" t="str">
        <f>REPLACE(INDEX(GroupVertices[Group],MATCH(Edges[[#This Row],[Vertex 2]],GroupVertices[Vertex],0)),1,1,"")</f>
        <v>1</v>
      </c>
      <c r="V228" s="48"/>
      <c r="W228" s="49"/>
      <c r="X228" s="48"/>
      <c r="Y228" s="49"/>
      <c r="Z228" s="48"/>
      <c r="AA228" s="49"/>
      <c r="AB228" s="48"/>
      <c r="AC228" s="49"/>
      <c r="AD228" s="48"/>
    </row>
    <row r="229" spans="1:30" ht="15">
      <c r="A229" s="65" t="s">
        <v>237</v>
      </c>
      <c r="B229" s="65" t="s">
        <v>274</v>
      </c>
      <c r="C229" s="66" t="s">
        <v>1350</v>
      </c>
      <c r="D229" s="67">
        <v>3</v>
      </c>
      <c r="E229" s="66" t="s">
        <v>132</v>
      </c>
      <c r="F229" s="69">
        <v>32</v>
      </c>
      <c r="G229" s="66"/>
      <c r="H229" s="70"/>
      <c r="I229" s="71"/>
      <c r="J229" s="71"/>
      <c r="K229" s="34" t="s">
        <v>65</v>
      </c>
      <c r="L229" s="72">
        <v>229</v>
      </c>
      <c r="M229" s="72"/>
      <c r="N229" s="73"/>
      <c r="O229" s="79" t="s">
        <v>417</v>
      </c>
      <c r="P229" s="79">
        <v>1</v>
      </c>
      <c r="Q229" s="79" t="s">
        <v>418</v>
      </c>
      <c r="R229" s="79"/>
      <c r="S229" s="79"/>
      <c r="T229" s="78" t="str">
        <f>REPLACE(INDEX(GroupVertices[Group],MATCH(Edges[[#This Row],[Vertex 1]],GroupVertices[Vertex],0)),1,1,"")</f>
        <v>2</v>
      </c>
      <c r="U229" s="78" t="str">
        <f>REPLACE(INDEX(GroupVertices[Group],MATCH(Edges[[#This Row],[Vertex 2]],GroupVertices[Vertex],0)),1,1,"")</f>
        <v>3</v>
      </c>
      <c r="V229" s="48"/>
      <c r="W229" s="49"/>
      <c r="X229" s="48"/>
      <c r="Y229" s="49"/>
      <c r="Z229" s="48"/>
      <c r="AA229" s="49"/>
      <c r="AB229" s="48"/>
      <c r="AC229" s="49"/>
      <c r="AD229" s="48"/>
    </row>
    <row r="230" spans="1:30" ht="15">
      <c r="A230" s="65" t="s">
        <v>237</v>
      </c>
      <c r="B230" s="65" t="s">
        <v>392</v>
      </c>
      <c r="C230" s="66" t="s">
        <v>1350</v>
      </c>
      <c r="D230" s="67">
        <v>3</v>
      </c>
      <c r="E230" s="66" t="s">
        <v>132</v>
      </c>
      <c r="F230" s="69">
        <v>32</v>
      </c>
      <c r="G230" s="66"/>
      <c r="H230" s="70"/>
      <c r="I230" s="71"/>
      <c r="J230" s="71"/>
      <c r="K230" s="34" t="s">
        <v>65</v>
      </c>
      <c r="L230" s="72">
        <v>230</v>
      </c>
      <c r="M230" s="72"/>
      <c r="N230" s="73"/>
      <c r="O230" s="79" t="s">
        <v>417</v>
      </c>
      <c r="P230" s="79">
        <v>1</v>
      </c>
      <c r="Q230" s="79" t="s">
        <v>418</v>
      </c>
      <c r="R230" s="79"/>
      <c r="S230" s="79"/>
      <c r="T230" s="78" t="str">
        <f>REPLACE(INDEX(GroupVertices[Group],MATCH(Edges[[#This Row],[Vertex 1]],GroupVertices[Vertex],0)),1,1,"")</f>
        <v>2</v>
      </c>
      <c r="U230" s="78" t="str">
        <f>REPLACE(INDEX(GroupVertices[Group],MATCH(Edges[[#This Row],[Vertex 2]],GroupVertices[Vertex],0)),1,1,"")</f>
        <v>2</v>
      </c>
      <c r="V230" s="48"/>
      <c r="W230" s="49"/>
      <c r="X230" s="48"/>
      <c r="Y230" s="49"/>
      <c r="Z230" s="48"/>
      <c r="AA230" s="49"/>
      <c r="AB230" s="48"/>
      <c r="AC230" s="49"/>
      <c r="AD230" s="48"/>
    </row>
    <row r="231" spans="1:30" ht="15">
      <c r="A231" s="65" t="s">
        <v>237</v>
      </c>
      <c r="B231" s="65" t="s">
        <v>308</v>
      </c>
      <c r="C231" s="66" t="s">
        <v>1350</v>
      </c>
      <c r="D231" s="67">
        <v>3</v>
      </c>
      <c r="E231" s="66" t="s">
        <v>132</v>
      </c>
      <c r="F231" s="69">
        <v>32</v>
      </c>
      <c r="G231" s="66"/>
      <c r="H231" s="70"/>
      <c r="I231" s="71"/>
      <c r="J231" s="71"/>
      <c r="K231" s="34" t="s">
        <v>65</v>
      </c>
      <c r="L231" s="72">
        <v>231</v>
      </c>
      <c r="M231" s="72"/>
      <c r="N231" s="73"/>
      <c r="O231" s="79" t="s">
        <v>417</v>
      </c>
      <c r="P231" s="79">
        <v>1</v>
      </c>
      <c r="Q231" s="79" t="s">
        <v>418</v>
      </c>
      <c r="R231" s="79"/>
      <c r="S231" s="79"/>
      <c r="T231" s="78" t="str">
        <f>REPLACE(INDEX(GroupVertices[Group],MATCH(Edges[[#This Row],[Vertex 1]],GroupVertices[Vertex],0)),1,1,"")</f>
        <v>2</v>
      </c>
      <c r="U231" s="78" t="str">
        <f>REPLACE(INDEX(GroupVertices[Group],MATCH(Edges[[#This Row],[Vertex 2]],GroupVertices[Vertex],0)),1,1,"")</f>
        <v>2</v>
      </c>
      <c r="V231" s="48"/>
      <c r="W231" s="49"/>
      <c r="X231" s="48"/>
      <c r="Y231" s="49"/>
      <c r="Z231" s="48"/>
      <c r="AA231" s="49"/>
      <c r="AB231" s="48"/>
      <c r="AC231" s="49"/>
      <c r="AD231" s="48"/>
    </row>
    <row r="232" spans="1:30" ht="15">
      <c r="A232" s="65" t="s">
        <v>199</v>
      </c>
      <c r="B232" s="65" t="s">
        <v>237</v>
      </c>
      <c r="C232" s="66" t="s">
        <v>1350</v>
      </c>
      <c r="D232" s="67">
        <v>3</v>
      </c>
      <c r="E232" s="66" t="s">
        <v>132</v>
      </c>
      <c r="F232" s="69">
        <v>32</v>
      </c>
      <c r="G232" s="66"/>
      <c r="H232" s="70"/>
      <c r="I232" s="71"/>
      <c r="J232" s="71"/>
      <c r="K232" s="34" t="s">
        <v>65</v>
      </c>
      <c r="L232" s="72">
        <v>232</v>
      </c>
      <c r="M232" s="72"/>
      <c r="N232" s="73"/>
      <c r="O232" s="79" t="s">
        <v>417</v>
      </c>
      <c r="P232" s="79">
        <v>1</v>
      </c>
      <c r="Q232" s="79" t="s">
        <v>418</v>
      </c>
      <c r="R232" s="79"/>
      <c r="S232" s="79"/>
      <c r="T232" s="78" t="str">
        <f>REPLACE(INDEX(GroupVertices[Group],MATCH(Edges[[#This Row],[Vertex 1]],GroupVertices[Vertex],0)),1,1,"")</f>
        <v>1</v>
      </c>
      <c r="U232" s="78" t="str">
        <f>REPLACE(INDEX(GroupVertices[Group],MATCH(Edges[[#This Row],[Vertex 2]],GroupVertices[Vertex],0)),1,1,"")</f>
        <v>2</v>
      </c>
      <c r="V232" s="48"/>
      <c r="W232" s="49"/>
      <c r="X232" s="48"/>
      <c r="Y232" s="49"/>
      <c r="Z232" s="48"/>
      <c r="AA232" s="49"/>
      <c r="AB232" s="48"/>
      <c r="AC232" s="49"/>
      <c r="AD232" s="48"/>
    </row>
    <row r="233" spans="1:30" ht="15">
      <c r="A233" s="65" t="s">
        <v>238</v>
      </c>
      <c r="B233" s="65" t="s">
        <v>252</v>
      </c>
      <c r="C233" s="66" t="s">
        <v>1350</v>
      </c>
      <c r="D233" s="67">
        <v>3</v>
      </c>
      <c r="E233" s="66" t="s">
        <v>132</v>
      </c>
      <c r="F233" s="69">
        <v>32</v>
      </c>
      <c r="G233" s="66"/>
      <c r="H233" s="70"/>
      <c r="I233" s="71"/>
      <c r="J233" s="71"/>
      <c r="K233" s="34" t="s">
        <v>65</v>
      </c>
      <c r="L233" s="72">
        <v>233</v>
      </c>
      <c r="M233" s="72"/>
      <c r="N233" s="73"/>
      <c r="O233" s="79" t="s">
        <v>417</v>
      </c>
      <c r="P233" s="79">
        <v>1</v>
      </c>
      <c r="Q233" s="79" t="s">
        <v>418</v>
      </c>
      <c r="R233" s="79"/>
      <c r="S233" s="79"/>
      <c r="T233" s="78" t="str">
        <f>REPLACE(INDEX(GroupVertices[Group],MATCH(Edges[[#This Row],[Vertex 1]],GroupVertices[Vertex],0)),1,1,"")</f>
        <v>1</v>
      </c>
      <c r="U233" s="78" t="str">
        <f>REPLACE(INDEX(GroupVertices[Group],MATCH(Edges[[#This Row],[Vertex 2]],GroupVertices[Vertex],0)),1,1,"")</f>
        <v>1</v>
      </c>
      <c r="V233" s="48"/>
      <c r="W233" s="49"/>
      <c r="X233" s="48"/>
      <c r="Y233" s="49"/>
      <c r="Z233" s="48"/>
      <c r="AA233" s="49"/>
      <c r="AB233" s="48"/>
      <c r="AC233" s="49"/>
      <c r="AD233" s="48"/>
    </row>
    <row r="234" spans="1:30" ht="15">
      <c r="A234" s="65" t="s">
        <v>199</v>
      </c>
      <c r="B234" s="65" t="s">
        <v>238</v>
      </c>
      <c r="C234" s="66" t="s">
        <v>1350</v>
      </c>
      <c r="D234" s="67">
        <v>3</v>
      </c>
      <c r="E234" s="66" t="s">
        <v>132</v>
      </c>
      <c r="F234" s="69">
        <v>32</v>
      </c>
      <c r="G234" s="66"/>
      <c r="H234" s="70"/>
      <c r="I234" s="71"/>
      <c r="J234" s="71"/>
      <c r="K234" s="34" t="s">
        <v>65</v>
      </c>
      <c r="L234" s="72">
        <v>234</v>
      </c>
      <c r="M234" s="72"/>
      <c r="N234" s="73"/>
      <c r="O234" s="79" t="s">
        <v>417</v>
      </c>
      <c r="P234" s="79">
        <v>1</v>
      </c>
      <c r="Q234" s="79" t="s">
        <v>418</v>
      </c>
      <c r="R234" s="79"/>
      <c r="S234" s="79"/>
      <c r="T234" s="78" t="str">
        <f>REPLACE(INDEX(GroupVertices[Group],MATCH(Edges[[#This Row],[Vertex 1]],GroupVertices[Vertex],0)),1,1,"")</f>
        <v>1</v>
      </c>
      <c r="U234" s="78" t="str">
        <f>REPLACE(INDEX(GroupVertices[Group],MATCH(Edges[[#This Row],[Vertex 2]],GroupVertices[Vertex],0)),1,1,"")</f>
        <v>1</v>
      </c>
      <c r="V234" s="48"/>
      <c r="W234" s="49"/>
      <c r="X234" s="48"/>
      <c r="Y234" s="49"/>
      <c r="Z234" s="48"/>
      <c r="AA234" s="49"/>
      <c r="AB234" s="48"/>
      <c r="AC234" s="49"/>
      <c r="AD234" s="48"/>
    </row>
    <row r="235" spans="1:30" ht="15">
      <c r="A235" s="65" t="s">
        <v>239</v>
      </c>
      <c r="B235" s="65" t="s">
        <v>241</v>
      </c>
      <c r="C235" s="66" t="s">
        <v>1350</v>
      </c>
      <c r="D235" s="67">
        <v>3</v>
      </c>
      <c r="E235" s="66" t="s">
        <v>132</v>
      </c>
      <c r="F235" s="69">
        <v>32</v>
      </c>
      <c r="G235" s="66"/>
      <c r="H235" s="70"/>
      <c r="I235" s="71"/>
      <c r="J235" s="71"/>
      <c r="K235" s="34" t="s">
        <v>65</v>
      </c>
      <c r="L235" s="72">
        <v>235</v>
      </c>
      <c r="M235" s="72"/>
      <c r="N235" s="73"/>
      <c r="O235" s="79" t="s">
        <v>417</v>
      </c>
      <c r="P235" s="79">
        <v>1</v>
      </c>
      <c r="Q235" s="79" t="s">
        <v>418</v>
      </c>
      <c r="R235" s="79"/>
      <c r="S235" s="79"/>
      <c r="T235" s="78" t="str">
        <f>REPLACE(INDEX(GroupVertices[Group],MATCH(Edges[[#This Row],[Vertex 1]],GroupVertices[Vertex],0)),1,1,"")</f>
        <v>3</v>
      </c>
      <c r="U235" s="78" t="str">
        <f>REPLACE(INDEX(GroupVertices[Group],MATCH(Edges[[#This Row],[Vertex 2]],GroupVertices[Vertex],0)),1,1,"")</f>
        <v>4</v>
      </c>
      <c r="V235" s="48"/>
      <c r="W235" s="49"/>
      <c r="X235" s="48"/>
      <c r="Y235" s="49"/>
      <c r="Z235" s="48"/>
      <c r="AA235" s="49"/>
      <c r="AB235" s="48"/>
      <c r="AC235" s="49"/>
      <c r="AD235" s="48"/>
    </row>
    <row r="236" spans="1:30" ht="15">
      <c r="A236" s="65" t="s">
        <v>240</v>
      </c>
      <c r="B236" s="65" t="s">
        <v>241</v>
      </c>
      <c r="C236" s="66" t="s">
        <v>1350</v>
      </c>
      <c r="D236" s="67">
        <v>3</v>
      </c>
      <c r="E236" s="66" t="s">
        <v>132</v>
      </c>
      <c r="F236" s="69">
        <v>32</v>
      </c>
      <c r="G236" s="66"/>
      <c r="H236" s="70"/>
      <c r="I236" s="71"/>
      <c r="J236" s="71"/>
      <c r="K236" s="34" t="s">
        <v>66</v>
      </c>
      <c r="L236" s="72">
        <v>236</v>
      </c>
      <c r="M236" s="72"/>
      <c r="N236" s="73"/>
      <c r="O236" s="79" t="s">
        <v>417</v>
      </c>
      <c r="P236" s="79">
        <v>1</v>
      </c>
      <c r="Q236" s="79" t="s">
        <v>418</v>
      </c>
      <c r="R236" s="79"/>
      <c r="S236" s="79"/>
      <c r="T236" s="78" t="str">
        <f>REPLACE(INDEX(GroupVertices[Group],MATCH(Edges[[#This Row],[Vertex 1]],GroupVertices[Vertex],0)),1,1,"")</f>
        <v>4</v>
      </c>
      <c r="U236" s="78" t="str">
        <f>REPLACE(INDEX(GroupVertices[Group],MATCH(Edges[[#This Row],[Vertex 2]],GroupVertices[Vertex],0)),1,1,"")</f>
        <v>4</v>
      </c>
      <c r="V236" s="48"/>
      <c r="W236" s="49"/>
      <c r="X236" s="48"/>
      <c r="Y236" s="49"/>
      <c r="Z236" s="48"/>
      <c r="AA236" s="49"/>
      <c r="AB236" s="48"/>
      <c r="AC236" s="49"/>
      <c r="AD236" s="48"/>
    </row>
    <row r="237" spans="1:30" ht="15">
      <c r="A237" s="65" t="s">
        <v>241</v>
      </c>
      <c r="B237" s="65" t="s">
        <v>240</v>
      </c>
      <c r="C237" s="66" t="s">
        <v>1350</v>
      </c>
      <c r="D237" s="67">
        <v>3</v>
      </c>
      <c r="E237" s="66" t="s">
        <v>132</v>
      </c>
      <c r="F237" s="69">
        <v>32</v>
      </c>
      <c r="G237" s="66"/>
      <c r="H237" s="70"/>
      <c r="I237" s="71"/>
      <c r="J237" s="71"/>
      <c r="K237" s="34" t="s">
        <v>66</v>
      </c>
      <c r="L237" s="72">
        <v>237</v>
      </c>
      <c r="M237" s="72"/>
      <c r="N237" s="73"/>
      <c r="O237" s="79" t="s">
        <v>417</v>
      </c>
      <c r="P237" s="79">
        <v>1</v>
      </c>
      <c r="Q237" s="79" t="s">
        <v>418</v>
      </c>
      <c r="R237" s="79"/>
      <c r="S237" s="79"/>
      <c r="T237" s="78" t="str">
        <f>REPLACE(INDEX(GroupVertices[Group],MATCH(Edges[[#This Row],[Vertex 1]],GroupVertices[Vertex],0)),1,1,"")</f>
        <v>4</v>
      </c>
      <c r="U237" s="78" t="str">
        <f>REPLACE(INDEX(GroupVertices[Group],MATCH(Edges[[#This Row],[Vertex 2]],GroupVertices[Vertex],0)),1,1,"")</f>
        <v>4</v>
      </c>
      <c r="V237" s="48"/>
      <c r="W237" s="49"/>
      <c r="X237" s="48"/>
      <c r="Y237" s="49"/>
      <c r="Z237" s="48"/>
      <c r="AA237" s="49"/>
      <c r="AB237" s="48"/>
      <c r="AC237" s="49"/>
      <c r="AD237" s="48"/>
    </row>
    <row r="238" spans="1:30" ht="15">
      <c r="A238" s="65" t="s">
        <v>241</v>
      </c>
      <c r="B238" s="65" t="s">
        <v>219</v>
      </c>
      <c r="C238" s="66" t="s">
        <v>1350</v>
      </c>
      <c r="D238" s="67">
        <v>3</v>
      </c>
      <c r="E238" s="66" t="s">
        <v>132</v>
      </c>
      <c r="F238" s="69">
        <v>32</v>
      </c>
      <c r="G238" s="66"/>
      <c r="H238" s="70"/>
      <c r="I238" s="71"/>
      <c r="J238" s="71"/>
      <c r="K238" s="34" t="s">
        <v>65</v>
      </c>
      <c r="L238" s="72">
        <v>238</v>
      </c>
      <c r="M238" s="72"/>
      <c r="N238" s="73"/>
      <c r="O238" s="79" t="s">
        <v>417</v>
      </c>
      <c r="P238" s="79">
        <v>1</v>
      </c>
      <c r="Q238" s="79" t="s">
        <v>418</v>
      </c>
      <c r="R238" s="79"/>
      <c r="S238" s="79"/>
      <c r="T238" s="78" t="str">
        <f>REPLACE(INDEX(GroupVertices[Group],MATCH(Edges[[#This Row],[Vertex 1]],GroupVertices[Vertex],0)),1,1,"")</f>
        <v>4</v>
      </c>
      <c r="U238" s="78" t="str">
        <f>REPLACE(INDEX(GroupVertices[Group],MATCH(Edges[[#This Row],[Vertex 2]],GroupVertices[Vertex],0)),1,1,"")</f>
        <v>4</v>
      </c>
      <c r="V238" s="48"/>
      <c r="W238" s="49"/>
      <c r="X238" s="48"/>
      <c r="Y238" s="49"/>
      <c r="Z238" s="48"/>
      <c r="AA238" s="49"/>
      <c r="AB238" s="48"/>
      <c r="AC238" s="49"/>
      <c r="AD238" s="48"/>
    </row>
    <row r="239" spans="1:30" ht="15">
      <c r="A239" s="65" t="s">
        <v>241</v>
      </c>
      <c r="B239" s="65" t="s">
        <v>340</v>
      </c>
      <c r="C239" s="66" t="s">
        <v>1350</v>
      </c>
      <c r="D239" s="67">
        <v>3</v>
      </c>
      <c r="E239" s="66" t="s">
        <v>132</v>
      </c>
      <c r="F239" s="69">
        <v>32</v>
      </c>
      <c r="G239" s="66"/>
      <c r="H239" s="70"/>
      <c r="I239" s="71"/>
      <c r="J239" s="71"/>
      <c r="K239" s="34" t="s">
        <v>65</v>
      </c>
      <c r="L239" s="72">
        <v>239</v>
      </c>
      <c r="M239" s="72"/>
      <c r="N239" s="73"/>
      <c r="O239" s="79" t="s">
        <v>417</v>
      </c>
      <c r="P239" s="79">
        <v>1</v>
      </c>
      <c r="Q239" s="79" t="s">
        <v>418</v>
      </c>
      <c r="R239" s="79"/>
      <c r="S239" s="79"/>
      <c r="T239" s="78" t="str">
        <f>REPLACE(INDEX(GroupVertices[Group],MATCH(Edges[[#This Row],[Vertex 1]],GroupVertices[Vertex],0)),1,1,"")</f>
        <v>4</v>
      </c>
      <c r="U239" s="78" t="str">
        <f>REPLACE(INDEX(GroupVertices[Group],MATCH(Edges[[#This Row],[Vertex 2]],GroupVertices[Vertex],0)),1,1,"")</f>
        <v>4</v>
      </c>
      <c r="V239" s="48"/>
      <c r="W239" s="49"/>
      <c r="X239" s="48"/>
      <c r="Y239" s="49"/>
      <c r="Z239" s="48"/>
      <c r="AA239" s="49"/>
      <c r="AB239" s="48"/>
      <c r="AC239" s="49"/>
      <c r="AD239" s="48"/>
    </row>
    <row r="240" spans="1:30" ht="15">
      <c r="A240" s="65" t="s">
        <v>241</v>
      </c>
      <c r="B240" s="65" t="s">
        <v>243</v>
      </c>
      <c r="C240" s="66" t="s">
        <v>1350</v>
      </c>
      <c r="D240" s="67">
        <v>3</v>
      </c>
      <c r="E240" s="66" t="s">
        <v>132</v>
      </c>
      <c r="F240" s="69">
        <v>32</v>
      </c>
      <c r="G240" s="66"/>
      <c r="H240" s="70"/>
      <c r="I240" s="71"/>
      <c r="J240" s="71"/>
      <c r="K240" s="34" t="s">
        <v>66</v>
      </c>
      <c r="L240" s="72">
        <v>240</v>
      </c>
      <c r="M240" s="72"/>
      <c r="N240" s="73"/>
      <c r="O240" s="79" t="s">
        <v>417</v>
      </c>
      <c r="P240" s="79">
        <v>1</v>
      </c>
      <c r="Q240" s="79" t="s">
        <v>418</v>
      </c>
      <c r="R240" s="79"/>
      <c r="S240" s="79"/>
      <c r="T240" s="78" t="str">
        <f>REPLACE(INDEX(GroupVertices[Group],MATCH(Edges[[#This Row],[Vertex 1]],GroupVertices[Vertex],0)),1,1,"")</f>
        <v>4</v>
      </c>
      <c r="U240" s="78" t="str">
        <f>REPLACE(INDEX(GroupVertices[Group],MATCH(Edges[[#This Row],[Vertex 2]],GroupVertices[Vertex],0)),1,1,"")</f>
        <v>2</v>
      </c>
      <c r="V240" s="48"/>
      <c r="W240" s="49"/>
      <c r="X240" s="48"/>
      <c r="Y240" s="49"/>
      <c r="Z240" s="48"/>
      <c r="AA240" s="49"/>
      <c r="AB240" s="48"/>
      <c r="AC240" s="49"/>
      <c r="AD240" s="48"/>
    </row>
    <row r="241" spans="1:30" ht="15">
      <c r="A241" s="65" t="s">
        <v>241</v>
      </c>
      <c r="B241" s="65" t="s">
        <v>263</v>
      </c>
      <c r="C241" s="66" t="s">
        <v>1350</v>
      </c>
      <c r="D241" s="67">
        <v>3</v>
      </c>
      <c r="E241" s="66" t="s">
        <v>132</v>
      </c>
      <c r="F241" s="69">
        <v>32</v>
      </c>
      <c r="G241" s="66"/>
      <c r="H241" s="70"/>
      <c r="I241" s="71"/>
      <c r="J241" s="71"/>
      <c r="K241" s="34" t="s">
        <v>65</v>
      </c>
      <c r="L241" s="72">
        <v>241</v>
      </c>
      <c r="M241" s="72"/>
      <c r="N241" s="73"/>
      <c r="O241" s="79" t="s">
        <v>417</v>
      </c>
      <c r="P241" s="79">
        <v>1</v>
      </c>
      <c r="Q241" s="79" t="s">
        <v>418</v>
      </c>
      <c r="R241" s="79"/>
      <c r="S241" s="79"/>
      <c r="T241" s="78" t="str">
        <f>REPLACE(INDEX(GroupVertices[Group],MATCH(Edges[[#This Row],[Vertex 1]],GroupVertices[Vertex],0)),1,1,"")</f>
        <v>4</v>
      </c>
      <c r="U241" s="78" t="str">
        <f>REPLACE(INDEX(GroupVertices[Group],MATCH(Edges[[#This Row],[Vertex 2]],GroupVertices[Vertex],0)),1,1,"")</f>
        <v>1</v>
      </c>
      <c r="V241" s="48"/>
      <c r="W241" s="49"/>
      <c r="X241" s="48"/>
      <c r="Y241" s="49"/>
      <c r="Z241" s="48"/>
      <c r="AA241" s="49"/>
      <c r="AB241" s="48"/>
      <c r="AC241" s="49"/>
      <c r="AD241" s="48"/>
    </row>
    <row r="242" spans="1:30" ht="15">
      <c r="A242" s="65" t="s">
        <v>241</v>
      </c>
      <c r="B242" s="65" t="s">
        <v>271</v>
      </c>
      <c r="C242" s="66" t="s">
        <v>1350</v>
      </c>
      <c r="D242" s="67">
        <v>3</v>
      </c>
      <c r="E242" s="66" t="s">
        <v>132</v>
      </c>
      <c r="F242" s="69">
        <v>32</v>
      </c>
      <c r="G242" s="66"/>
      <c r="H242" s="70"/>
      <c r="I242" s="71"/>
      <c r="J242" s="71"/>
      <c r="K242" s="34" t="s">
        <v>65</v>
      </c>
      <c r="L242" s="72">
        <v>242</v>
      </c>
      <c r="M242" s="72"/>
      <c r="N242" s="73"/>
      <c r="O242" s="79" t="s">
        <v>417</v>
      </c>
      <c r="P242" s="79">
        <v>1</v>
      </c>
      <c r="Q242" s="79" t="s">
        <v>418</v>
      </c>
      <c r="R242" s="79"/>
      <c r="S242" s="79"/>
      <c r="T242" s="78" t="str">
        <f>REPLACE(INDEX(GroupVertices[Group],MATCH(Edges[[#This Row],[Vertex 1]],GroupVertices[Vertex],0)),1,1,"")</f>
        <v>4</v>
      </c>
      <c r="U242" s="78" t="str">
        <f>REPLACE(INDEX(GroupVertices[Group],MATCH(Edges[[#This Row],[Vertex 2]],GroupVertices[Vertex],0)),1,1,"")</f>
        <v>2</v>
      </c>
      <c r="V242" s="48"/>
      <c r="W242" s="49"/>
      <c r="X242" s="48"/>
      <c r="Y242" s="49"/>
      <c r="Z242" s="48"/>
      <c r="AA242" s="49"/>
      <c r="AB242" s="48"/>
      <c r="AC242" s="49"/>
      <c r="AD242" s="48"/>
    </row>
    <row r="243" spans="1:30" ht="15">
      <c r="A243" s="65" t="s">
        <v>241</v>
      </c>
      <c r="B243" s="65" t="s">
        <v>332</v>
      </c>
      <c r="C243" s="66" t="s">
        <v>1350</v>
      </c>
      <c r="D243" s="67">
        <v>3</v>
      </c>
      <c r="E243" s="66" t="s">
        <v>132</v>
      </c>
      <c r="F243" s="69">
        <v>32</v>
      </c>
      <c r="G243" s="66"/>
      <c r="H243" s="70"/>
      <c r="I243" s="71"/>
      <c r="J243" s="71"/>
      <c r="K243" s="34" t="s">
        <v>65</v>
      </c>
      <c r="L243" s="72">
        <v>243</v>
      </c>
      <c r="M243" s="72"/>
      <c r="N243" s="73"/>
      <c r="O243" s="79" t="s">
        <v>417</v>
      </c>
      <c r="P243" s="79">
        <v>1</v>
      </c>
      <c r="Q243" s="79" t="s">
        <v>418</v>
      </c>
      <c r="R243" s="79"/>
      <c r="S243" s="79"/>
      <c r="T243" s="78" t="str">
        <f>REPLACE(INDEX(GroupVertices[Group],MATCH(Edges[[#This Row],[Vertex 1]],GroupVertices[Vertex],0)),1,1,"")</f>
        <v>4</v>
      </c>
      <c r="U243" s="78" t="str">
        <f>REPLACE(INDEX(GroupVertices[Group],MATCH(Edges[[#This Row],[Vertex 2]],GroupVertices[Vertex],0)),1,1,"")</f>
        <v>4</v>
      </c>
      <c r="V243" s="48"/>
      <c r="W243" s="49"/>
      <c r="X243" s="48"/>
      <c r="Y243" s="49"/>
      <c r="Z243" s="48"/>
      <c r="AA243" s="49"/>
      <c r="AB243" s="48"/>
      <c r="AC243" s="49"/>
      <c r="AD243" s="48"/>
    </row>
    <row r="244" spans="1:30" ht="15">
      <c r="A244" s="65" t="s">
        <v>241</v>
      </c>
      <c r="B244" s="65" t="s">
        <v>393</v>
      </c>
      <c r="C244" s="66" t="s">
        <v>1350</v>
      </c>
      <c r="D244" s="67">
        <v>3</v>
      </c>
      <c r="E244" s="66" t="s">
        <v>132</v>
      </c>
      <c r="F244" s="69">
        <v>32</v>
      </c>
      <c r="G244" s="66"/>
      <c r="H244" s="70"/>
      <c r="I244" s="71"/>
      <c r="J244" s="71"/>
      <c r="K244" s="34" t="s">
        <v>65</v>
      </c>
      <c r="L244" s="72">
        <v>244</v>
      </c>
      <c r="M244" s="72"/>
      <c r="N244" s="73"/>
      <c r="O244" s="79" t="s">
        <v>417</v>
      </c>
      <c r="P244" s="79">
        <v>1</v>
      </c>
      <c r="Q244" s="79" t="s">
        <v>418</v>
      </c>
      <c r="R244" s="79"/>
      <c r="S244" s="79"/>
      <c r="T244" s="78" t="str">
        <f>REPLACE(INDEX(GroupVertices[Group],MATCH(Edges[[#This Row],[Vertex 1]],GroupVertices[Vertex],0)),1,1,"")</f>
        <v>4</v>
      </c>
      <c r="U244" s="78" t="str">
        <f>REPLACE(INDEX(GroupVertices[Group],MATCH(Edges[[#This Row],[Vertex 2]],GroupVertices[Vertex],0)),1,1,"")</f>
        <v>4</v>
      </c>
      <c r="V244" s="48"/>
      <c r="W244" s="49"/>
      <c r="X244" s="48"/>
      <c r="Y244" s="49"/>
      <c r="Z244" s="48"/>
      <c r="AA244" s="49"/>
      <c r="AB244" s="48"/>
      <c r="AC244" s="49"/>
      <c r="AD244" s="48"/>
    </row>
    <row r="245" spans="1:30" ht="15">
      <c r="A245" s="65" t="s">
        <v>241</v>
      </c>
      <c r="B245" s="65" t="s">
        <v>394</v>
      </c>
      <c r="C245" s="66" t="s">
        <v>1350</v>
      </c>
      <c r="D245" s="67">
        <v>3</v>
      </c>
      <c r="E245" s="66" t="s">
        <v>132</v>
      </c>
      <c r="F245" s="69">
        <v>32</v>
      </c>
      <c r="G245" s="66"/>
      <c r="H245" s="70"/>
      <c r="I245" s="71"/>
      <c r="J245" s="71"/>
      <c r="K245" s="34" t="s">
        <v>65</v>
      </c>
      <c r="L245" s="72">
        <v>245</v>
      </c>
      <c r="M245" s="72"/>
      <c r="N245" s="73"/>
      <c r="O245" s="79" t="s">
        <v>417</v>
      </c>
      <c r="P245" s="79">
        <v>1</v>
      </c>
      <c r="Q245" s="79" t="s">
        <v>418</v>
      </c>
      <c r="R245" s="79"/>
      <c r="S245" s="79"/>
      <c r="T245" s="78" t="str">
        <f>REPLACE(INDEX(GroupVertices[Group],MATCH(Edges[[#This Row],[Vertex 1]],GroupVertices[Vertex],0)),1,1,"")</f>
        <v>4</v>
      </c>
      <c r="U245" s="78" t="str">
        <f>REPLACE(INDEX(GroupVertices[Group],MATCH(Edges[[#This Row],[Vertex 2]],GroupVertices[Vertex],0)),1,1,"")</f>
        <v>4</v>
      </c>
      <c r="V245" s="48"/>
      <c r="W245" s="49"/>
      <c r="X245" s="48"/>
      <c r="Y245" s="49"/>
      <c r="Z245" s="48"/>
      <c r="AA245" s="49"/>
      <c r="AB245" s="48"/>
      <c r="AC245" s="49"/>
      <c r="AD245" s="48"/>
    </row>
    <row r="246" spans="1:30" ht="15">
      <c r="A246" s="65" t="s">
        <v>241</v>
      </c>
      <c r="B246" s="65" t="s">
        <v>395</v>
      </c>
      <c r="C246" s="66" t="s">
        <v>1350</v>
      </c>
      <c r="D246" s="67">
        <v>3</v>
      </c>
      <c r="E246" s="66" t="s">
        <v>132</v>
      </c>
      <c r="F246" s="69">
        <v>32</v>
      </c>
      <c r="G246" s="66"/>
      <c r="H246" s="70"/>
      <c r="I246" s="71"/>
      <c r="J246" s="71"/>
      <c r="K246" s="34" t="s">
        <v>65</v>
      </c>
      <c r="L246" s="72">
        <v>246</v>
      </c>
      <c r="M246" s="72"/>
      <c r="N246" s="73"/>
      <c r="O246" s="79" t="s">
        <v>417</v>
      </c>
      <c r="P246" s="79">
        <v>1</v>
      </c>
      <c r="Q246" s="79" t="s">
        <v>418</v>
      </c>
      <c r="R246" s="79"/>
      <c r="S246" s="79"/>
      <c r="T246" s="78" t="str">
        <f>REPLACE(INDEX(GroupVertices[Group],MATCH(Edges[[#This Row],[Vertex 1]],GroupVertices[Vertex],0)),1,1,"")</f>
        <v>4</v>
      </c>
      <c r="U246" s="78" t="str">
        <f>REPLACE(INDEX(GroupVertices[Group],MATCH(Edges[[#This Row],[Vertex 2]],GroupVertices[Vertex],0)),1,1,"")</f>
        <v>1</v>
      </c>
      <c r="V246" s="48"/>
      <c r="W246" s="49"/>
      <c r="X246" s="48"/>
      <c r="Y246" s="49"/>
      <c r="Z246" s="48"/>
      <c r="AA246" s="49"/>
      <c r="AB246" s="48"/>
      <c r="AC246" s="49"/>
      <c r="AD246" s="48"/>
    </row>
    <row r="247" spans="1:30" ht="15">
      <c r="A247" s="65" t="s">
        <v>241</v>
      </c>
      <c r="B247" s="65" t="s">
        <v>292</v>
      </c>
      <c r="C247" s="66" t="s">
        <v>1350</v>
      </c>
      <c r="D247" s="67">
        <v>3</v>
      </c>
      <c r="E247" s="66" t="s">
        <v>132</v>
      </c>
      <c r="F247" s="69">
        <v>32</v>
      </c>
      <c r="G247" s="66"/>
      <c r="H247" s="70"/>
      <c r="I247" s="71"/>
      <c r="J247" s="71"/>
      <c r="K247" s="34" t="s">
        <v>65</v>
      </c>
      <c r="L247" s="72">
        <v>247</v>
      </c>
      <c r="M247" s="72"/>
      <c r="N247" s="73"/>
      <c r="O247" s="79" t="s">
        <v>417</v>
      </c>
      <c r="P247" s="79">
        <v>1</v>
      </c>
      <c r="Q247" s="79" t="s">
        <v>418</v>
      </c>
      <c r="R247" s="79"/>
      <c r="S247" s="79"/>
      <c r="T247" s="78" t="str">
        <f>REPLACE(INDEX(GroupVertices[Group],MATCH(Edges[[#This Row],[Vertex 1]],GroupVertices[Vertex],0)),1,1,"")</f>
        <v>4</v>
      </c>
      <c r="U247" s="78" t="str">
        <f>REPLACE(INDEX(GroupVertices[Group],MATCH(Edges[[#This Row],[Vertex 2]],GroupVertices[Vertex],0)),1,1,"")</f>
        <v>2</v>
      </c>
      <c r="V247" s="48"/>
      <c r="W247" s="49"/>
      <c r="X247" s="48"/>
      <c r="Y247" s="49"/>
      <c r="Z247" s="48"/>
      <c r="AA247" s="49"/>
      <c r="AB247" s="48"/>
      <c r="AC247" s="49"/>
      <c r="AD247" s="48"/>
    </row>
    <row r="248" spans="1:30" ht="15">
      <c r="A248" s="65" t="s">
        <v>241</v>
      </c>
      <c r="B248" s="65" t="s">
        <v>295</v>
      </c>
      <c r="C248" s="66" t="s">
        <v>1350</v>
      </c>
      <c r="D248" s="67">
        <v>3</v>
      </c>
      <c r="E248" s="66" t="s">
        <v>132</v>
      </c>
      <c r="F248" s="69">
        <v>32</v>
      </c>
      <c r="G248" s="66"/>
      <c r="H248" s="70"/>
      <c r="I248" s="71"/>
      <c r="J248" s="71"/>
      <c r="K248" s="34" t="s">
        <v>65</v>
      </c>
      <c r="L248" s="72">
        <v>248</v>
      </c>
      <c r="M248" s="72"/>
      <c r="N248" s="73"/>
      <c r="O248" s="79" t="s">
        <v>417</v>
      </c>
      <c r="P248" s="79">
        <v>1</v>
      </c>
      <c r="Q248" s="79" t="s">
        <v>418</v>
      </c>
      <c r="R248" s="79"/>
      <c r="S248" s="79"/>
      <c r="T248" s="78" t="str">
        <f>REPLACE(INDEX(GroupVertices[Group],MATCH(Edges[[#This Row],[Vertex 1]],GroupVertices[Vertex],0)),1,1,"")</f>
        <v>4</v>
      </c>
      <c r="U248" s="78" t="str">
        <f>REPLACE(INDEX(GroupVertices[Group],MATCH(Edges[[#This Row],[Vertex 2]],GroupVertices[Vertex],0)),1,1,"")</f>
        <v>2</v>
      </c>
      <c r="V248" s="48"/>
      <c r="W248" s="49"/>
      <c r="X248" s="48"/>
      <c r="Y248" s="49"/>
      <c r="Z248" s="48"/>
      <c r="AA248" s="49"/>
      <c r="AB248" s="48"/>
      <c r="AC248" s="49"/>
      <c r="AD248" s="48"/>
    </row>
    <row r="249" spans="1:30" ht="15">
      <c r="A249" s="65" t="s">
        <v>241</v>
      </c>
      <c r="B249" s="65" t="s">
        <v>312</v>
      </c>
      <c r="C249" s="66" t="s">
        <v>1350</v>
      </c>
      <c r="D249" s="67">
        <v>3</v>
      </c>
      <c r="E249" s="66" t="s">
        <v>132</v>
      </c>
      <c r="F249" s="69">
        <v>32</v>
      </c>
      <c r="G249" s="66"/>
      <c r="H249" s="70"/>
      <c r="I249" s="71"/>
      <c r="J249" s="71"/>
      <c r="K249" s="34" t="s">
        <v>65</v>
      </c>
      <c r="L249" s="72">
        <v>249</v>
      </c>
      <c r="M249" s="72"/>
      <c r="N249" s="73"/>
      <c r="O249" s="79" t="s">
        <v>417</v>
      </c>
      <c r="P249" s="79">
        <v>1</v>
      </c>
      <c r="Q249" s="79" t="s">
        <v>418</v>
      </c>
      <c r="R249" s="79"/>
      <c r="S249" s="79"/>
      <c r="T249" s="78" t="str">
        <f>REPLACE(INDEX(GroupVertices[Group],MATCH(Edges[[#This Row],[Vertex 1]],GroupVertices[Vertex],0)),1,1,"")</f>
        <v>4</v>
      </c>
      <c r="U249" s="78" t="str">
        <f>REPLACE(INDEX(GroupVertices[Group],MATCH(Edges[[#This Row],[Vertex 2]],GroupVertices[Vertex],0)),1,1,"")</f>
        <v>2</v>
      </c>
      <c r="V249" s="48"/>
      <c r="W249" s="49"/>
      <c r="X249" s="48"/>
      <c r="Y249" s="49"/>
      <c r="Z249" s="48"/>
      <c r="AA249" s="49"/>
      <c r="AB249" s="48"/>
      <c r="AC249" s="49"/>
      <c r="AD249" s="48"/>
    </row>
    <row r="250" spans="1:30" ht="15">
      <c r="A250" s="65" t="s">
        <v>241</v>
      </c>
      <c r="B250" s="65" t="s">
        <v>316</v>
      </c>
      <c r="C250" s="66" t="s">
        <v>1350</v>
      </c>
      <c r="D250" s="67">
        <v>3</v>
      </c>
      <c r="E250" s="66" t="s">
        <v>132</v>
      </c>
      <c r="F250" s="69">
        <v>32</v>
      </c>
      <c r="G250" s="66"/>
      <c r="H250" s="70"/>
      <c r="I250" s="71"/>
      <c r="J250" s="71"/>
      <c r="K250" s="34" t="s">
        <v>65</v>
      </c>
      <c r="L250" s="72">
        <v>250</v>
      </c>
      <c r="M250" s="72"/>
      <c r="N250" s="73"/>
      <c r="O250" s="79" t="s">
        <v>417</v>
      </c>
      <c r="P250" s="79">
        <v>1</v>
      </c>
      <c r="Q250" s="79" t="s">
        <v>418</v>
      </c>
      <c r="R250" s="79"/>
      <c r="S250" s="79"/>
      <c r="T250" s="78" t="str">
        <f>REPLACE(INDEX(GroupVertices[Group],MATCH(Edges[[#This Row],[Vertex 1]],GroupVertices[Vertex],0)),1,1,"")</f>
        <v>4</v>
      </c>
      <c r="U250" s="78" t="str">
        <f>REPLACE(INDEX(GroupVertices[Group],MATCH(Edges[[#This Row],[Vertex 2]],GroupVertices[Vertex],0)),1,1,"")</f>
        <v>4</v>
      </c>
      <c r="V250" s="48"/>
      <c r="W250" s="49"/>
      <c r="X250" s="48"/>
      <c r="Y250" s="49"/>
      <c r="Z250" s="48"/>
      <c r="AA250" s="49"/>
      <c r="AB250" s="48"/>
      <c r="AC250" s="49"/>
      <c r="AD250" s="48"/>
    </row>
    <row r="251" spans="1:30" ht="15">
      <c r="A251" s="65" t="s">
        <v>241</v>
      </c>
      <c r="B251" s="65" t="s">
        <v>324</v>
      </c>
      <c r="C251" s="66" t="s">
        <v>1350</v>
      </c>
      <c r="D251" s="67">
        <v>3</v>
      </c>
      <c r="E251" s="66" t="s">
        <v>132</v>
      </c>
      <c r="F251" s="69">
        <v>32</v>
      </c>
      <c r="G251" s="66"/>
      <c r="H251" s="70"/>
      <c r="I251" s="71"/>
      <c r="J251" s="71"/>
      <c r="K251" s="34" t="s">
        <v>65</v>
      </c>
      <c r="L251" s="72">
        <v>251</v>
      </c>
      <c r="M251" s="72"/>
      <c r="N251" s="73"/>
      <c r="O251" s="79" t="s">
        <v>417</v>
      </c>
      <c r="P251" s="79">
        <v>1</v>
      </c>
      <c r="Q251" s="79" t="s">
        <v>418</v>
      </c>
      <c r="R251" s="79"/>
      <c r="S251" s="79"/>
      <c r="T251" s="78" t="str">
        <f>REPLACE(INDEX(GroupVertices[Group],MATCH(Edges[[#This Row],[Vertex 1]],GroupVertices[Vertex],0)),1,1,"")</f>
        <v>4</v>
      </c>
      <c r="U251" s="78" t="str">
        <f>REPLACE(INDEX(GroupVertices[Group],MATCH(Edges[[#This Row],[Vertex 2]],GroupVertices[Vertex],0)),1,1,"")</f>
        <v>3</v>
      </c>
      <c r="V251" s="48"/>
      <c r="W251" s="49"/>
      <c r="X251" s="48"/>
      <c r="Y251" s="49"/>
      <c r="Z251" s="48"/>
      <c r="AA251" s="49"/>
      <c r="AB251" s="48"/>
      <c r="AC251" s="49"/>
      <c r="AD251" s="48"/>
    </row>
    <row r="252" spans="1:30" ht="15">
      <c r="A252" s="65" t="s">
        <v>199</v>
      </c>
      <c r="B252" s="65" t="s">
        <v>241</v>
      </c>
      <c r="C252" s="66" t="s">
        <v>1350</v>
      </c>
      <c r="D252" s="67">
        <v>3</v>
      </c>
      <c r="E252" s="66" t="s">
        <v>132</v>
      </c>
      <c r="F252" s="69">
        <v>32</v>
      </c>
      <c r="G252" s="66"/>
      <c r="H252" s="70"/>
      <c r="I252" s="71"/>
      <c r="J252" s="71"/>
      <c r="K252" s="34" t="s">
        <v>65</v>
      </c>
      <c r="L252" s="72">
        <v>252</v>
      </c>
      <c r="M252" s="72"/>
      <c r="N252" s="73"/>
      <c r="O252" s="79" t="s">
        <v>417</v>
      </c>
      <c r="P252" s="79">
        <v>1</v>
      </c>
      <c r="Q252" s="79" t="s">
        <v>418</v>
      </c>
      <c r="R252" s="79"/>
      <c r="S252" s="79"/>
      <c r="T252" s="78" t="str">
        <f>REPLACE(INDEX(GroupVertices[Group],MATCH(Edges[[#This Row],[Vertex 1]],GroupVertices[Vertex],0)),1,1,"")</f>
        <v>1</v>
      </c>
      <c r="U252" s="78" t="str">
        <f>REPLACE(INDEX(GroupVertices[Group],MATCH(Edges[[#This Row],[Vertex 2]],GroupVertices[Vertex],0)),1,1,"")</f>
        <v>4</v>
      </c>
      <c r="V252" s="48"/>
      <c r="W252" s="49"/>
      <c r="X252" s="48"/>
      <c r="Y252" s="49"/>
      <c r="Z252" s="48"/>
      <c r="AA252" s="49"/>
      <c r="AB252" s="48"/>
      <c r="AC252" s="49"/>
      <c r="AD252" s="48"/>
    </row>
    <row r="253" spans="1:30" ht="15">
      <c r="A253" s="65" t="s">
        <v>217</v>
      </c>
      <c r="B253" s="65" t="s">
        <v>241</v>
      </c>
      <c r="C253" s="66" t="s">
        <v>1350</v>
      </c>
      <c r="D253" s="67">
        <v>3</v>
      </c>
      <c r="E253" s="66" t="s">
        <v>132</v>
      </c>
      <c r="F253" s="69">
        <v>32</v>
      </c>
      <c r="G253" s="66"/>
      <c r="H253" s="70"/>
      <c r="I253" s="71"/>
      <c r="J253" s="71"/>
      <c r="K253" s="34" t="s">
        <v>65</v>
      </c>
      <c r="L253" s="72">
        <v>253</v>
      </c>
      <c r="M253" s="72"/>
      <c r="N253" s="73"/>
      <c r="O253" s="79" t="s">
        <v>417</v>
      </c>
      <c r="P253" s="79">
        <v>1</v>
      </c>
      <c r="Q253" s="79" t="s">
        <v>418</v>
      </c>
      <c r="R253" s="79"/>
      <c r="S253" s="79"/>
      <c r="T253" s="78" t="str">
        <f>REPLACE(INDEX(GroupVertices[Group],MATCH(Edges[[#This Row],[Vertex 1]],GroupVertices[Vertex],0)),1,1,"")</f>
        <v>1</v>
      </c>
      <c r="U253" s="78" t="str">
        <f>REPLACE(INDEX(GroupVertices[Group],MATCH(Edges[[#This Row],[Vertex 2]],GroupVertices[Vertex],0)),1,1,"")</f>
        <v>4</v>
      </c>
      <c r="V253" s="48"/>
      <c r="W253" s="49"/>
      <c r="X253" s="48"/>
      <c r="Y253" s="49"/>
      <c r="Z253" s="48"/>
      <c r="AA253" s="49"/>
      <c r="AB253" s="48"/>
      <c r="AC253" s="49"/>
      <c r="AD253" s="48"/>
    </row>
    <row r="254" spans="1:30" ht="15">
      <c r="A254" s="65" t="s">
        <v>242</v>
      </c>
      <c r="B254" s="65" t="s">
        <v>241</v>
      </c>
      <c r="C254" s="66" t="s">
        <v>1350</v>
      </c>
      <c r="D254" s="67">
        <v>3</v>
      </c>
      <c r="E254" s="66" t="s">
        <v>132</v>
      </c>
      <c r="F254" s="69">
        <v>32</v>
      </c>
      <c r="G254" s="66"/>
      <c r="H254" s="70"/>
      <c r="I254" s="71"/>
      <c r="J254" s="71"/>
      <c r="K254" s="34" t="s">
        <v>65</v>
      </c>
      <c r="L254" s="72">
        <v>254</v>
      </c>
      <c r="M254" s="72"/>
      <c r="N254" s="73"/>
      <c r="O254" s="79" t="s">
        <v>417</v>
      </c>
      <c r="P254" s="79">
        <v>1</v>
      </c>
      <c r="Q254" s="79" t="s">
        <v>418</v>
      </c>
      <c r="R254" s="79"/>
      <c r="S254" s="79"/>
      <c r="T254" s="78" t="str">
        <f>REPLACE(INDEX(GroupVertices[Group],MATCH(Edges[[#This Row],[Vertex 1]],GroupVertices[Vertex],0)),1,1,"")</f>
        <v>2</v>
      </c>
      <c r="U254" s="78" t="str">
        <f>REPLACE(INDEX(GroupVertices[Group],MATCH(Edges[[#This Row],[Vertex 2]],GroupVertices[Vertex],0)),1,1,"")</f>
        <v>4</v>
      </c>
      <c r="V254" s="48"/>
      <c r="W254" s="49"/>
      <c r="X254" s="48"/>
      <c r="Y254" s="49"/>
      <c r="Z254" s="48"/>
      <c r="AA254" s="49"/>
      <c r="AB254" s="48"/>
      <c r="AC254" s="49"/>
      <c r="AD254" s="48"/>
    </row>
    <row r="255" spans="1:30" ht="15">
      <c r="A255" s="65" t="s">
        <v>243</v>
      </c>
      <c r="B255" s="65" t="s">
        <v>241</v>
      </c>
      <c r="C255" s="66" t="s">
        <v>1350</v>
      </c>
      <c r="D255" s="67">
        <v>3</v>
      </c>
      <c r="E255" s="66" t="s">
        <v>132</v>
      </c>
      <c r="F255" s="69">
        <v>32</v>
      </c>
      <c r="G255" s="66"/>
      <c r="H255" s="70"/>
      <c r="I255" s="71"/>
      <c r="J255" s="71"/>
      <c r="K255" s="34" t="s">
        <v>66</v>
      </c>
      <c r="L255" s="72">
        <v>255</v>
      </c>
      <c r="M255" s="72"/>
      <c r="N255" s="73"/>
      <c r="O255" s="79" t="s">
        <v>417</v>
      </c>
      <c r="P255" s="79">
        <v>1</v>
      </c>
      <c r="Q255" s="79" t="s">
        <v>418</v>
      </c>
      <c r="R255" s="79"/>
      <c r="S255" s="79"/>
      <c r="T255" s="78" t="str">
        <f>REPLACE(INDEX(GroupVertices[Group],MATCH(Edges[[#This Row],[Vertex 1]],GroupVertices[Vertex],0)),1,1,"")</f>
        <v>2</v>
      </c>
      <c r="U255" s="78" t="str">
        <f>REPLACE(INDEX(GroupVertices[Group],MATCH(Edges[[#This Row],[Vertex 2]],GroupVertices[Vertex],0)),1,1,"")</f>
        <v>4</v>
      </c>
      <c r="V255" s="48"/>
      <c r="W255" s="49"/>
      <c r="X255" s="48"/>
      <c r="Y255" s="49"/>
      <c r="Z255" s="48"/>
      <c r="AA255" s="49"/>
      <c r="AB255" s="48"/>
      <c r="AC255" s="49"/>
      <c r="AD255" s="48"/>
    </row>
    <row r="256" spans="1:30" ht="15">
      <c r="A256" s="65" t="s">
        <v>244</v>
      </c>
      <c r="B256" s="65" t="s">
        <v>241</v>
      </c>
      <c r="C256" s="66" t="s">
        <v>1350</v>
      </c>
      <c r="D256" s="67">
        <v>3</v>
      </c>
      <c r="E256" s="66" t="s">
        <v>132</v>
      </c>
      <c r="F256" s="69">
        <v>32</v>
      </c>
      <c r="G256" s="66"/>
      <c r="H256" s="70"/>
      <c r="I256" s="71"/>
      <c r="J256" s="71"/>
      <c r="K256" s="34" t="s">
        <v>65</v>
      </c>
      <c r="L256" s="72">
        <v>256</v>
      </c>
      <c r="M256" s="72"/>
      <c r="N256" s="73"/>
      <c r="O256" s="79" t="s">
        <v>417</v>
      </c>
      <c r="P256" s="79">
        <v>1</v>
      </c>
      <c r="Q256" s="79" t="s">
        <v>418</v>
      </c>
      <c r="R256" s="79"/>
      <c r="S256" s="79"/>
      <c r="T256" s="78" t="str">
        <f>REPLACE(INDEX(GroupVertices[Group],MATCH(Edges[[#This Row],[Vertex 1]],GroupVertices[Vertex],0)),1,1,"")</f>
        <v>4</v>
      </c>
      <c r="U256" s="78" t="str">
        <f>REPLACE(INDEX(GroupVertices[Group],MATCH(Edges[[#This Row],[Vertex 2]],GroupVertices[Vertex],0)),1,1,"")</f>
        <v>4</v>
      </c>
      <c r="V256" s="48"/>
      <c r="W256" s="49"/>
      <c r="X256" s="48"/>
      <c r="Y256" s="49"/>
      <c r="Z256" s="48"/>
      <c r="AA256" s="49"/>
      <c r="AB256" s="48"/>
      <c r="AC256" s="49"/>
      <c r="AD256" s="48"/>
    </row>
    <row r="257" spans="1:30" ht="15">
      <c r="A257" s="65" t="s">
        <v>245</v>
      </c>
      <c r="B257" s="65" t="s">
        <v>241</v>
      </c>
      <c r="C257" s="66" t="s">
        <v>1350</v>
      </c>
      <c r="D257" s="67">
        <v>3</v>
      </c>
      <c r="E257" s="66" t="s">
        <v>132</v>
      </c>
      <c r="F257" s="69">
        <v>32</v>
      </c>
      <c r="G257" s="66"/>
      <c r="H257" s="70"/>
      <c r="I257" s="71"/>
      <c r="J257" s="71"/>
      <c r="K257" s="34" t="s">
        <v>65</v>
      </c>
      <c r="L257" s="72">
        <v>257</v>
      </c>
      <c r="M257" s="72"/>
      <c r="N257" s="73"/>
      <c r="O257" s="79" t="s">
        <v>417</v>
      </c>
      <c r="P257" s="79">
        <v>1</v>
      </c>
      <c r="Q257" s="79" t="s">
        <v>418</v>
      </c>
      <c r="R257" s="79"/>
      <c r="S257" s="79"/>
      <c r="T257" s="78" t="str">
        <f>REPLACE(INDEX(GroupVertices[Group],MATCH(Edges[[#This Row],[Vertex 1]],GroupVertices[Vertex],0)),1,1,"")</f>
        <v>2</v>
      </c>
      <c r="U257" s="78" t="str">
        <f>REPLACE(INDEX(GroupVertices[Group],MATCH(Edges[[#This Row],[Vertex 2]],GroupVertices[Vertex],0)),1,1,"")</f>
        <v>4</v>
      </c>
      <c r="V257" s="48"/>
      <c r="W257" s="49"/>
      <c r="X257" s="48"/>
      <c r="Y257" s="49"/>
      <c r="Z257" s="48"/>
      <c r="AA257" s="49"/>
      <c r="AB257" s="48"/>
      <c r="AC257" s="49"/>
      <c r="AD257" s="48"/>
    </row>
    <row r="258" spans="1:30" ht="15">
      <c r="A258" s="65" t="s">
        <v>242</v>
      </c>
      <c r="B258" s="65" t="s">
        <v>247</v>
      </c>
      <c r="C258" s="66" t="s">
        <v>1350</v>
      </c>
      <c r="D258" s="67">
        <v>3</v>
      </c>
      <c r="E258" s="66" t="s">
        <v>132</v>
      </c>
      <c r="F258" s="69">
        <v>32</v>
      </c>
      <c r="G258" s="66"/>
      <c r="H258" s="70"/>
      <c r="I258" s="71"/>
      <c r="J258" s="71"/>
      <c r="K258" s="34" t="s">
        <v>65</v>
      </c>
      <c r="L258" s="72">
        <v>258</v>
      </c>
      <c r="M258" s="72"/>
      <c r="N258" s="73"/>
      <c r="O258" s="79" t="s">
        <v>417</v>
      </c>
      <c r="P258" s="79">
        <v>1</v>
      </c>
      <c r="Q258" s="79" t="s">
        <v>418</v>
      </c>
      <c r="R258" s="79"/>
      <c r="S258" s="79"/>
      <c r="T258" s="78" t="str">
        <f>REPLACE(INDEX(GroupVertices[Group],MATCH(Edges[[#This Row],[Vertex 1]],GroupVertices[Vertex],0)),1,1,"")</f>
        <v>2</v>
      </c>
      <c r="U258" s="78" t="str">
        <f>REPLACE(INDEX(GroupVertices[Group],MATCH(Edges[[#This Row],[Vertex 2]],GroupVertices[Vertex],0)),1,1,"")</f>
        <v>6</v>
      </c>
      <c r="V258" s="48"/>
      <c r="W258" s="49"/>
      <c r="X258" s="48"/>
      <c r="Y258" s="49"/>
      <c r="Z258" s="48"/>
      <c r="AA258" s="49"/>
      <c r="AB258" s="48"/>
      <c r="AC258" s="49"/>
      <c r="AD258" s="48"/>
    </row>
    <row r="259" spans="1:30" ht="15">
      <c r="A259" s="65" t="s">
        <v>246</v>
      </c>
      <c r="B259" s="65" t="s">
        <v>247</v>
      </c>
      <c r="C259" s="66" t="s">
        <v>1350</v>
      </c>
      <c r="D259" s="67">
        <v>3</v>
      </c>
      <c r="E259" s="66" t="s">
        <v>132</v>
      </c>
      <c r="F259" s="69">
        <v>32</v>
      </c>
      <c r="G259" s="66"/>
      <c r="H259" s="70"/>
      <c r="I259" s="71"/>
      <c r="J259" s="71"/>
      <c r="K259" s="34" t="s">
        <v>65</v>
      </c>
      <c r="L259" s="72">
        <v>259</v>
      </c>
      <c r="M259" s="72"/>
      <c r="N259" s="73"/>
      <c r="O259" s="79" t="s">
        <v>417</v>
      </c>
      <c r="P259" s="79">
        <v>1</v>
      </c>
      <c r="Q259" s="79" t="s">
        <v>418</v>
      </c>
      <c r="R259" s="79"/>
      <c r="S259" s="79"/>
      <c r="T259" s="78" t="str">
        <f>REPLACE(INDEX(GroupVertices[Group],MATCH(Edges[[#This Row],[Vertex 1]],GroupVertices[Vertex],0)),1,1,"")</f>
        <v>2</v>
      </c>
      <c r="U259" s="78" t="str">
        <f>REPLACE(INDEX(GroupVertices[Group],MATCH(Edges[[#This Row],[Vertex 2]],GroupVertices[Vertex],0)),1,1,"")</f>
        <v>6</v>
      </c>
      <c r="V259" s="48"/>
      <c r="W259" s="49"/>
      <c r="X259" s="48"/>
      <c r="Y259" s="49"/>
      <c r="Z259" s="48"/>
      <c r="AA259" s="49"/>
      <c r="AB259" s="48"/>
      <c r="AC259" s="49"/>
      <c r="AD259" s="48"/>
    </row>
    <row r="260" spans="1:30" ht="15">
      <c r="A260" s="65" t="s">
        <v>247</v>
      </c>
      <c r="B260" s="65" t="s">
        <v>389</v>
      </c>
      <c r="C260" s="66" t="s">
        <v>1350</v>
      </c>
      <c r="D260" s="67">
        <v>3</v>
      </c>
      <c r="E260" s="66" t="s">
        <v>132</v>
      </c>
      <c r="F260" s="69">
        <v>32</v>
      </c>
      <c r="G260" s="66"/>
      <c r="H260" s="70"/>
      <c r="I260" s="71"/>
      <c r="J260" s="71"/>
      <c r="K260" s="34" t="s">
        <v>65</v>
      </c>
      <c r="L260" s="72">
        <v>260</v>
      </c>
      <c r="M260" s="72"/>
      <c r="N260" s="73"/>
      <c r="O260" s="79" t="s">
        <v>417</v>
      </c>
      <c r="P260" s="79">
        <v>1</v>
      </c>
      <c r="Q260" s="79" t="s">
        <v>418</v>
      </c>
      <c r="R260" s="79"/>
      <c r="S260" s="79"/>
      <c r="T260" s="78" t="str">
        <f>REPLACE(INDEX(GroupVertices[Group],MATCH(Edges[[#This Row],[Vertex 1]],GroupVertices[Vertex],0)),1,1,"")</f>
        <v>6</v>
      </c>
      <c r="U260" s="78" t="str">
        <f>REPLACE(INDEX(GroupVertices[Group],MATCH(Edges[[#This Row],[Vertex 2]],GroupVertices[Vertex],0)),1,1,"")</f>
        <v>6</v>
      </c>
      <c r="V260" s="48"/>
      <c r="W260" s="49"/>
      <c r="X260" s="48"/>
      <c r="Y260" s="49"/>
      <c r="Z260" s="48"/>
      <c r="AA260" s="49"/>
      <c r="AB260" s="48"/>
      <c r="AC260" s="49"/>
      <c r="AD260" s="48"/>
    </row>
    <row r="261" spans="1:30" ht="15">
      <c r="A261" s="65" t="s">
        <v>247</v>
      </c>
      <c r="B261" s="65" t="s">
        <v>248</v>
      </c>
      <c r="C261" s="66" t="s">
        <v>1350</v>
      </c>
      <c r="D261" s="67">
        <v>3</v>
      </c>
      <c r="E261" s="66" t="s">
        <v>132</v>
      </c>
      <c r="F261" s="69">
        <v>32</v>
      </c>
      <c r="G261" s="66"/>
      <c r="H261" s="70"/>
      <c r="I261" s="71"/>
      <c r="J261" s="71"/>
      <c r="K261" s="34" t="s">
        <v>66</v>
      </c>
      <c r="L261" s="72">
        <v>261</v>
      </c>
      <c r="M261" s="72"/>
      <c r="N261" s="73"/>
      <c r="O261" s="79" t="s">
        <v>417</v>
      </c>
      <c r="P261" s="79">
        <v>1</v>
      </c>
      <c r="Q261" s="79" t="s">
        <v>418</v>
      </c>
      <c r="R261" s="79"/>
      <c r="S261" s="79"/>
      <c r="T261" s="78" t="str">
        <f>REPLACE(INDEX(GroupVertices[Group],MATCH(Edges[[#This Row],[Vertex 1]],GroupVertices[Vertex],0)),1,1,"")</f>
        <v>6</v>
      </c>
      <c r="U261" s="78" t="str">
        <f>REPLACE(INDEX(GroupVertices[Group],MATCH(Edges[[#This Row],[Vertex 2]],GroupVertices[Vertex],0)),1,1,"")</f>
        <v>3</v>
      </c>
      <c r="V261" s="48"/>
      <c r="W261" s="49"/>
      <c r="X261" s="48"/>
      <c r="Y261" s="49"/>
      <c r="Z261" s="48"/>
      <c r="AA261" s="49"/>
      <c r="AB261" s="48"/>
      <c r="AC261" s="49"/>
      <c r="AD261" s="48"/>
    </row>
    <row r="262" spans="1:30" ht="15">
      <c r="A262" s="65" t="s">
        <v>247</v>
      </c>
      <c r="B262" s="65" t="s">
        <v>289</v>
      </c>
      <c r="C262" s="66" t="s">
        <v>1350</v>
      </c>
      <c r="D262" s="67">
        <v>3</v>
      </c>
      <c r="E262" s="66" t="s">
        <v>132</v>
      </c>
      <c r="F262" s="69">
        <v>32</v>
      </c>
      <c r="G262" s="66"/>
      <c r="H262" s="70"/>
      <c r="I262" s="71"/>
      <c r="J262" s="71"/>
      <c r="K262" s="34" t="s">
        <v>65</v>
      </c>
      <c r="L262" s="72">
        <v>262</v>
      </c>
      <c r="M262" s="72"/>
      <c r="N262" s="73"/>
      <c r="O262" s="79" t="s">
        <v>417</v>
      </c>
      <c r="P262" s="79">
        <v>1</v>
      </c>
      <c r="Q262" s="79" t="s">
        <v>418</v>
      </c>
      <c r="R262" s="79"/>
      <c r="S262" s="79"/>
      <c r="T262" s="78" t="str">
        <f>REPLACE(INDEX(GroupVertices[Group],MATCH(Edges[[#This Row],[Vertex 1]],GroupVertices[Vertex],0)),1,1,"")</f>
        <v>6</v>
      </c>
      <c r="U262" s="78" t="str">
        <f>REPLACE(INDEX(GroupVertices[Group],MATCH(Edges[[#This Row],[Vertex 2]],GroupVertices[Vertex],0)),1,1,"")</f>
        <v>6</v>
      </c>
      <c r="V262" s="48"/>
      <c r="W262" s="49"/>
      <c r="X262" s="48"/>
      <c r="Y262" s="49"/>
      <c r="Z262" s="48"/>
      <c r="AA262" s="49"/>
      <c r="AB262" s="48"/>
      <c r="AC262" s="49"/>
      <c r="AD262" s="48"/>
    </row>
    <row r="263" spans="1:30" ht="15">
      <c r="A263" s="65" t="s">
        <v>247</v>
      </c>
      <c r="B263" s="65" t="s">
        <v>339</v>
      </c>
      <c r="C263" s="66" t="s">
        <v>1350</v>
      </c>
      <c r="D263" s="67">
        <v>3</v>
      </c>
      <c r="E263" s="66" t="s">
        <v>132</v>
      </c>
      <c r="F263" s="69">
        <v>32</v>
      </c>
      <c r="G263" s="66"/>
      <c r="H263" s="70"/>
      <c r="I263" s="71"/>
      <c r="J263" s="71"/>
      <c r="K263" s="34" t="s">
        <v>65</v>
      </c>
      <c r="L263" s="72">
        <v>263</v>
      </c>
      <c r="M263" s="72"/>
      <c r="N263" s="73"/>
      <c r="O263" s="79" t="s">
        <v>417</v>
      </c>
      <c r="P263" s="79">
        <v>1</v>
      </c>
      <c r="Q263" s="79" t="s">
        <v>418</v>
      </c>
      <c r="R263" s="79"/>
      <c r="S263" s="79"/>
      <c r="T263" s="78" t="str">
        <f>REPLACE(INDEX(GroupVertices[Group],MATCH(Edges[[#This Row],[Vertex 1]],GroupVertices[Vertex],0)),1,1,"")</f>
        <v>6</v>
      </c>
      <c r="U263" s="78" t="str">
        <f>REPLACE(INDEX(GroupVertices[Group],MATCH(Edges[[#This Row],[Vertex 2]],GroupVertices[Vertex],0)),1,1,"")</f>
        <v>2</v>
      </c>
      <c r="V263" s="48"/>
      <c r="W263" s="49"/>
      <c r="X263" s="48"/>
      <c r="Y263" s="49"/>
      <c r="Z263" s="48"/>
      <c r="AA263" s="49"/>
      <c r="AB263" s="48"/>
      <c r="AC263" s="49"/>
      <c r="AD263" s="48"/>
    </row>
    <row r="264" spans="1:30" ht="15">
      <c r="A264" s="65" t="s">
        <v>199</v>
      </c>
      <c r="B264" s="65" t="s">
        <v>247</v>
      </c>
      <c r="C264" s="66" t="s">
        <v>1350</v>
      </c>
      <c r="D264" s="67">
        <v>3</v>
      </c>
      <c r="E264" s="66" t="s">
        <v>132</v>
      </c>
      <c r="F264" s="69">
        <v>32</v>
      </c>
      <c r="G264" s="66"/>
      <c r="H264" s="70"/>
      <c r="I264" s="71"/>
      <c r="J264" s="71"/>
      <c r="K264" s="34" t="s">
        <v>65</v>
      </c>
      <c r="L264" s="72">
        <v>264</v>
      </c>
      <c r="M264" s="72"/>
      <c r="N264" s="73"/>
      <c r="O264" s="79" t="s">
        <v>417</v>
      </c>
      <c r="P264" s="79">
        <v>1</v>
      </c>
      <c r="Q264" s="79" t="s">
        <v>418</v>
      </c>
      <c r="R264" s="79"/>
      <c r="S264" s="79"/>
      <c r="T264" s="78" t="str">
        <f>REPLACE(INDEX(GroupVertices[Group],MATCH(Edges[[#This Row],[Vertex 1]],GroupVertices[Vertex],0)),1,1,"")</f>
        <v>1</v>
      </c>
      <c r="U264" s="78" t="str">
        <f>REPLACE(INDEX(GroupVertices[Group],MATCH(Edges[[#This Row],[Vertex 2]],GroupVertices[Vertex],0)),1,1,"")</f>
        <v>6</v>
      </c>
      <c r="V264" s="48"/>
      <c r="W264" s="49"/>
      <c r="X264" s="48"/>
      <c r="Y264" s="49"/>
      <c r="Z264" s="48"/>
      <c r="AA264" s="49"/>
      <c r="AB264" s="48"/>
      <c r="AC264" s="49"/>
      <c r="AD264" s="48"/>
    </row>
    <row r="265" spans="1:30" ht="15">
      <c r="A265" s="65" t="s">
        <v>248</v>
      </c>
      <c r="B265" s="65" t="s">
        <v>247</v>
      </c>
      <c r="C265" s="66" t="s">
        <v>1350</v>
      </c>
      <c r="D265" s="67">
        <v>3</v>
      </c>
      <c r="E265" s="66" t="s">
        <v>132</v>
      </c>
      <c r="F265" s="69">
        <v>32</v>
      </c>
      <c r="G265" s="66"/>
      <c r="H265" s="70"/>
      <c r="I265" s="71"/>
      <c r="J265" s="71"/>
      <c r="K265" s="34" t="s">
        <v>66</v>
      </c>
      <c r="L265" s="72">
        <v>265</v>
      </c>
      <c r="M265" s="72"/>
      <c r="N265" s="73"/>
      <c r="O265" s="79" t="s">
        <v>417</v>
      </c>
      <c r="P265" s="79">
        <v>1</v>
      </c>
      <c r="Q265" s="79" t="s">
        <v>418</v>
      </c>
      <c r="R265" s="79"/>
      <c r="S265" s="79"/>
      <c r="T265" s="78" t="str">
        <f>REPLACE(INDEX(GroupVertices[Group],MATCH(Edges[[#This Row],[Vertex 1]],GroupVertices[Vertex],0)),1,1,"")</f>
        <v>3</v>
      </c>
      <c r="U265" s="78" t="str">
        <f>REPLACE(INDEX(GroupVertices[Group],MATCH(Edges[[#This Row],[Vertex 2]],GroupVertices[Vertex],0)),1,1,"")</f>
        <v>6</v>
      </c>
      <c r="V265" s="48"/>
      <c r="W265" s="49"/>
      <c r="X265" s="48"/>
      <c r="Y265" s="49"/>
      <c r="Z265" s="48"/>
      <c r="AA265" s="49"/>
      <c r="AB265" s="48"/>
      <c r="AC265" s="49"/>
      <c r="AD265" s="48"/>
    </row>
    <row r="266" spans="1:30" ht="15">
      <c r="A266" s="65" t="s">
        <v>248</v>
      </c>
      <c r="B266" s="65" t="s">
        <v>276</v>
      </c>
      <c r="C266" s="66" t="s">
        <v>1350</v>
      </c>
      <c r="D266" s="67">
        <v>3</v>
      </c>
      <c r="E266" s="66" t="s">
        <v>132</v>
      </c>
      <c r="F266" s="69">
        <v>32</v>
      </c>
      <c r="G266" s="66"/>
      <c r="H266" s="70"/>
      <c r="I266" s="71"/>
      <c r="J266" s="71"/>
      <c r="K266" s="34" t="s">
        <v>65</v>
      </c>
      <c r="L266" s="72">
        <v>266</v>
      </c>
      <c r="M266" s="72"/>
      <c r="N266" s="73"/>
      <c r="O266" s="79" t="s">
        <v>417</v>
      </c>
      <c r="P266" s="79">
        <v>1</v>
      </c>
      <c r="Q266" s="79" t="s">
        <v>418</v>
      </c>
      <c r="R266" s="79"/>
      <c r="S266" s="79"/>
      <c r="T266" s="78" t="str">
        <f>REPLACE(INDEX(GroupVertices[Group],MATCH(Edges[[#This Row],[Vertex 1]],GroupVertices[Vertex],0)),1,1,"")</f>
        <v>3</v>
      </c>
      <c r="U266" s="78" t="str">
        <f>REPLACE(INDEX(GroupVertices[Group],MATCH(Edges[[#This Row],[Vertex 2]],GroupVertices[Vertex],0)),1,1,"")</f>
        <v>3</v>
      </c>
      <c r="V266" s="48"/>
      <c r="W266" s="49"/>
      <c r="X266" s="48"/>
      <c r="Y266" s="49"/>
      <c r="Z266" s="48"/>
      <c r="AA266" s="49"/>
      <c r="AB266" s="48"/>
      <c r="AC266" s="49"/>
      <c r="AD266" s="48"/>
    </row>
    <row r="267" spans="1:30" ht="15">
      <c r="A267" s="65" t="s">
        <v>248</v>
      </c>
      <c r="B267" s="65" t="s">
        <v>222</v>
      </c>
      <c r="C267" s="66" t="s">
        <v>1350</v>
      </c>
      <c r="D267" s="67">
        <v>3</v>
      </c>
      <c r="E267" s="66" t="s">
        <v>132</v>
      </c>
      <c r="F267" s="69">
        <v>32</v>
      </c>
      <c r="G267" s="66"/>
      <c r="H267" s="70"/>
      <c r="I267" s="71"/>
      <c r="J267" s="71"/>
      <c r="K267" s="34" t="s">
        <v>65</v>
      </c>
      <c r="L267" s="72">
        <v>267</v>
      </c>
      <c r="M267" s="72"/>
      <c r="N267" s="73"/>
      <c r="O267" s="79" t="s">
        <v>417</v>
      </c>
      <c r="P267" s="79">
        <v>1</v>
      </c>
      <c r="Q267" s="79" t="s">
        <v>418</v>
      </c>
      <c r="R267" s="79"/>
      <c r="S267" s="79"/>
      <c r="T267" s="78" t="str">
        <f>REPLACE(INDEX(GroupVertices[Group],MATCH(Edges[[#This Row],[Vertex 1]],GroupVertices[Vertex],0)),1,1,"")</f>
        <v>3</v>
      </c>
      <c r="U267" s="78" t="str">
        <f>REPLACE(INDEX(GroupVertices[Group],MATCH(Edges[[#This Row],[Vertex 2]],GroupVertices[Vertex],0)),1,1,"")</f>
        <v>3</v>
      </c>
      <c r="V267" s="48"/>
      <c r="W267" s="49"/>
      <c r="X267" s="48"/>
      <c r="Y267" s="49"/>
      <c r="Z267" s="48"/>
      <c r="AA267" s="49"/>
      <c r="AB267" s="48"/>
      <c r="AC267" s="49"/>
      <c r="AD267" s="48"/>
    </row>
    <row r="268" spans="1:30" ht="15">
      <c r="A268" s="65" t="s">
        <v>248</v>
      </c>
      <c r="B268" s="65" t="s">
        <v>326</v>
      </c>
      <c r="C268" s="66" t="s">
        <v>1350</v>
      </c>
      <c r="D268" s="67">
        <v>3</v>
      </c>
      <c r="E268" s="66" t="s">
        <v>132</v>
      </c>
      <c r="F268" s="69">
        <v>32</v>
      </c>
      <c r="G268" s="66"/>
      <c r="H268" s="70"/>
      <c r="I268" s="71"/>
      <c r="J268" s="71"/>
      <c r="K268" s="34" t="s">
        <v>65</v>
      </c>
      <c r="L268" s="72">
        <v>268</v>
      </c>
      <c r="M268" s="72"/>
      <c r="N268" s="73"/>
      <c r="O268" s="79" t="s">
        <v>417</v>
      </c>
      <c r="P268" s="79">
        <v>1</v>
      </c>
      <c r="Q268" s="79" t="s">
        <v>418</v>
      </c>
      <c r="R268" s="79"/>
      <c r="S268" s="79"/>
      <c r="T268" s="78" t="str">
        <f>REPLACE(INDEX(GroupVertices[Group],MATCH(Edges[[#This Row],[Vertex 1]],GroupVertices[Vertex],0)),1,1,"")</f>
        <v>3</v>
      </c>
      <c r="U268" s="78" t="str">
        <f>REPLACE(INDEX(GroupVertices[Group],MATCH(Edges[[#This Row],[Vertex 2]],GroupVertices[Vertex],0)),1,1,"")</f>
        <v>3</v>
      </c>
      <c r="V268" s="48"/>
      <c r="W268" s="49"/>
      <c r="X268" s="48"/>
      <c r="Y268" s="49"/>
      <c r="Z268" s="48"/>
      <c r="AA268" s="49"/>
      <c r="AB268" s="48"/>
      <c r="AC268" s="49"/>
      <c r="AD268" s="48"/>
    </row>
    <row r="269" spans="1:30" ht="15">
      <c r="A269" s="65" t="s">
        <v>199</v>
      </c>
      <c r="B269" s="65" t="s">
        <v>248</v>
      </c>
      <c r="C269" s="66" t="s">
        <v>1350</v>
      </c>
      <c r="D269" s="67">
        <v>3</v>
      </c>
      <c r="E269" s="66" t="s">
        <v>132</v>
      </c>
      <c r="F269" s="69">
        <v>32</v>
      </c>
      <c r="G269" s="66"/>
      <c r="H269" s="70"/>
      <c r="I269" s="71"/>
      <c r="J269" s="71"/>
      <c r="K269" s="34" t="s">
        <v>65</v>
      </c>
      <c r="L269" s="72">
        <v>269</v>
      </c>
      <c r="M269" s="72"/>
      <c r="N269" s="73"/>
      <c r="O269" s="79" t="s">
        <v>417</v>
      </c>
      <c r="P269" s="79">
        <v>1</v>
      </c>
      <c r="Q269" s="79" t="s">
        <v>418</v>
      </c>
      <c r="R269" s="79"/>
      <c r="S269" s="79"/>
      <c r="T269" s="78" t="str">
        <f>REPLACE(INDEX(GroupVertices[Group],MATCH(Edges[[#This Row],[Vertex 1]],GroupVertices[Vertex],0)),1,1,"")</f>
        <v>1</v>
      </c>
      <c r="U269" s="78" t="str">
        <f>REPLACE(INDEX(GroupVertices[Group],MATCH(Edges[[#This Row],[Vertex 2]],GroupVertices[Vertex],0)),1,1,"")</f>
        <v>3</v>
      </c>
      <c r="V269" s="48"/>
      <c r="W269" s="49"/>
      <c r="X269" s="48"/>
      <c r="Y269" s="49"/>
      <c r="Z269" s="48"/>
      <c r="AA269" s="49"/>
      <c r="AB269" s="48"/>
      <c r="AC269" s="49"/>
      <c r="AD269" s="48"/>
    </row>
    <row r="270" spans="1:30" ht="15">
      <c r="A270" s="65" t="s">
        <v>249</v>
      </c>
      <c r="B270" s="65" t="s">
        <v>250</v>
      </c>
      <c r="C270" s="66" t="s">
        <v>1350</v>
      </c>
      <c r="D270" s="67">
        <v>3</v>
      </c>
      <c r="E270" s="66" t="s">
        <v>132</v>
      </c>
      <c r="F270" s="69">
        <v>32</v>
      </c>
      <c r="G270" s="66"/>
      <c r="H270" s="70"/>
      <c r="I270" s="71"/>
      <c r="J270" s="71"/>
      <c r="K270" s="34" t="s">
        <v>65</v>
      </c>
      <c r="L270" s="72">
        <v>270</v>
      </c>
      <c r="M270" s="72"/>
      <c r="N270" s="73"/>
      <c r="O270" s="79" t="s">
        <v>417</v>
      </c>
      <c r="P270" s="79">
        <v>1</v>
      </c>
      <c r="Q270" s="79" t="s">
        <v>418</v>
      </c>
      <c r="R270" s="79"/>
      <c r="S270" s="79"/>
      <c r="T270" s="78" t="str">
        <f>REPLACE(INDEX(GroupVertices[Group],MATCH(Edges[[#This Row],[Vertex 1]],GroupVertices[Vertex],0)),1,1,"")</f>
        <v>1</v>
      </c>
      <c r="U270" s="78" t="str">
        <f>REPLACE(INDEX(GroupVertices[Group],MATCH(Edges[[#This Row],[Vertex 2]],GroupVertices[Vertex],0)),1,1,"")</f>
        <v>3</v>
      </c>
      <c r="V270" s="48"/>
      <c r="W270" s="49"/>
      <c r="X270" s="48"/>
      <c r="Y270" s="49"/>
      <c r="Z270" s="48"/>
      <c r="AA270" s="49"/>
      <c r="AB270" s="48"/>
      <c r="AC270" s="49"/>
      <c r="AD270" s="48"/>
    </row>
    <row r="271" spans="1:30" ht="15">
      <c r="A271" s="65" t="s">
        <v>250</v>
      </c>
      <c r="B271" s="65" t="s">
        <v>276</v>
      </c>
      <c r="C271" s="66" t="s">
        <v>1350</v>
      </c>
      <c r="D271" s="67">
        <v>3</v>
      </c>
      <c r="E271" s="66" t="s">
        <v>132</v>
      </c>
      <c r="F271" s="69">
        <v>32</v>
      </c>
      <c r="G271" s="66"/>
      <c r="H271" s="70"/>
      <c r="I271" s="71"/>
      <c r="J271" s="71"/>
      <c r="K271" s="34" t="s">
        <v>65</v>
      </c>
      <c r="L271" s="72">
        <v>271</v>
      </c>
      <c r="M271" s="72"/>
      <c r="N271" s="73"/>
      <c r="O271" s="79" t="s">
        <v>417</v>
      </c>
      <c r="P271" s="79">
        <v>1</v>
      </c>
      <c r="Q271" s="79" t="s">
        <v>418</v>
      </c>
      <c r="R271" s="79"/>
      <c r="S271" s="79"/>
      <c r="T271" s="78" t="str">
        <f>REPLACE(INDEX(GroupVertices[Group],MATCH(Edges[[#This Row],[Vertex 1]],GroupVertices[Vertex],0)),1,1,"")</f>
        <v>3</v>
      </c>
      <c r="U271" s="78" t="str">
        <f>REPLACE(INDEX(GroupVertices[Group],MATCH(Edges[[#This Row],[Vertex 2]],GroupVertices[Vertex],0)),1,1,"")</f>
        <v>3</v>
      </c>
      <c r="V271" s="48"/>
      <c r="W271" s="49"/>
      <c r="X271" s="48"/>
      <c r="Y271" s="49"/>
      <c r="Z271" s="48"/>
      <c r="AA271" s="49"/>
      <c r="AB271" s="48"/>
      <c r="AC271" s="49"/>
      <c r="AD271" s="48"/>
    </row>
    <row r="272" spans="1:30" ht="15">
      <c r="A272" s="65" t="s">
        <v>250</v>
      </c>
      <c r="B272" s="65" t="s">
        <v>222</v>
      </c>
      <c r="C272" s="66" t="s">
        <v>1350</v>
      </c>
      <c r="D272" s="67">
        <v>3</v>
      </c>
      <c r="E272" s="66" t="s">
        <v>132</v>
      </c>
      <c r="F272" s="69">
        <v>32</v>
      </c>
      <c r="G272" s="66"/>
      <c r="H272" s="70"/>
      <c r="I272" s="71"/>
      <c r="J272" s="71"/>
      <c r="K272" s="34" t="s">
        <v>65</v>
      </c>
      <c r="L272" s="72">
        <v>272</v>
      </c>
      <c r="M272" s="72"/>
      <c r="N272" s="73"/>
      <c r="O272" s="79" t="s">
        <v>417</v>
      </c>
      <c r="P272" s="79">
        <v>1</v>
      </c>
      <c r="Q272" s="79" t="s">
        <v>418</v>
      </c>
      <c r="R272" s="79"/>
      <c r="S272" s="79"/>
      <c r="T272" s="78" t="str">
        <f>REPLACE(INDEX(GroupVertices[Group],MATCH(Edges[[#This Row],[Vertex 1]],GroupVertices[Vertex],0)),1,1,"")</f>
        <v>3</v>
      </c>
      <c r="U272" s="78" t="str">
        <f>REPLACE(INDEX(GroupVertices[Group],MATCH(Edges[[#This Row],[Vertex 2]],GroupVertices[Vertex],0)),1,1,"")</f>
        <v>3</v>
      </c>
      <c r="V272" s="48"/>
      <c r="W272" s="49"/>
      <c r="X272" s="48"/>
      <c r="Y272" s="49"/>
      <c r="Z272" s="48"/>
      <c r="AA272" s="49"/>
      <c r="AB272" s="48"/>
      <c r="AC272" s="49"/>
      <c r="AD272" s="48"/>
    </row>
    <row r="273" spans="1:30" ht="15">
      <c r="A273" s="65" t="s">
        <v>250</v>
      </c>
      <c r="B273" s="65" t="s">
        <v>326</v>
      </c>
      <c r="C273" s="66" t="s">
        <v>1350</v>
      </c>
      <c r="D273" s="67">
        <v>3</v>
      </c>
      <c r="E273" s="66" t="s">
        <v>132</v>
      </c>
      <c r="F273" s="69">
        <v>32</v>
      </c>
      <c r="G273" s="66"/>
      <c r="H273" s="70"/>
      <c r="I273" s="71"/>
      <c r="J273" s="71"/>
      <c r="K273" s="34" t="s">
        <v>65</v>
      </c>
      <c r="L273" s="72">
        <v>273</v>
      </c>
      <c r="M273" s="72"/>
      <c r="N273" s="73"/>
      <c r="O273" s="79" t="s">
        <v>417</v>
      </c>
      <c r="P273" s="79">
        <v>1</v>
      </c>
      <c r="Q273" s="79" t="s">
        <v>418</v>
      </c>
      <c r="R273" s="79"/>
      <c r="S273" s="79"/>
      <c r="T273" s="78" t="str">
        <f>REPLACE(INDEX(GroupVertices[Group],MATCH(Edges[[#This Row],[Vertex 1]],GroupVertices[Vertex],0)),1,1,"")</f>
        <v>3</v>
      </c>
      <c r="U273" s="78" t="str">
        <f>REPLACE(INDEX(GroupVertices[Group],MATCH(Edges[[#This Row],[Vertex 2]],GroupVertices[Vertex],0)),1,1,"")</f>
        <v>3</v>
      </c>
      <c r="V273" s="48"/>
      <c r="W273" s="49"/>
      <c r="X273" s="48"/>
      <c r="Y273" s="49"/>
      <c r="Z273" s="48"/>
      <c r="AA273" s="49"/>
      <c r="AB273" s="48"/>
      <c r="AC273" s="49"/>
      <c r="AD273" s="48"/>
    </row>
    <row r="274" spans="1:30" ht="15">
      <c r="A274" s="65" t="s">
        <v>250</v>
      </c>
      <c r="B274" s="65" t="s">
        <v>219</v>
      </c>
      <c r="C274" s="66" t="s">
        <v>1350</v>
      </c>
      <c r="D274" s="67">
        <v>3</v>
      </c>
      <c r="E274" s="66" t="s">
        <v>132</v>
      </c>
      <c r="F274" s="69">
        <v>32</v>
      </c>
      <c r="G274" s="66"/>
      <c r="H274" s="70"/>
      <c r="I274" s="71"/>
      <c r="J274" s="71"/>
      <c r="K274" s="34" t="s">
        <v>65</v>
      </c>
      <c r="L274" s="72">
        <v>274</v>
      </c>
      <c r="M274" s="72"/>
      <c r="N274" s="73"/>
      <c r="O274" s="79" t="s">
        <v>417</v>
      </c>
      <c r="P274" s="79">
        <v>1</v>
      </c>
      <c r="Q274" s="79" t="s">
        <v>418</v>
      </c>
      <c r="R274" s="79"/>
      <c r="S274" s="79"/>
      <c r="T274" s="78" t="str">
        <f>REPLACE(INDEX(GroupVertices[Group],MATCH(Edges[[#This Row],[Vertex 1]],GroupVertices[Vertex],0)),1,1,"")</f>
        <v>3</v>
      </c>
      <c r="U274" s="78" t="str">
        <f>REPLACE(INDEX(GroupVertices[Group],MATCH(Edges[[#This Row],[Vertex 2]],GroupVertices[Vertex],0)),1,1,"")</f>
        <v>4</v>
      </c>
      <c r="V274" s="48"/>
      <c r="W274" s="49"/>
      <c r="X274" s="48"/>
      <c r="Y274" s="49"/>
      <c r="Z274" s="48"/>
      <c r="AA274" s="49"/>
      <c r="AB274" s="48"/>
      <c r="AC274" s="49"/>
      <c r="AD274" s="48"/>
    </row>
    <row r="275" spans="1:30" ht="15">
      <c r="A275" s="65" t="s">
        <v>250</v>
      </c>
      <c r="B275" s="65" t="s">
        <v>350</v>
      </c>
      <c r="C275" s="66" t="s">
        <v>1350</v>
      </c>
      <c r="D275" s="67">
        <v>3</v>
      </c>
      <c r="E275" s="66" t="s">
        <v>132</v>
      </c>
      <c r="F275" s="69">
        <v>32</v>
      </c>
      <c r="G275" s="66"/>
      <c r="H275" s="70"/>
      <c r="I275" s="71"/>
      <c r="J275" s="71"/>
      <c r="K275" s="34" t="s">
        <v>65</v>
      </c>
      <c r="L275" s="72">
        <v>275</v>
      </c>
      <c r="M275" s="72"/>
      <c r="N275" s="73"/>
      <c r="O275" s="79" t="s">
        <v>417</v>
      </c>
      <c r="P275" s="79">
        <v>1</v>
      </c>
      <c r="Q275" s="79" t="s">
        <v>418</v>
      </c>
      <c r="R275" s="79"/>
      <c r="S275" s="79"/>
      <c r="T275" s="78" t="str">
        <f>REPLACE(INDEX(GroupVertices[Group],MATCH(Edges[[#This Row],[Vertex 1]],GroupVertices[Vertex],0)),1,1,"")</f>
        <v>3</v>
      </c>
      <c r="U275" s="78" t="str">
        <f>REPLACE(INDEX(GroupVertices[Group],MATCH(Edges[[#This Row],[Vertex 2]],GroupVertices[Vertex],0)),1,1,"")</f>
        <v>3</v>
      </c>
      <c r="V275" s="48"/>
      <c r="W275" s="49"/>
      <c r="X275" s="48"/>
      <c r="Y275" s="49"/>
      <c r="Z275" s="48"/>
      <c r="AA275" s="49"/>
      <c r="AB275" s="48"/>
      <c r="AC275" s="49"/>
      <c r="AD275" s="48"/>
    </row>
    <row r="276" spans="1:30" ht="15">
      <c r="A276" s="65" t="s">
        <v>250</v>
      </c>
      <c r="B276" s="65" t="s">
        <v>301</v>
      </c>
      <c r="C276" s="66" t="s">
        <v>1350</v>
      </c>
      <c r="D276" s="67">
        <v>3</v>
      </c>
      <c r="E276" s="66" t="s">
        <v>132</v>
      </c>
      <c r="F276" s="69">
        <v>32</v>
      </c>
      <c r="G276" s="66"/>
      <c r="H276" s="70"/>
      <c r="I276" s="71"/>
      <c r="J276" s="71"/>
      <c r="K276" s="34" t="s">
        <v>65</v>
      </c>
      <c r="L276" s="72">
        <v>276</v>
      </c>
      <c r="M276" s="72"/>
      <c r="N276" s="73"/>
      <c r="O276" s="79" t="s">
        <v>417</v>
      </c>
      <c r="P276" s="79">
        <v>1</v>
      </c>
      <c r="Q276" s="79" t="s">
        <v>418</v>
      </c>
      <c r="R276" s="79"/>
      <c r="S276" s="79"/>
      <c r="T276" s="78" t="str">
        <f>REPLACE(INDEX(GroupVertices[Group],MATCH(Edges[[#This Row],[Vertex 1]],GroupVertices[Vertex],0)),1,1,"")</f>
        <v>3</v>
      </c>
      <c r="U276" s="78" t="str">
        <f>REPLACE(INDEX(GroupVertices[Group],MATCH(Edges[[#This Row],[Vertex 2]],GroupVertices[Vertex],0)),1,1,"")</f>
        <v>3</v>
      </c>
      <c r="V276" s="48"/>
      <c r="W276" s="49"/>
      <c r="X276" s="48"/>
      <c r="Y276" s="49"/>
      <c r="Z276" s="48"/>
      <c r="AA276" s="49"/>
      <c r="AB276" s="48"/>
      <c r="AC276" s="49"/>
      <c r="AD276" s="48"/>
    </row>
    <row r="277" spans="1:30" ht="15">
      <c r="A277" s="65" t="s">
        <v>250</v>
      </c>
      <c r="B277" s="65" t="s">
        <v>302</v>
      </c>
      <c r="C277" s="66" t="s">
        <v>1350</v>
      </c>
      <c r="D277" s="67">
        <v>3</v>
      </c>
      <c r="E277" s="66" t="s">
        <v>132</v>
      </c>
      <c r="F277" s="69">
        <v>32</v>
      </c>
      <c r="G277" s="66"/>
      <c r="H277" s="70"/>
      <c r="I277" s="71"/>
      <c r="J277" s="71"/>
      <c r="K277" s="34" t="s">
        <v>65</v>
      </c>
      <c r="L277" s="72">
        <v>277</v>
      </c>
      <c r="M277" s="72"/>
      <c r="N277" s="73"/>
      <c r="O277" s="79" t="s">
        <v>417</v>
      </c>
      <c r="P277" s="79">
        <v>1</v>
      </c>
      <c r="Q277" s="79" t="s">
        <v>418</v>
      </c>
      <c r="R277" s="79"/>
      <c r="S277" s="79"/>
      <c r="T277" s="78" t="str">
        <f>REPLACE(INDEX(GroupVertices[Group],MATCH(Edges[[#This Row],[Vertex 1]],GroupVertices[Vertex],0)),1,1,"")</f>
        <v>3</v>
      </c>
      <c r="U277" s="78" t="str">
        <f>REPLACE(INDEX(GroupVertices[Group],MATCH(Edges[[#This Row],[Vertex 2]],GroupVertices[Vertex],0)),1,1,"")</f>
        <v>3</v>
      </c>
      <c r="V277" s="48"/>
      <c r="W277" s="49"/>
      <c r="X277" s="48"/>
      <c r="Y277" s="49"/>
      <c r="Z277" s="48"/>
      <c r="AA277" s="49"/>
      <c r="AB277" s="48"/>
      <c r="AC277" s="49"/>
      <c r="AD277" s="48"/>
    </row>
    <row r="278" spans="1:30" ht="15">
      <c r="A278" s="65" t="s">
        <v>250</v>
      </c>
      <c r="B278" s="65" t="s">
        <v>283</v>
      </c>
      <c r="C278" s="66" t="s">
        <v>1350</v>
      </c>
      <c r="D278" s="67">
        <v>3</v>
      </c>
      <c r="E278" s="66" t="s">
        <v>132</v>
      </c>
      <c r="F278" s="69">
        <v>32</v>
      </c>
      <c r="G278" s="66"/>
      <c r="H278" s="70"/>
      <c r="I278" s="71"/>
      <c r="J278" s="71"/>
      <c r="K278" s="34" t="s">
        <v>65</v>
      </c>
      <c r="L278" s="72">
        <v>278</v>
      </c>
      <c r="M278" s="72"/>
      <c r="N278" s="73"/>
      <c r="O278" s="79" t="s">
        <v>417</v>
      </c>
      <c r="P278" s="79">
        <v>1</v>
      </c>
      <c r="Q278" s="79" t="s">
        <v>418</v>
      </c>
      <c r="R278" s="79"/>
      <c r="S278" s="79"/>
      <c r="T278" s="78" t="str">
        <f>REPLACE(INDEX(GroupVertices[Group],MATCH(Edges[[#This Row],[Vertex 1]],GroupVertices[Vertex],0)),1,1,"")</f>
        <v>3</v>
      </c>
      <c r="U278" s="78" t="str">
        <f>REPLACE(INDEX(GroupVertices[Group],MATCH(Edges[[#This Row],[Vertex 2]],GroupVertices[Vertex],0)),1,1,"")</f>
        <v>2</v>
      </c>
      <c r="V278" s="48"/>
      <c r="W278" s="49"/>
      <c r="X278" s="48"/>
      <c r="Y278" s="49"/>
      <c r="Z278" s="48"/>
      <c r="AA278" s="49"/>
      <c r="AB278" s="48"/>
      <c r="AC278" s="49"/>
      <c r="AD278" s="48"/>
    </row>
    <row r="279" spans="1:30" ht="15">
      <c r="A279" s="65" t="s">
        <v>250</v>
      </c>
      <c r="B279" s="65" t="s">
        <v>300</v>
      </c>
      <c r="C279" s="66" t="s">
        <v>1350</v>
      </c>
      <c r="D279" s="67">
        <v>3</v>
      </c>
      <c r="E279" s="66" t="s">
        <v>132</v>
      </c>
      <c r="F279" s="69">
        <v>32</v>
      </c>
      <c r="G279" s="66"/>
      <c r="H279" s="70"/>
      <c r="I279" s="71"/>
      <c r="J279" s="71"/>
      <c r="K279" s="34" t="s">
        <v>65</v>
      </c>
      <c r="L279" s="72">
        <v>279</v>
      </c>
      <c r="M279" s="72"/>
      <c r="N279" s="73"/>
      <c r="O279" s="79" t="s">
        <v>417</v>
      </c>
      <c r="P279" s="79">
        <v>1</v>
      </c>
      <c r="Q279" s="79" t="s">
        <v>418</v>
      </c>
      <c r="R279" s="79"/>
      <c r="S279" s="79"/>
      <c r="T279" s="78" t="str">
        <f>REPLACE(INDEX(GroupVertices[Group],MATCH(Edges[[#This Row],[Vertex 1]],GroupVertices[Vertex],0)),1,1,"")</f>
        <v>3</v>
      </c>
      <c r="U279" s="78" t="str">
        <f>REPLACE(INDEX(GroupVertices[Group],MATCH(Edges[[#This Row],[Vertex 2]],GroupVertices[Vertex],0)),1,1,"")</f>
        <v>3</v>
      </c>
      <c r="V279" s="48"/>
      <c r="W279" s="49"/>
      <c r="X279" s="48"/>
      <c r="Y279" s="49"/>
      <c r="Z279" s="48"/>
      <c r="AA279" s="49"/>
      <c r="AB279" s="48"/>
      <c r="AC279" s="49"/>
      <c r="AD279" s="48"/>
    </row>
    <row r="280" spans="1:30" ht="15">
      <c r="A280" s="65" t="s">
        <v>250</v>
      </c>
      <c r="B280" s="65" t="s">
        <v>325</v>
      </c>
      <c r="C280" s="66" t="s">
        <v>1350</v>
      </c>
      <c r="D280" s="67">
        <v>3</v>
      </c>
      <c r="E280" s="66" t="s">
        <v>132</v>
      </c>
      <c r="F280" s="69">
        <v>32</v>
      </c>
      <c r="G280" s="66"/>
      <c r="H280" s="70"/>
      <c r="I280" s="71"/>
      <c r="J280" s="71"/>
      <c r="K280" s="34" t="s">
        <v>65</v>
      </c>
      <c r="L280" s="72">
        <v>280</v>
      </c>
      <c r="M280" s="72"/>
      <c r="N280" s="73"/>
      <c r="O280" s="79" t="s">
        <v>417</v>
      </c>
      <c r="P280" s="79">
        <v>1</v>
      </c>
      <c r="Q280" s="79" t="s">
        <v>418</v>
      </c>
      <c r="R280" s="79"/>
      <c r="S280" s="79"/>
      <c r="T280" s="78" t="str">
        <f>REPLACE(INDEX(GroupVertices[Group],MATCH(Edges[[#This Row],[Vertex 1]],GroupVertices[Vertex],0)),1,1,"")</f>
        <v>3</v>
      </c>
      <c r="U280" s="78" t="str">
        <f>REPLACE(INDEX(GroupVertices[Group],MATCH(Edges[[#This Row],[Vertex 2]],GroupVertices[Vertex],0)),1,1,"")</f>
        <v>3</v>
      </c>
      <c r="V280" s="48"/>
      <c r="W280" s="49"/>
      <c r="X280" s="48"/>
      <c r="Y280" s="49"/>
      <c r="Z280" s="48"/>
      <c r="AA280" s="49"/>
      <c r="AB280" s="48"/>
      <c r="AC280" s="49"/>
      <c r="AD280" s="48"/>
    </row>
    <row r="281" spans="1:30" ht="15">
      <c r="A281" s="65" t="s">
        <v>199</v>
      </c>
      <c r="B281" s="65" t="s">
        <v>250</v>
      </c>
      <c r="C281" s="66" t="s">
        <v>1350</v>
      </c>
      <c r="D281" s="67">
        <v>3</v>
      </c>
      <c r="E281" s="66" t="s">
        <v>132</v>
      </c>
      <c r="F281" s="69">
        <v>32</v>
      </c>
      <c r="G281" s="66"/>
      <c r="H281" s="70"/>
      <c r="I281" s="71"/>
      <c r="J281" s="71"/>
      <c r="K281" s="34" t="s">
        <v>65</v>
      </c>
      <c r="L281" s="72">
        <v>281</v>
      </c>
      <c r="M281" s="72"/>
      <c r="N281" s="73"/>
      <c r="O281" s="79" t="s">
        <v>417</v>
      </c>
      <c r="P281" s="79">
        <v>1</v>
      </c>
      <c r="Q281" s="79" t="s">
        <v>418</v>
      </c>
      <c r="R281" s="79"/>
      <c r="S281" s="79"/>
      <c r="T281" s="78" t="str">
        <f>REPLACE(INDEX(GroupVertices[Group],MATCH(Edges[[#This Row],[Vertex 1]],GroupVertices[Vertex],0)),1,1,"")</f>
        <v>1</v>
      </c>
      <c r="U281" s="78" t="str">
        <f>REPLACE(INDEX(GroupVertices[Group],MATCH(Edges[[#This Row],[Vertex 2]],GroupVertices[Vertex],0)),1,1,"")</f>
        <v>3</v>
      </c>
      <c r="V281" s="48"/>
      <c r="W281" s="49"/>
      <c r="X281" s="48"/>
      <c r="Y281" s="49"/>
      <c r="Z281" s="48"/>
      <c r="AA281" s="49"/>
      <c r="AB281" s="48"/>
      <c r="AC281" s="49"/>
      <c r="AD281" s="48"/>
    </row>
    <row r="282" spans="1:30" ht="15">
      <c r="A282" s="65" t="s">
        <v>243</v>
      </c>
      <c r="B282" s="65" t="s">
        <v>252</v>
      </c>
      <c r="C282" s="66" t="s">
        <v>1350</v>
      </c>
      <c r="D282" s="67">
        <v>3</v>
      </c>
      <c r="E282" s="66" t="s">
        <v>132</v>
      </c>
      <c r="F282" s="69">
        <v>32</v>
      </c>
      <c r="G282" s="66"/>
      <c r="H282" s="70"/>
      <c r="I282" s="71"/>
      <c r="J282" s="71"/>
      <c r="K282" s="34" t="s">
        <v>65</v>
      </c>
      <c r="L282" s="72">
        <v>282</v>
      </c>
      <c r="M282" s="72"/>
      <c r="N282" s="73"/>
      <c r="O282" s="79" t="s">
        <v>417</v>
      </c>
      <c r="P282" s="79">
        <v>1</v>
      </c>
      <c r="Q282" s="79" t="s">
        <v>418</v>
      </c>
      <c r="R282" s="79"/>
      <c r="S282" s="79"/>
      <c r="T282" s="78" t="str">
        <f>REPLACE(INDEX(GroupVertices[Group],MATCH(Edges[[#This Row],[Vertex 1]],GroupVertices[Vertex],0)),1,1,"")</f>
        <v>2</v>
      </c>
      <c r="U282" s="78" t="str">
        <f>REPLACE(INDEX(GroupVertices[Group],MATCH(Edges[[#This Row],[Vertex 2]],GroupVertices[Vertex],0)),1,1,"")</f>
        <v>1</v>
      </c>
      <c r="V282" s="48"/>
      <c r="W282" s="49"/>
      <c r="X282" s="48"/>
      <c r="Y282" s="49"/>
      <c r="Z282" s="48"/>
      <c r="AA282" s="49"/>
      <c r="AB282" s="48"/>
      <c r="AC282" s="49"/>
      <c r="AD282" s="48"/>
    </row>
    <row r="283" spans="1:30" ht="15">
      <c r="A283" s="65" t="s">
        <v>251</v>
      </c>
      <c r="B283" s="65" t="s">
        <v>252</v>
      </c>
      <c r="C283" s="66" t="s">
        <v>1350</v>
      </c>
      <c r="D283" s="67">
        <v>3</v>
      </c>
      <c r="E283" s="66" t="s">
        <v>132</v>
      </c>
      <c r="F283" s="69">
        <v>32</v>
      </c>
      <c r="G283" s="66"/>
      <c r="H283" s="70"/>
      <c r="I283" s="71"/>
      <c r="J283" s="71"/>
      <c r="K283" s="34" t="s">
        <v>65</v>
      </c>
      <c r="L283" s="72">
        <v>283</v>
      </c>
      <c r="M283" s="72"/>
      <c r="N283" s="73"/>
      <c r="O283" s="79" t="s">
        <v>417</v>
      </c>
      <c r="P283" s="79">
        <v>1</v>
      </c>
      <c r="Q283" s="79" t="s">
        <v>418</v>
      </c>
      <c r="R283" s="79"/>
      <c r="S283" s="79"/>
      <c r="T283" s="78" t="str">
        <f>REPLACE(INDEX(GroupVertices[Group],MATCH(Edges[[#This Row],[Vertex 1]],GroupVertices[Vertex],0)),1,1,"")</f>
        <v>2</v>
      </c>
      <c r="U283" s="78" t="str">
        <f>REPLACE(INDEX(GroupVertices[Group],MATCH(Edges[[#This Row],[Vertex 2]],GroupVertices[Vertex],0)),1,1,"")</f>
        <v>1</v>
      </c>
      <c r="V283" s="48"/>
      <c r="W283" s="49"/>
      <c r="X283" s="48"/>
      <c r="Y283" s="49"/>
      <c r="Z283" s="48"/>
      <c r="AA283" s="49"/>
      <c r="AB283" s="48"/>
      <c r="AC283" s="49"/>
      <c r="AD283" s="48"/>
    </row>
    <row r="284" spans="1:30" ht="15">
      <c r="A284" s="65" t="s">
        <v>252</v>
      </c>
      <c r="B284" s="65" t="s">
        <v>291</v>
      </c>
      <c r="C284" s="66" t="s">
        <v>1350</v>
      </c>
      <c r="D284" s="67">
        <v>3</v>
      </c>
      <c r="E284" s="66" t="s">
        <v>132</v>
      </c>
      <c r="F284" s="69">
        <v>32</v>
      </c>
      <c r="G284" s="66"/>
      <c r="H284" s="70"/>
      <c r="I284" s="71"/>
      <c r="J284" s="71"/>
      <c r="K284" s="34" t="s">
        <v>65</v>
      </c>
      <c r="L284" s="72">
        <v>284</v>
      </c>
      <c r="M284" s="72"/>
      <c r="N284" s="73"/>
      <c r="O284" s="79" t="s">
        <v>417</v>
      </c>
      <c r="P284" s="79">
        <v>1</v>
      </c>
      <c r="Q284" s="79" t="s">
        <v>418</v>
      </c>
      <c r="R284" s="79"/>
      <c r="S284" s="79"/>
      <c r="T284" s="78" t="str">
        <f>REPLACE(INDEX(GroupVertices[Group],MATCH(Edges[[#This Row],[Vertex 1]],GroupVertices[Vertex],0)),1,1,"")</f>
        <v>1</v>
      </c>
      <c r="U284" s="78" t="str">
        <f>REPLACE(INDEX(GroupVertices[Group],MATCH(Edges[[#This Row],[Vertex 2]],GroupVertices[Vertex],0)),1,1,"")</f>
        <v>4</v>
      </c>
      <c r="V284" s="48"/>
      <c r="W284" s="49"/>
      <c r="X284" s="48"/>
      <c r="Y284" s="49"/>
      <c r="Z284" s="48"/>
      <c r="AA284" s="49"/>
      <c r="AB284" s="48"/>
      <c r="AC284" s="49"/>
      <c r="AD284" s="48"/>
    </row>
    <row r="285" spans="1:30" ht="15">
      <c r="A285" s="65" t="s">
        <v>199</v>
      </c>
      <c r="B285" s="65" t="s">
        <v>252</v>
      </c>
      <c r="C285" s="66" t="s">
        <v>1350</v>
      </c>
      <c r="D285" s="67">
        <v>3</v>
      </c>
      <c r="E285" s="66" t="s">
        <v>132</v>
      </c>
      <c r="F285" s="69">
        <v>32</v>
      </c>
      <c r="G285" s="66"/>
      <c r="H285" s="70"/>
      <c r="I285" s="71"/>
      <c r="J285" s="71"/>
      <c r="K285" s="34" t="s">
        <v>65</v>
      </c>
      <c r="L285" s="72">
        <v>285</v>
      </c>
      <c r="M285" s="72"/>
      <c r="N285" s="73"/>
      <c r="O285" s="79" t="s">
        <v>417</v>
      </c>
      <c r="P285" s="79">
        <v>1</v>
      </c>
      <c r="Q285" s="79" t="s">
        <v>418</v>
      </c>
      <c r="R285" s="79"/>
      <c r="S285" s="79"/>
      <c r="T285" s="78" t="str">
        <f>REPLACE(INDEX(GroupVertices[Group],MATCH(Edges[[#This Row],[Vertex 1]],GroupVertices[Vertex],0)),1,1,"")</f>
        <v>1</v>
      </c>
      <c r="U285" s="78" t="str">
        <f>REPLACE(INDEX(GroupVertices[Group],MATCH(Edges[[#This Row],[Vertex 2]],GroupVertices[Vertex],0)),1,1,"")</f>
        <v>1</v>
      </c>
      <c r="V285" s="48"/>
      <c r="W285" s="49"/>
      <c r="X285" s="48"/>
      <c r="Y285" s="49"/>
      <c r="Z285" s="48"/>
      <c r="AA285" s="49"/>
      <c r="AB285" s="48"/>
      <c r="AC285" s="49"/>
      <c r="AD285" s="48"/>
    </row>
    <row r="286" spans="1:30" ht="15">
      <c r="A286" s="65" t="s">
        <v>253</v>
      </c>
      <c r="B286" s="65" t="s">
        <v>252</v>
      </c>
      <c r="C286" s="66" t="s">
        <v>1350</v>
      </c>
      <c r="D286" s="67">
        <v>3</v>
      </c>
      <c r="E286" s="66" t="s">
        <v>132</v>
      </c>
      <c r="F286" s="69">
        <v>32</v>
      </c>
      <c r="G286" s="66"/>
      <c r="H286" s="70"/>
      <c r="I286" s="71"/>
      <c r="J286" s="71"/>
      <c r="K286" s="34" t="s">
        <v>65</v>
      </c>
      <c r="L286" s="72">
        <v>286</v>
      </c>
      <c r="M286" s="72"/>
      <c r="N286" s="73"/>
      <c r="O286" s="79" t="s">
        <v>417</v>
      </c>
      <c r="P286" s="79">
        <v>1</v>
      </c>
      <c r="Q286" s="79" t="s">
        <v>418</v>
      </c>
      <c r="R286" s="79"/>
      <c r="S286" s="79"/>
      <c r="T286" s="78" t="str">
        <f>REPLACE(INDEX(GroupVertices[Group],MATCH(Edges[[#This Row],[Vertex 1]],GroupVertices[Vertex],0)),1,1,"")</f>
        <v>3</v>
      </c>
      <c r="U286" s="78" t="str">
        <f>REPLACE(INDEX(GroupVertices[Group],MATCH(Edges[[#This Row],[Vertex 2]],GroupVertices[Vertex],0)),1,1,"")</f>
        <v>1</v>
      </c>
      <c r="V286" s="48"/>
      <c r="W286" s="49"/>
      <c r="X286" s="48"/>
      <c r="Y286" s="49"/>
      <c r="Z286" s="48"/>
      <c r="AA286" s="49"/>
      <c r="AB286" s="48"/>
      <c r="AC286" s="49"/>
      <c r="AD286" s="48"/>
    </row>
    <row r="287" spans="1:30" ht="15">
      <c r="A287" s="65" t="s">
        <v>254</v>
      </c>
      <c r="B287" s="65" t="s">
        <v>346</v>
      </c>
      <c r="C287" s="66" t="s">
        <v>1350</v>
      </c>
      <c r="D287" s="67">
        <v>3</v>
      </c>
      <c r="E287" s="66" t="s">
        <v>132</v>
      </c>
      <c r="F287" s="69">
        <v>32</v>
      </c>
      <c r="G287" s="66"/>
      <c r="H287" s="70"/>
      <c r="I287" s="71"/>
      <c r="J287" s="71"/>
      <c r="K287" s="34" t="s">
        <v>65</v>
      </c>
      <c r="L287" s="72">
        <v>287</v>
      </c>
      <c r="M287" s="72"/>
      <c r="N287" s="73"/>
      <c r="O287" s="79" t="s">
        <v>417</v>
      </c>
      <c r="P287" s="79">
        <v>1</v>
      </c>
      <c r="Q287" s="79" t="s">
        <v>418</v>
      </c>
      <c r="R287" s="79"/>
      <c r="S287" s="79"/>
      <c r="T287" s="78" t="str">
        <f>REPLACE(INDEX(GroupVertices[Group],MATCH(Edges[[#This Row],[Vertex 1]],GroupVertices[Vertex],0)),1,1,"")</f>
        <v>5</v>
      </c>
      <c r="U287" s="78" t="str">
        <f>REPLACE(INDEX(GroupVertices[Group],MATCH(Edges[[#This Row],[Vertex 2]],GroupVertices[Vertex],0)),1,1,"")</f>
        <v>5</v>
      </c>
      <c r="V287" s="48"/>
      <c r="W287" s="49"/>
      <c r="X287" s="48"/>
      <c r="Y287" s="49"/>
      <c r="Z287" s="48"/>
      <c r="AA287" s="49"/>
      <c r="AB287" s="48"/>
      <c r="AC287" s="49"/>
      <c r="AD287" s="48"/>
    </row>
    <row r="288" spans="1:30" ht="15">
      <c r="A288" s="65" t="s">
        <v>254</v>
      </c>
      <c r="B288" s="65" t="s">
        <v>318</v>
      </c>
      <c r="C288" s="66" t="s">
        <v>1350</v>
      </c>
      <c r="D288" s="67">
        <v>3</v>
      </c>
      <c r="E288" s="66" t="s">
        <v>132</v>
      </c>
      <c r="F288" s="69">
        <v>32</v>
      </c>
      <c r="G288" s="66"/>
      <c r="H288" s="70"/>
      <c r="I288" s="71"/>
      <c r="J288" s="71"/>
      <c r="K288" s="34" t="s">
        <v>65</v>
      </c>
      <c r="L288" s="72">
        <v>288</v>
      </c>
      <c r="M288" s="72"/>
      <c r="N288" s="73"/>
      <c r="O288" s="79" t="s">
        <v>417</v>
      </c>
      <c r="P288" s="79">
        <v>1</v>
      </c>
      <c r="Q288" s="79" t="s">
        <v>418</v>
      </c>
      <c r="R288" s="79"/>
      <c r="S288" s="79"/>
      <c r="T288" s="78" t="str">
        <f>REPLACE(INDEX(GroupVertices[Group],MATCH(Edges[[#This Row],[Vertex 1]],GroupVertices[Vertex],0)),1,1,"")</f>
        <v>5</v>
      </c>
      <c r="U288" s="78" t="str">
        <f>REPLACE(INDEX(GroupVertices[Group],MATCH(Edges[[#This Row],[Vertex 2]],GroupVertices[Vertex],0)),1,1,"")</f>
        <v>3</v>
      </c>
      <c r="V288" s="48"/>
      <c r="W288" s="49"/>
      <c r="X288" s="48"/>
      <c r="Y288" s="49"/>
      <c r="Z288" s="48"/>
      <c r="AA288" s="49"/>
      <c r="AB288" s="48"/>
      <c r="AC288" s="49"/>
      <c r="AD288" s="48"/>
    </row>
    <row r="289" spans="1:30" ht="15">
      <c r="A289" s="65" t="s">
        <v>254</v>
      </c>
      <c r="B289" s="65" t="s">
        <v>255</v>
      </c>
      <c r="C289" s="66" t="s">
        <v>1350</v>
      </c>
      <c r="D289" s="67">
        <v>3</v>
      </c>
      <c r="E289" s="66" t="s">
        <v>132</v>
      </c>
      <c r="F289" s="69">
        <v>32</v>
      </c>
      <c r="G289" s="66"/>
      <c r="H289" s="70"/>
      <c r="I289" s="71"/>
      <c r="J289" s="71"/>
      <c r="K289" s="34" t="s">
        <v>65</v>
      </c>
      <c r="L289" s="72">
        <v>289</v>
      </c>
      <c r="M289" s="72"/>
      <c r="N289" s="73"/>
      <c r="O289" s="79" t="s">
        <v>417</v>
      </c>
      <c r="P289" s="79">
        <v>1</v>
      </c>
      <c r="Q289" s="79" t="s">
        <v>418</v>
      </c>
      <c r="R289" s="79"/>
      <c r="S289" s="79"/>
      <c r="T289" s="78" t="str">
        <f>REPLACE(INDEX(GroupVertices[Group],MATCH(Edges[[#This Row],[Vertex 1]],GroupVertices[Vertex],0)),1,1,"")</f>
        <v>5</v>
      </c>
      <c r="U289" s="78" t="str">
        <f>REPLACE(INDEX(GroupVertices[Group],MATCH(Edges[[#This Row],[Vertex 2]],GroupVertices[Vertex],0)),1,1,"")</f>
        <v>5</v>
      </c>
      <c r="V289" s="48"/>
      <c r="W289" s="49"/>
      <c r="X289" s="48"/>
      <c r="Y289" s="49"/>
      <c r="Z289" s="48"/>
      <c r="AA289" s="49"/>
      <c r="AB289" s="48"/>
      <c r="AC289" s="49"/>
      <c r="AD289" s="48"/>
    </row>
    <row r="290" spans="1:30" ht="15">
      <c r="A290" s="65" t="s">
        <v>199</v>
      </c>
      <c r="B290" s="65" t="s">
        <v>254</v>
      </c>
      <c r="C290" s="66" t="s">
        <v>1350</v>
      </c>
      <c r="D290" s="67">
        <v>3</v>
      </c>
      <c r="E290" s="66" t="s">
        <v>132</v>
      </c>
      <c r="F290" s="69">
        <v>32</v>
      </c>
      <c r="G290" s="66"/>
      <c r="H290" s="70"/>
      <c r="I290" s="71"/>
      <c r="J290" s="71"/>
      <c r="K290" s="34" t="s">
        <v>65</v>
      </c>
      <c r="L290" s="72">
        <v>290</v>
      </c>
      <c r="M290" s="72"/>
      <c r="N290" s="73"/>
      <c r="O290" s="79" t="s">
        <v>417</v>
      </c>
      <c r="P290" s="79">
        <v>1</v>
      </c>
      <c r="Q290" s="79" t="s">
        <v>418</v>
      </c>
      <c r="R290" s="79"/>
      <c r="S290" s="79"/>
      <c r="T290" s="78" t="str">
        <f>REPLACE(INDEX(GroupVertices[Group],MATCH(Edges[[#This Row],[Vertex 1]],GroupVertices[Vertex],0)),1,1,"")</f>
        <v>1</v>
      </c>
      <c r="U290" s="78" t="str">
        <f>REPLACE(INDEX(GroupVertices[Group],MATCH(Edges[[#This Row],[Vertex 2]],GroupVertices[Vertex],0)),1,1,"")</f>
        <v>5</v>
      </c>
      <c r="V290" s="48"/>
      <c r="W290" s="49"/>
      <c r="X290" s="48"/>
      <c r="Y290" s="49"/>
      <c r="Z290" s="48"/>
      <c r="AA290" s="49"/>
      <c r="AB290" s="48"/>
      <c r="AC290" s="49"/>
      <c r="AD290" s="48"/>
    </row>
    <row r="291" spans="1:30" ht="15">
      <c r="A291" s="65" t="s">
        <v>255</v>
      </c>
      <c r="B291" s="65" t="s">
        <v>396</v>
      </c>
      <c r="C291" s="66" t="s">
        <v>1350</v>
      </c>
      <c r="D291" s="67">
        <v>3</v>
      </c>
      <c r="E291" s="66" t="s">
        <v>132</v>
      </c>
      <c r="F291" s="69">
        <v>32</v>
      </c>
      <c r="G291" s="66"/>
      <c r="H291" s="70"/>
      <c r="I291" s="71"/>
      <c r="J291" s="71"/>
      <c r="K291" s="34" t="s">
        <v>65</v>
      </c>
      <c r="L291" s="72">
        <v>291</v>
      </c>
      <c r="M291" s="72"/>
      <c r="N291" s="73"/>
      <c r="O291" s="79" t="s">
        <v>417</v>
      </c>
      <c r="P291" s="79">
        <v>1</v>
      </c>
      <c r="Q291" s="79" t="s">
        <v>418</v>
      </c>
      <c r="R291" s="79"/>
      <c r="S291" s="79"/>
      <c r="T291" s="78" t="str">
        <f>REPLACE(INDEX(GroupVertices[Group],MATCH(Edges[[#This Row],[Vertex 1]],GroupVertices[Vertex],0)),1,1,"")</f>
        <v>5</v>
      </c>
      <c r="U291" s="78" t="str">
        <f>REPLACE(INDEX(GroupVertices[Group],MATCH(Edges[[#This Row],[Vertex 2]],GroupVertices[Vertex],0)),1,1,"")</f>
        <v>2</v>
      </c>
      <c r="V291" s="48"/>
      <c r="W291" s="49"/>
      <c r="X291" s="48"/>
      <c r="Y291" s="49"/>
      <c r="Z291" s="48"/>
      <c r="AA291" s="49"/>
      <c r="AB291" s="48"/>
      <c r="AC291" s="49"/>
      <c r="AD291" s="48"/>
    </row>
    <row r="292" spans="1:30" ht="15">
      <c r="A292" s="65" t="s">
        <v>199</v>
      </c>
      <c r="B292" s="65" t="s">
        <v>255</v>
      </c>
      <c r="C292" s="66" t="s">
        <v>1350</v>
      </c>
      <c r="D292" s="67">
        <v>3</v>
      </c>
      <c r="E292" s="66" t="s">
        <v>132</v>
      </c>
      <c r="F292" s="69">
        <v>32</v>
      </c>
      <c r="G292" s="66"/>
      <c r="H292" s="70"/>
      <c r="I292" s="71"/>
      <c r="J292" s="71"/>
      <c r="K292" s="34" t="s">
        <v>65</v>
      </c>
      <c r="L292" s="72">
        <v>292</v>
      </c>
      <c r="M292" s="72"/>
      <c r="N292" s="73"/>
      <c r="O292" s="79" t="s">
        <v>417</v>
      </c>
      <c r="P292" s="79">
        <v>1</v>
      </c>
      <c r="Q292" s="79" t="s">
        <v>418</v>
      </c>
      <c r="R292" s="79"/>
      <c r="S292" s="79"/>
      <c r="T292" s="78" t="str">
        <f>REPLACE(INDEX(GroupVertices[Group],MATCH(Edges[[#This Row],[Vertex 1]],GroupVertices[Vertex],0)),1,1,"")</f>
        <v>1</v>
      </c>
      <c r="U292" s="78" t="str">
        <f>REPLACE(INDEX(GroupVertices[Group],MATCH(Edges[[#This Row],[Vertex 2]],GroupVertices[Vertex],0)),1,1,"")</f>
        <v>5</v>
      </c>
      <c r="V292" s="48"/>
      <c r="W292" s="49"/>
      <c r="X292" s="48"/>
      <c r="Y292" s="49"/>
      <c r="Z292" s="48"/>
      <c r="AA292" s="49"/>
      <c r="AB292" s="48"/>
      <c r="AC292" s="49"/>
      <c r="AD292" s="48"/>
    </row>
    <row r="293" spans="1:30" ht="15">
      <c r="A293" s="65" t="s">
        <v>256</v>
      </c>
      <c r="B293" s="65" t="s">
        <v>255</v>
      </c>
      <c r="C293" s="66" t="s">
        <v>1350</v>
      </c>
      <c r="D293" s="67">
        <v>3</v>
      </c>
      <c r="E293" s="66" t="s">
        <v>132</v>
      </c>
      <c r="F293" s="69">
        <v>32</v>
      </c>
      <c r="G293" s="66"/>
      <c r="H293" s="70"/>
      <c r="I293" s="71"/>
      <c r="J293" s="71"/>
      <c r="K293" s="34" t="s">
        <v>65</v>
      </c>
      <c r="L293" s="72">
        <v>293</v>
      </c>
      <c r="M293" s="72"/>
      <c r="N293" s="73"/>
      <c r="O293" s="79" t="s">
        <v>417</v>
      </c>
      <c r="P293" s="79">
        <v>1</v>
      </c>
      <c r="Q293" s="79" t="s">
        <v>418</v>
      </c>
      <c r="R293" s="79"/>
      <c r="S293" s="79"/>
      <c r="T293" s="78" t="str">
        <f>REPLACE(INDEX(GroupVertices[Group],MATCH(Edges[[#This Row],[Vertex 1]],GroupVertices[Vertex],0)),1,1,"")</f>
        <v>5</v>
      </c>
      <c r="U293" s="78" t="str">
        <f>REPLACE(INDEX(GroupVertices[Group],MATCH(Edges[[#This Row],[Vertex 2]],GroupVertices[Vertex],0)),1,1,"")</f>
        <v>5</v>
      </c>
      <c r="V293" s="48"/>
      <c r="W293" s="49"/>
      <c r="X293" s="48"/>
      <c r="Y293" s="49"/>
      <c r="Z293" s="48"/>
      <c r="AA293" s="49"/>
      <c r="AB293" s="48"/>
      <c r="AC293" s="49"/>
      <c r="AD293" s="48"/>
    </row>
    <row r="294" spans="1:30" ht="15">
      <c r="A294" s="65" t="s">
        <v>206</v>
      </c>
      <c r="B294" s="65" t="s">
        <v>371</v>
      </c>
      <c r="C294" s="66" t="s">
        <v>1350</v>
      </c>
      <c r="D294" s="67">
        <v>3</v>
      </c>
      <c r="E294" s="66" t="s">
        <v>132</v>
      </c>
      <c r="F294" s="69">
        <v>32</v>
      </c>
      <c r="G294" s="66"/>
      <c r="H294" s="70"/>
      <c r="I294" s="71"/>
      <c r="J294" s="71"/>
      <c r="K294" s="34" t="s">
        <v>65</v>
      </c>
      <c r="L294" s="72">
        <v>294</v>
      </c>
      <c r="M294" s="72"/>
      <c r="N294" s="73"/>
      <c r="O294" s="79" t="s">
        <v>417</v>
      </c>
      <c r="P294" s="79">
        <v>1</v>
      </c>
      <c r="Q294" s="79" t="s">
        <v>418</v>
      </c>
      <c r="R294" s="79"/>
      <c r="S294" s="79"/>
      <c r="T294" s="78" t="str">
        <f>REPLACE(INDEX(GroupVertices[Group],MATCH(Edges[[#This Row],[Vertex 1]],GroupVertices[Vertex],0)),1,1,"")</f>
        <v>4</v>
      </c>
      <c r="U294" s="78" t="str">
        <f>REPLACE(INDEX(GroupVertices[Group],MATCH(Edges[[#This Row],[Vertex 2]],GroupVertices[Vertex],0)),1,1,"")</f>
        <v>4</v>
      </c>
      <c r="V294" s="48"/>
      <c r="W294" s="49"/>
      <c r="X294" s="48"/>
      <c r="Y294" s="49"/>
      <c r="Z294" s="48"/>
      <c r="AA294" s="49"/>
      <c r="AB294" s="48"/>
      <c r="AC294" s="49"/>
      <c r="AD294" s="48"/>
    </row>
    <row r="295" spans="1:30" ht="15">
      <c r="A295" s="65" t="s">
        <v>239</v>
      </c>
      <c r="B295" s="65" t="s">
        <v>371</v>
      </c>
      <c r="C295" s="66" t="s">
        <v>1350</v>
      </c>
      <c r="D295" s="67">
        <v>3</v>
      </c>
      <c r="E295" s="66" t="s">
        <v>132</v>
      </c>
      <c r="F295" s="69">
        <v>32</v>
      </c>
      <c r="G295" s="66"/>
      <c r="H295" s="70"/>
      <c r="I295" s="71"/>
      <c r="J295" s="71"/>
      <c r="K295" s="34" t="s">
        <v>65</v>
      </c>
      <c r="L295" s="72">
        <v>295</v>
      </c>
      <c r="M295" s="72"/>
      <c r="N295" s="73"/>
      <c r="O295" s="79" t="s">
        <v>417</v>
      </c>
      <c r="P295" s="79">
        <v>1</v>
      </c>
      <c r="Q295" s="79" t="s">
        <v>418</v>
      </c>
      <c r="R295" s="79"/>
      <c r="S295" s="79"/>
      <c r="T295" s="78" t="str">
        <f>REPLACE(INDEX(GroupVertices[Group],MATCH(Edges[[#This Row],[Vertex 1]],GroupVertices[Vertex],0)),1,1,"")</f>
        <v>3</v>
      </c>
      <c r="U295" s="78" t="str">
        <f>REPLACE(INDEX(GroupVertices[Group],MATCH(Edges[[#This Row],[Vertex 2]],GroupVertices[Vertex],0)),1,1,"")</f>
        <v>4</v>
      </c>
      <c r="V295" s="48"/>
      <c r="W295" s="49"/>
      <c r="X295" s="48"/>
      <c r="Y295" s="49"/>
      <c r="Z295" s="48"/>
      <c r="AA295" s="49"/>
      <c r="AB295" s="48"/>
      <c r="AC295" s="49"/>
      <c r="AD295" s="48"/>
    </row>
    <row r="296" spans="1:30" ht="15">
      <c r="A296" s="65" t="s">
        <v>199</v>
      </c>
      <c r="B296" s="65" t="s">
        <v>371</v>
      </c>
      <c r="C296" s="66" t="s">
        <v>1350</v>
      </c>
      <c r="D296" s="67">
        <v>3</v>
      </c>
      <c r="E296" s="66" t="s">
        <v>132</v>
      </c>
      <c r="F296" s="69">
        <v>32</v>
      </c>
      <c r="G296" s="66"/>
      <c r="H296" s="70"/>
      <c r="I296" s="71"/>
      <c r="J296" s="71"/>
      <c r="K296" s="34" t="s">
        <v>65</v>
      </c>
      <c r="L296" s="72">
        <v>296</v>
      </c>
      <c r="M296" s="72"/>
      <c r="N296" s="73"/>
      <c r="O296" s="79" t="s">
        <v>417</v>
      </c>
      <c r="P296" s="79">
        <v>1</v>
      </c>
      <c r="Q296" s="79" t="s">
        <v>418</v>
      </c>
      <c r="R296" s="79"/>
      <c r="S296" s="79"/>
      <c r="T296" s="78" t="str">
        <f>REPLACE(INDEX(GroupVertices[Group],MATCH(Edges[[#This Row],[Vertex 1]],GroupVertices[Vertex],0)),1,1,"")</f>
        <v>1</v>
      </c>
      <c r="U296" s="78" t="str">
        <f>REPLACE(INDEX(GroupVertices[Group],MATCH(Edges[[#This Row],[Vertex 2]],GroupVertices[Vertex],0)),1,1,"")</f>
        <v>4</v>
      </c>
      <c r="V296" s="48"/>
      <c r="W296" s="49"/>
      <c r="X296" s="48"/>
      <c r="Y296" s="49"/>
      <c r="Z296" s="48"/>
      <c r="AA296" s="49"/>
      <c r="AB296" s="48"/>
      <c r="AC296" s="49"/>
      <c r="AD296" s="48"/>
    </row>
    <row r="297" spans="1:30" ht="15">
      <c r="A297" s="65" t="s">
        <v>234</v>
      </c>
      <c r="B297" s="65" t="s">
        <v>371</v>
      </c>
      <c r="C297" s="66" t="s">
        <v>1350</v>
      </c>
      <c r="D297" s="67">
        <v>3</v>
      </c>
      <c r="E297" s="66" t="s">
        <v>132</v>
      </c>
      <c r="F297" s="69">
        <v>32</v>
      </c>
      <c r="G297" s="66"/>
      <c r="H297" s="70"/>
      <c r="I297" s="71"/>
      <c r="J297" s="71"/>
      <c r="K297" s="34" t="s">
        <v>65</v>
      </c>
      <c r="L297" s="72">
        <v>297</v>
      </c>
      <c r="M297" s="72"/>
      <c r="N297" s="73"/>
      <c r="O297" s="79" t="s">
        <v>417</v>
      </c>
      <c r="P297" s="79">
        <v>1</v>
      </c>
      <c r="Q297" s="79" t="s">
        <v>418</v>
      </c>
      <c r="R297" s="79"/>
      <c r="S297" s="79"/>
      <c r="T297" s="78" t="str">
        <f>REPLACE(INDEX(GroupVertices[Group],MATCH(Edges[[#This Row],[Vertex 1]],GroupVertices[Vertex],0)),1,1,"")</f>
        <v>2</v>
      </c>
      <c r="U297" s="78" t="str">
        <f>REPLACE(INDEX(GroupVertices[Group],MATCH(Edges[[#This Row],[Vertex 2]],GroupVertices[Vertex],0)),1,1,"")</f>
        <v>4</v>
      </c>
      <c r="V297" s="48"/>
      <c r="W297" s="49"/>
      <c r="X297" s="48"/>
      <c r="Y297" s="49"/>
      <c r="Z297" s="48"/>
      <c r="AA297" s="49"/>
      <c r="AB297" s="48"/>
      <c r="AC297" s="49"/>
      <c r="AD297" s="48"/>
    </row>
    <row r="298" spans="1:30" ht="15">
      <c r="A298" s="65" t="s">
        <v>257</v>
      </c>
      <c r="B298" s="65" t="s">
        <v>371</v>
      </c>
      <c r="C298" s="66" t="s">
        <v>1350</v>
      </c>
      <c r="D298" s="67">
        <v>3</v>
      </c>
      <c r="E298" s="66" t="s">
        <v>132</v>
      </c>
      <c r="F298" s="69">
        <v>32</v>
      </c>
      <c r="G298" s="66"/>
      <c r="H298" s="70"/>
      <c r="I298" s="71"/>
      <c r="J298" s="71"/>
      <c r="K298" s="34" t="s">
        <v>65</v>
      </c>
      <c r="L298" s="72">
        <v>298</v>
      </c>
      <c r="M298" s="72"/>
      <c r="N298" s="73"/>
      <c r="O298" s="79" t="s">
        <v>417</v>
      </c>
      <c r="P298" s="79">
        <v>1</v>
      </c>
      <c r="Q298" s="79" t="s">
        <v>418</v>
      </c>
      <c r="R298" s="79"/>
      <c r="S298" s="79"/>
      <c r="T298" s="78" t="str">
        <f>REPLACE(INDEX(GroupVertices[Group],MATCH(Edges[[#This Row],[Vertex 1]],GroupVertices[Vertex],0)),1,1,"")</f>
        <v>2</v>
      </c>
      <c r="U298" s="78" t="str">
        <f>REPLACE(INDEX(GroupVertices[Group],MATCH(Edges[[#This Row],[Vertex 2]],GroupVertices[Vertex],0)),1,1,"")</f>
        <v>4</v>
      </c>
      <c r="V298" s="48"/>
      <c r="W298" s="49"/>
      <c r="X298" s="48"/>
      <c r="Y298" s="49"/>
      <c r="Z298" s="48"/>
      <c r="AA298" s="49"/>
      <c r="AB298" s="48"/>
      <c r="AC298" s="49"/>
      <c r="AD298" s="48"/>
    </row>
    <row r="299" spans="1:30" ht="15">
      <c r="A299" s="65" t="s">
        <v>234</v>
      </c>
      <c r="B299" s="65" t="s">
        <v>257</v>
      </c>
      <c r="C299" s="66" t="s">
        <v>1350</v>
      </c>
      <c r="D299" s="67">
        <v>3</v>
      </c>
      <c r="E299" s="66" t="s">
        <v>132</v>
      </c>
      <c r="F299" s="69">
        <v>32</v>
      </c>
      <c r="G299" s="66"/>
      <c r="H299" s="70"/>
      <c r="I299" s="71"/>
      <c r="J299" s="71"/>
      <c r="K299" s="34" t="s">
        <v>66</v>
      </c>
      <c r="L299" s="72">
        <v>299</v>
      </c>
      <c r="M299" s="72"/>
      <c r="N299" s="73"/>
      <c r="O299" s="79" t="s">
        <v>417</v>
      </c>
      <c r="P299" s="79">
        <v>1</v>
      </c>
      <c r="Q299" s="79" t="s">
        <v>418</v>
      </c>
      <c r="R299" s="79"/>
      <c r="S299" s="79"/>
      <c r="T299" s="78" t="str">
        <f>REPLACE(INDEX(GroupVertices[Group],MATCH(Edges[[#This Row],[Vertex 1]],GroupVertices[Vertex],0)),1,1,"")</f>
        <v>2</v>
      </c>
      <c r="U299" s="78" t="str">
        <f>REPLACE(INDEX(GroupVertices[Group],MATCH(Edges[[#This Row],[Vertex 2]],GroupVertices[Vertex],0)),1,1,"")</f>
        <v>2</v>
      </c>
      <c r="V299" s="48"/>
      <c r="W299" s="49"/>
      <c r="X299" s="48"/>
      <c r="Y299" s="49"/>
      <c r="Z299" s="48"/>
      <c r="AA299" s="49"/>
      <c r="AB299" s="48"/>
      <c r="AC299" s="49"/>
      <c r="AD299" s="48"/>
    </row>
    <row r="300" spans="1:30" ht="15">
      <c r="A300" s="65" t="s">
        <v>257</v>
      </c>
      <c r="B300" s="65" t="s">
        <v>267</v>
      </c>
      <c r="C300" s="66" t="s">
        <v>1350</v>
      </c>
      <c r="D300" s="67">
        <v>3</v>
      </c>
      <c r="E300" s="66" t="s">
        <v>132</v>
      </c>
      <c r="F300" s="69">
        <v>32</v>
      </c>
      <c r="G300" s="66"/>
      <c r="H300" s="70"/>
      <c r="I300" s="71"/>
      <c r="J300" s="71"/>
      <c r="K300" s="34" t="s">
        <v>65</v>
      </c>
      <c r="L300" s="72">
        <v>300</v>
      </c>
      <c r="M300" s="72"/>
      <c r="N300" s="73"/>
      <c r="O300" s="79" t="s">
        <v>417</v>
      </c>
      <c r="P300" s="79">
        <v>1</v>
      </c>
      <c r="Q300" s="79" t="s">
        <v>418</v>
      </c>
      <c r="R300" s="79"/>
      <c r="S300" s="79"/>
      <c r="T300" s="78" t="str">
        <f>REPLACE(INDEX(GroupVertices[Group],MATCH(Edges[[#This Row],[Vertex 1]],GroupVertices[Vertex],0)),1,1,"")</f>
        <v>2</v>
      </c>
      <c r="U300" s="78" t="str">
        <f>REPLACE(INDEX(GroupVertices[Group],MATCH(Edges[[#This Row],[Vertex 2]],GroupVertices[Vertex],0)),1,1,"")</f>
        <v>2</v>
      </c>
      <c r="V300" s="48"/>
      <c r="W300" s="49"/>
      <c r="X300" s="48"/>
      <c r="Y300" s="49"/>
      <c r="Z300" s="48"/>
      <c r="AA300" s="49"/>
      <c r="AB300" s="48"/>
      <c r="AC300" s="49"/>
      <c r="AD300" s="48"/>
    </row>
    <row r="301" spans="1:30" ht="15">
      <c r="A301" s="65" t="s">
        <v>257</v>
      </c>
      <c r="B301" s="65" t="s">
        <v>234</v>
      </c>
      <c r="C301" s="66" t="s">
        <v>1350</v>
      </c>
      <c r="D301" s="67">
        <v>3</v>
      </c>
      <c r="E301" s="66" t="s">
        <v>132</v>
      </c>
      <c r="F301" s="69">
        <v>32</v>
      </c>
      <c r="G301" s="66"/>
      <c r="H301" s="70"/>
      <c r="I301" s="71"/>
      <c r="J301" s="71"/>
      <c r="K301" s="34" t="s">
        <v>66</v>
      </c>
      <c r="L301" s="72">
        <v>301</v>
      </c>
      <c r="M301" s="72"/>
      <c r="N301" s="73"/>
      <c r="O301" s="79" t="s">
        <v>417</v>
      </c>
      <c r="P301" s="79">
        <v>1</v>
      </c>
      <c r="Q301" s="79" t="s">
        <v>418</v>
      </c>
      <c r="R301" s="79"/>
      <c r="S301" s="79"/>
      <c r="T301" s="78" t="str">
        <f>REPLACE(INDEX(GroupVertices[Group],MATCH(Edges[[#This Row],[Vertex 1]],GroupVertices[Vertex],0)),1,1,"")</f>
        <v>2</v>
      </c>
      <c r="U301" s="78" t="str">
        <f>REPLACE(INDEX(GroupVertices[Group],MATCH(Edges[[#This Row],[Vertex 2]],GroupVertices[Vertex],0)),1,1,"")</f>
        <v>2</v>
      </c>
      <c r="V301" s="48"/>
      <c r="W301" s="49"/>
      <c r="X301" s="48"/>
      <c r="Y301" s="49"/>
      <c r="Z301" s="48"/>
      <c r="AA301" s="49"/>
      <c r="AB301" s="48"/>
      <c r="AC301" s="49"/>
      <c r="AD301" s="48"/>
    </row>
    <row r="302" spans="1:30" ht="15">
      <c r="A302" s="65" t="s">
        <v>257</v>
      </c>
      <c r="B302" s="65" t="s">
        <v>397</v>
      </c>
      <c r="C302" s="66" t="s">
        <v>1350</v>
      </c>
      <c r="D302" s="67">
        <v>3</v>
      </c>
      <c r="E302" s="66" t="s">
        <v>132</v>
      </c>
      <c r="F302" s="69">
        <v>32</v>
      </c>
      <c r="G302" s="66"/>
      <c r="H302" s="70"/>
      <c r="I302" s="71"/>
      <c r="J302" s="71"/>
      <c r="K302" s="34" t="s">
        <v>65</v>
      </c>
      <c r="L302" s="72">
        <v>302</v>
      </c>
      <c r="M302" s="72"/>
      <c r="N302" s="73"/>
      <c r="O302" s="79" t="s">
        <v>417</v>
      </c>
      <c r="P302" s="79">
        <v>1</v>
      </c>
      <c r="Q302" s="79" t="s">
        <v>418</v>
      </c>
      <c r="R302" s="79"/>
      <c r="S302" s="79"/>
      <c r="T302" s="78" t="str">
        <f>REPLACE(INDEX(GroupVertices[Group],MATCH(Edges[[#This Row],[Vertex 1]],GroupVertices[Vertex],0)),1,1,"")</f>
        <v>2</v>
      </c>
      <c r="U302" s="78" t="str">
        <f>REPLACE(INDEX(GroupVertices[Group],MATCH(Edges[[#This Row],[Vertex 2]],GroupVertices[Vertex],0)),1,1,"")</f>
        <v>5</v>
      </c>
      <c r="V302" s="48"/>
      <c r="W302" s="49"/>
      <c r="X302" s="48"/>
      <c r="Y302" s="49"/>
      <c r="Z302" s="48"/>
      <c r="AA302" s="49"/>
      <c r="AB302" s="48"/>
      <c r="AC302" s="49"/>
      <c r="AD302" s="48"/>
    </row>
    <row r="303" spans="1:30" ht="15">
      <c r="A303" s="65" t="s">
        <v>257</v>
      </c>
      <c r="B303" s="65" t="s">
        <v>329</v>
      </c>
      <c r="C303" s="66" t="s">
        <v>1350</v>
      </c>
      <c r="D303" s="67">
        <v>3</v>
      </c>
      <c r="E303" s="66" t="s">
        <v>132</v>
      </c>
      <c r="F303" s="69">
        <v>32</v>
      </c>
      <c r="G303" s="66"/>
      <c r="H303" s="70"/>
      <c r="I303" s="71"/>
      <c r="J303" s="71"/>
      <c r="K303" s="34" t="s">
        <v>65</v>
      </c>
      <c r="L303" s="72">
        <v>303</v>
      </c>
      <c r="M303" s="72"/>
      <c r="N303" s="73"/>
      <c r="O303" s="79" t="s">
        <v>417</v>
      </c>
      <c r="P303" s="79">
        <v>1</v>
      </c>
      <c r="Q303" s="79" t="s">
        <v>418</v>
      </c>
      <c r="R303" s="79"/>
      <c r="S303" s="79"/>
      <c r="T303" s="78" t="str">
        <f>REPLACE(INDEX(GroupVertices[Group],MATCH(Edges[[#This Row],[Vertex 1]],GroupVertices[Vertex],0)),1,1,"")</f>
        <v>2</v>
      </c>
      <c r="U303" s="78" t="str">
        <f>REPLACE(INDEX(GroupVertices[Group],MATCH(Edges[[#This Row],[Vertex 2]],GroupVertices[Vertex],0)),1,1,"")</f>
        <v>2</v>
      </c>
      <c r="V303" s="48"/>
      <c r="W303" s="49"/>
      <c r="X303" s="48"/>
      <c r="Y303" s="49"/>
      <c r="Z303" s="48"/>
      <c r="AA303" s="49"/>
      <c r="AB303" s="48"/>
      <c r="AC303" s="49"/>
      <c r="AD303" s="48"/>
    </row>
    <row r="304" spans="1:30" ht="15">
      <c r="A304" s="65" t="s">
        <v>257</v>
      </c>
      <c r="B304" s="65" t="s">
        <v>305</v>
      </c>
      <c r="C304" s="66" t="s">
        <v>1350</v>
      </c>
      <c r="D304" s="67">
        <v>3</v>
      </c>
      <c r="E304" s="66" t="s">
        <v>132</v>
      </c>
      <c r="F304" s="69">
        <v>32</v>
      </c>
      <c r="G304" s="66"/>
      <c r="H304" s="70"/>
      <c r="I304" s="71"/>
      <c r="J304" s="71"/>
      <c r="K304" s="34" t="s">
        <v>65</v>
      </c>
      <c r="L304" s="72">
        <v>304</v>
      </c>
      <c r="M304" s="72"/>
      <c r="N304" s="73"/>
      <c r="O304" s="79" t="s">
        <v>417</v>
      </c>
      <c r="P304" s="79">
        <v>1</v>
      </c>
      <c r="Q304" s="79" t="s">
        <v>418</v>
      </c>
      <c r="R304" s="79"/>
      <c r="S304" s="79"/>
      <c r="T304" s="78" t="str">
        <f>REPLACE(INDEX(GroupVertices[Group],MATCH(Edges[[#This Row],[Vertex 1]],GroupVertices[Vertex],0)),1,1,"")</f>
        <v>2</v>
      </c>
      <c r="U304" s="78" t="str">
        <f>REPLACE(INDEX(GroupVertices[Group],MATCH(Edges[[#This Row],[Vertex 2]],GroupVertices[Vertex],0)),1,1,"")</f>
        <v>2</v>
      </c>
      <c r="V304" s="48"/>
      <c r="W304" s="49"/>
      <c r="X304" s="48"/>
      <c r="Y304" s="49"/>
      <c r="Z304" s="48"/>
      <c r="AA304" s="49"/>
      <c r="AB304" s="48"/>
      <c r="AC304" s="49"/>
      <c r="AD304" s="48"/>
    </row>
    <row r="305" spans="1:30" ht="15">
      <c r="A305" s="65" t="s">
        <v>257</v>
      </c>
      <c r="B305" s="65" t="s">
        <v>312</v>
      </c>
      <c r="C305" s="66" t="s">
        <v>1350</v>
      </c>
      <c r="D305" s="67">
        <v>3</v>
      </c>
      <c r="E305" s="66" t="s">
        <v>132</v>
      </c>
      <c r="F305" s="69">
        <v>32</v>
      </c>
      <c r="G305" s="66"/>
      <c r="H305" s="70"/>
      <c r="I305" s="71"/>
      <c r="J305" s="71"/>
      <c r="K305" s="34" t="s">
        <v>65</v>
      </c>
      <c r="L305" s="72">
        <v>305</v>
      </c>
      <c r="M305" s="72"/>
      <c r="N305" s="73"/>
      <c r="O305" s="79" t="s">
        <v>417</v>
      </c>
      <c r="P305" s="79">
        <v>1</v>
      </c>
      <c r="Q305" s="79" t="s">
        <v>418</v>
      </c>
      <c r="R305" s="79"/>
      <c r="S305" s="79"/>
      <c r="T305" s="78" t="str">
        <f>REPLACE(INDEX(GroupVertices[Group],MATCH(Edges[[#This Row],[Vertex 1]],GroupVertices[Vertex],0)),1,1,"")</f>
        <v>2</v>
      </c>
      <c r="U305" s="78" t="str">
        <f>REPLACE(INDEX(GroupVertices[Group],MATCH(Edges[[#This Row],[Vertex 2]],GroupVertices[Vertex],0)),1,1,"")</f>
        <v>2</v>
      </c>
      <c r="V305" s="48"/>
      <c r="W305" s="49"/>
      <c r="X305" s="48"/>
      <c r="Y305" s="49"/>
      <c r="Z305" s="48"/>
      <c r="AA305" s="49"/>
      <c r="AB305" s="48"/>
      <c r="AC305" s="49"/>
      <c r="AD305" s="48"/>
    </row>
    <row r="306" spans="1:30" ht="15">
      <c r="A306" s="65" t="s">
        <v>199</v>
      </c>
      <c r="B306" s="65" t="s">
        <v>257</v>
      </c>
      <c r="C306" s="66" t="s">
        <v>1350</v>
      </c>
      <c r="D306" s="67">
        <v>3</v>
      </c>
      <c r="E306" s="66" t="s">
        <v>132</v>
      </c>
      <c r="F306" s="69">
        <v>32</v>
      </c>
      <c r="G306" s="66"/>
      <c r="H306" s="70"/>
      <c r="I306" s="71"/>
      <c r="J306" s="71"/>
      <c r="K306" s="34" t="s">
        <v>65</v>
      </c>
      <c r="L306" s="72">
        <v>306</v>
      </c>
      <c r="M306" s="72"/>
      <c r="N306" s="73"/>
      <c r="O306" s="79" t="s">
        <v>417</v>
      </c>
      <c r="P306" s="79">
        <v>1</v>
      </c>
      <c r="Q306" s="79" t="s">
        <v>418</v>
      </c>
      <c r="R306" s="79"/>
      <c r="S306" s="79"/>
      <c r="T306" s="78" t="str">
        <f>REPLACE(INDEX(GroupVertices[Group],MATCH(Edges[[#This Row],[Vertex 1]],GroupVertices[Vertex],0)),1,1,"")</f>
        <v>1</v>
      </c>
      <c r="U306" s="78" t="str">
        <f>REPLACE(INDEX(GroupVertices[Group],MATCH(Edges[[#This Row],[Vertex 2]],GroupVertices[Vertex],0)),1,1,"")</f>
        <v>2</v>
      </c>
      <c r="V306" s="48"/>
      <c r="W306" s="49"/>
      <c r="X306" s="48"/>
      <c r="Y306" s="49"/>
      <c r="Z306" s="48"/>
      <c r="AA306" s="49"/>
      <c r="AB306" s="48"/>
      <c r="AC306" s="49"/>
      <c r="AD306" s="48"/>
    </row>
    <row r="307" spans="1:30" ht="15">
      <c r="A307" s="65" t="s">
        <v>258</v>
      </c>
      <c r="B307" s="65" t="s">
        <v>257</v>
      </c>
      <c r="C307" s="66" t="s">
        <v>1350</v>
      </c>
      <c r="D307" s="67">
        <v>3</v>
      </c>
      <c r="E307" s="66" t="s">
        <v>132</v>
      </c>
      <c r="F307" s="69">
        <v>32</v>
      </c>
      <c r="G307" s="66"/>
      <c r="H307" s="70"/>
      <c r="I307" s="71"/>
      <c r="J307" s="71"/>
      <c r="K307" s="34" t="s">
        <v>65</v>
      </c>
      <c r="L307" s="72">
        <v>307</v>
      </c>
      <c r="M307" s="72"/>
      <c r="N307" s="73"/>
      <c r="O307" s="79" t="s">
        <v>417</v>
      </c>
      <c r="P307" s="79">
        <v>1</v>
      </c>
      <c r="Q307" s="79" t="s">
        <v>418</v>
      </c>
      <c r="R307" s="79"/>
      <c r="S307" s="79"/>
      <c r="T307" s="78" t="str">
        <f>REPLACE(INDEX(GroupVertices[Group],MATCH(Edges[[#This Row],[Vertex 1]],GroupVertices[Vertex],0)),1,1,"")</f>
        <v>2</v>
      </c>
      <c r="U307" s="78" t="str">
        <f>REPLACE(INDEX(GroupVertices[Group],MATCH(Edges[[#This Row],[Vertex 2]],GroupVertices[Vertex],0)),1,1,"")</f>
        <v>2</v>
      </c>
      <c r="V307" s="48"/>
      <c r="W307" s="49"/>
      <c r="X307" s="48"/>
      <c r="Y307" s="49"/>
      <c r="Z307" s="48"/>
      <c r="AA307" s="49"/>
      <c r="AB307" s="48"/>
      <c r="AC307" s="49"/>
      <c r="AD307" s="48"/>
    </row>
    <row r="308" spans="1:30" ht="15">
      <c r="A308" s="65" t="s">
        <v>258</v>
      </c>
      <c r="B308" s="65" t="s">
        <v>259</v>
      </c>
      <c r="C308" s="66" t="s">
        <v>1350</v>
      </c>
      <c r="D308" s="67">
        <v>3</v>
      </c>
      <c r="E308" s="66" t="s">
        <v>132</v>
      </c>
      <c r="F308" s="69">
        <v>32</v>
      </c>
      <c r="G308" s="66"/>
      <c r="H308" s="70"/>
      <c r="I308" s="71"/>
      <c r="J308" s="71"/>
      <c r="K308" s="34" t="s">
        <v>66</v>
      </c>
      <c r="L308" s="72">
        <v>308</v>
      </c>
      <c r="M308" s="72"/>
      <c r="N308" s="73"/>
      <c r="O308" s="79" t="s">
        <v>417</v>
      </c>
      <c r="P308" s="79">
        <v>1</v>
      </c>
      <c r="Q308" s="79" t="s">
        <v>418</v>
      </c>
      <c r="R308" s="79"/>
      <c r="S308" s="79"/>
      <c r="T308" s="78" t="str">
        <f>REPLACE(INDEX(GroupVertices[Group],MATCH(Edges[[#This Row],[Vertex 1]],GroupVertices[Vertex],0)),1,1,"")</f>
        <v>2</v>
      </c>
      <c r="U308" s="78" t="str">
        <f>REPLACE(INDEX(GroupVertices[Group],MATCH(Edges[[#This Row],[Vertex 2]],GroupVertices[Vertex],0)),1,1,"")</f>
        <v>2</v>
      </c>
      <c r="V308" s="48"/>
      <c r="W308" s="49"/>
      <c r="X308" s="48"/>
      <c r="Y308" s="49"/>
      <c r="Z308" s="48"/>
      <c r="AA308" s="49"/>
      <c r="AB308" s="48"/>
      <c r="AC308" s="49"/>
      <c r="AD308" s="48"/>
    </row>
    <row r="309" spans="1:30" ht="15">
      <c r="A309" s="65" t="s">
        <v>259</v>
      </c>
      <c r="B309" s="65" t="s">
        <v>276</v>
      </c>
      <c r="C309" s="66" t="s">
        <v>1350</v>
      </c>
      <c r="D309" s="67">
        <v>3</v>
      </c>
      <c r="E309" s="66" t="s">
        <v>132</v>
      </c>
      <c r="F309" s="69">
        <v>32</v>
      </c>
      <c r="G309" s="66"/>
      <c r="H309" s="70"/>
      <c r="I309" s="71"/>
      <c r="J309" s="71"/>
      <c r="K309" s="34" t="s">
        <v>65</v>
      </c>
      <c r="L309" s="72">
        <v>309</v>
      </c>
      <c r="M309" s="72"/>
      <c r="N309" s="73"/>
      <c r="O309" s="79" t="s">
        <v>417</v>
      </c>
      <c r="P309" s="79">
        <v>1</v>
      </c>
      <c r="Q309" s="79" t="s">
        <v>418</v>
      </c>
      <c r="R309" s="79"/>
      <c r="S309" s="79"/>
      <c r="T309" s="78" t="str">
        <f>REPLACE(INDEX(GroupVertices[Group],MATCH(Edges[[#This Row],[Vertex 1]],GroupVertices[Vertex],0)),1,1,"")</f>
        <v>2</v>
      </c>
      <c r="U309" s="78" t="str">
        <f>REPLACE(INDEX(GroupVertices[Group],MATCH(Edges[[#This Row],[Vertex 2]],GroupVertices[Vertex],0)),1,1,"")</f>
        <v>3</v>
      </c>
      <c r="V309" s="48"/>
      <c r="W309" s="49"/>
      <c r="X309" s="48"/>
      <c r="Y309" s="49"/>
      <c r="Z309" s="48"/>
      <c r="AA309" s="49"/>
      <c r="AB309" s="48"/>
      <c r="AC309" s="49"/>
      <c r="AD309" s="48"/>
    </row>
    <row r="310" spans="1:30" ht="15">
      <c r="A310" s="65" t="s">
        <v>259</v>
      </c>
      <c r="B310" s="65" t="s">
        <v>251</v>
      </c>
      <c r="C310" s="66" t="s">
        <v>1350</v>
      </c>
      <c r="D310" s="67">
        <v>3</v>
      </c>
      <c r="E310" s="66" t="s">
        <v>132</v>
      </c>
      <c r="F310" s="69">
        <v>32</v>
      </c>
      <c r="G310" s="66"/>
      <c r="H310" s="70"/>
      <c r="I310" s="71"/>
      <c r="J310" s="71"/>
      <c r="K310" s="34" t="s">
        <v>65</v>
      </c>
      <c r="L310" s="72">
        <v>310</v>
      </c>
      <c r="M310" s="72"/>
      <c r="N310" s="73"/>
      <c r="O310" s="79" t="s">
        <v>417</v>
      </c>
      <c r="P310" s="79">
        <v>1</v>
      </c>
      <c r="Q310" s="79" t="s">
        <v>418</v>
      </c>
      <c r="R310" s="79"/>
      <c r="S310" s="79"/>
      <c r="T310" s="78" t="str">
        <f>REPLACE(INDEX(GroupVertices[Group],MATCH(Edges[[#This Row],[Vertex 1]],GroupVertices[Vertex],0)),1,1,"")</f>
        <v>2</v>
      </c>
      <c r="U310" s="78" t="str">
        <f>REPLACE(INDEX(GroupVertices[Group],MATCH(Edges[[#This Row],[Vertex 2]],GroupVertices[Vertex],0)),1,1,"")</f>
        <v>2</v>
      </c>
      <c r="V310" s="48"/>
      <c r="W310" s="49"/>
      <c r="X310" s="48"/>
      <c r="Y310" s="49"/>
      <c r="Z310" s="48"/>
      <c r="AA310" s="49"/>
      <c r="AB310" s="48"/>
      <c r="AC310" s="49"/>
      <c r="AD310" s="48"/>
    </row>
    <row r="311" spans="1:30" ht="15">
      <c r="A311" s="65" t="s">
        <v>259</v>
      </c>
      <c r="B311" s="65" t="s">
        <v>258</v>
      </c>
      <c r="C311" s="66" t="s">
        <v>1350</v>
      </c>
      <c r="D311" s="67">
        <v>3</v>
      </c>
      <c r="E311" s="66" t="s">
        <v>132</v>
      </c>
      <c r="F311" s="69">
        <v>32</v>
      </c>
      <c r="G311" s="66"/>
      <c r="H311" s="70"/>
      <c r="I311" s="71"/>
      <c r="J311" s="71"/>
      <c r="K311" s="34" t="s">
        <v>66</v>
      </c>
      <c r="L311" s="72">
        <v>311</v>
      </c>
      <c r="M311" s="72"/>
      <c r="N311" s="73"/>
      <c r="O311" s="79" t="s">
        <v>417</v>
      </c>
      <c r="P311" s="79">
        <v>1</v>
      </c>
      <c r="Q311" s="79" t="s">
        <v>418</v>
      </c>
      <c r="R311" s="79"/>
      <c r="S311" s="79"/>
      <c r="T311" s="78" t="str">
        <f>REPLACE(INDEX(GroupVertices[Group],MATCH(Edges[[#This Row],[Vertex 1]],GroupVertices[Vertex],0)),1,1,"")</f>
        <v>2</v>
      </c>
      <c r="U311" s="78" t="str">
        <f>REPLACE(INDEX(GroupVertices[Group],MATCH(Edges[[#This Row],[Vertex 2]],GroupVertices[Vertex],0)),1,1,"")</f>
        <v>2</v>
      </c>
      <c r="V311" s="48"/>
      <c r="W311" s="49"/>
      <c r="X311" s="48"/>
      <c r="Y311" s="49"/>
      <c r="Z311" s="48"/>
      <c r="AA311" s="49"/>
      <c r="AB311" s="48"/>
      <c r="AC311" s="49"/>
      <c r="AD311" s="48"/>
    </row>
    <row r="312" spans="1:30" ht="15">
      <c r="A312" s="65" t="s">
        <v>259</v>
      </c>
      <c r="B312" s="65" t="s">
        <v>396</v>
      </c>
      <c r="C312" s="66" t="s">
        <v>1350</v>
      </c>
      <c r="D312" s="67">
        <v>3</v>
      </c>
      <c r="E312" s="66" t="s">
        <v>132</v>
      </c>
      <c r="F312" s="69">
        <v>32</v>
      </c>
      <c r="G312" s="66"/>
      <c r="H312" s="70"/>
      <c r="I312" s="71"/>
      <c r="J312" s="71"/>
      <c r="K312" s="34" t="s">
        <v>65</v>
      </c>
      <c r="L312" s="72">
        <v>312</v>
      </c>
      <c r="M312" s="72"/>
      <c r="N312" s="73"/>
      <c r="O312" s="79" t="s">
        <v>417</v>
      </c>
      <c r="P312" s="79">
        <v>1</v>
      </c>
      <c r="Q312" s="79" t="s">
        <v>418</v>
      </c>
      <c r="R312" s="79"/>
      <c r="S312" s="79"/>
      <c r="T312" s="78" t="str">
        <f>REPLACE(INDEX(GroupVertices[Group],MATCH(Edges[[#This Row],[Vertex 1]],GroupVertices[Vertex],0)),1,1,"")</f>
        <v>2</v>
      </c>
      <c r="U312" s="78" t="str">
        <f>REPLACE(INDEX(GroupVertices[Group],MATCH(Edges[[#This Row],[Vertex 2]],GroupVertices[Vertex],0)),1,1,"")</f>
        <v>2</v>
      </c>
      <c r="V312" s="48"/>
      <c r="W312" s="49"/>
      <c r="X312" s="48"/>
      <c r="Y312" s="49"/>
      <c r="Z312" s="48"/>
      <c r="AA312" s="49"/>
      <c r="AB312" s="48"/>
      <c r="AC312" s="49"/>
      <c r="AD312" s="48"/>
    </row>
    <row r="313" spans="1:30" ht="15">
      <c r="A313" s="65" t="s">
        <v>199</v>
      </c>
      <c r="B313" s="65" t="s">
        <v>259</v>
      </c>
      <c r="C313" s="66" t="s">
        <v>1350</v>
      </c>
      <c r="D313" s="67">
        <v>3</v>
      </c>
      <c r="E313" s="66" t="s">
        <v>132</v>
      </c>
      <c r="F313" s="69">
        <v>32</v>
      </c>
      <c r="G313" s="66"/>
      <c r="H313" s="70"/>
      <c r="I313" s="71"/>
      <c r="J313" s="71"/>
      <c r="K313" s="34" t="s">
        <v>65</v>
      </c>
      <c r="L313" s="72">
        <v>313</v>
      </c>
      <c r="M313" s="72"/>
      <c r="N313" s="73"/>
      <c r="O313" s="79" t="s">
        <v>417</v>
      </c>
      <c r="P313" s="79">
        <v>1</v>
      </c>
      <c r="Q313" s="79" t="s">
        <v>418</v>
      </c>
      <c r="R313" s="79"/>
      <c r="S313" s="79"/>
      <c r="T313" s="78" t="str">
        <f>REPLACE(INDEX(GroupVertices[Group],MATCH(Edges[[#This Row],[Vertex 1]],GroupVertices[Vertex],0)),1,1,"")</f>
        <v>1</v>
      </c>
      <c r="U313" s="78" t="str">
        <f>REPLACE(INDEX(GroupVertices[Group],MATCH(Edges[[#This Row],[Vertex 2]],GroupVertices[Vertex],0)),1,1,"")</f>
        <v>2</v>
      </c>
      <c r="V313" s="48"/>
      <c r="W313" s="49"/>
      <c r="X313" s="48"/>
      <c r="Y313" s="49"/>
      <c r="Z313" s="48"/>
      <c r="AA313" s="49"/>
      <c r="AB313" s="48"/>
      <c r="AC313" s="49"/>
      <c r="AD313" s="48"/>
    </row>
    <row r="314" spans="1:30" ht="15">
      <c r="A314" s="65" t="s">
        <v>260</v>
      </c>
      <c r="B314" s="65" t="s">
        <v>398</v>
      </c>
      <c r="C314" s="66" t="s">
        <v>1350</v>
      </c>
      <c r="D314" s="67">
        <v>3</v>
      </c>
      <c r="E314" s="66" t="s">
        <v>132</v>
      </c>
      <c r="F314" s="69">
        <v>32</v>
      </c>
      <c r="G314" s="66"/>
      <c r="H314" s="70"/>
      <c r="I314" s="71"/>
      <c r="J314" s="71"/>
      <c r="K314" s="34" t="s">
        <v>65</v>
      </c>
      <c r="L314" s="72">
        <v>314</v>
      </c>
      <c r="M314" s="72"/>
      <c r="N314" s="73"/>
      <c r="O314" s="79" t="s">
        <v>417</v>
      </c>
      <c r="P314" s="79">
        <v>1</v>
      </c>
      <c r="Q314" s="79" t="s">
        <v>418</v>
      </c>
      <c r="R314" s="79"/>
      <c r="S314" s="79"/>
      <c r="T314" s="78" t="str">
        <f>REPLACE(INDEX(GroupVertices[Group],MATCH(Edges[[#This Row],[Vertex 1]],GroupVertices[Vertex],0)),1,1,"")</f>
        <v>3</v>
      </c>
      <c r="U314" s="78" t="str">
        <f>REPLACE(INDEX(GroupVertices[Group],MATCH(Edges[[#This Row],[Vertex 2]],GroupVertices[Vertex],0)),1,1,"")</f>
        <v>3</v>
      </c>
      <c r="V314" s="48"/>
      <c r="W314" s="49"/>
      <c r="X314" s="48"/>
      <c r="Y314" s="49"/>
      <c r="Z314" s="48"/>
      <c r="AA314" s="49"/>
      <c r="AB314" s="48"/>
      <c r="AC314" s="49"/>
      <c r="AD314" s="48"/>
    </row>
    <row r="315" spans="1:30" ht="15">
      <c r="A315" s="65" t="s">
        <v>199</v>
      </c>
      <c r="B315" s="65" t="s">
        <v>398</v>
      </c>
      <c r="C315" s="66" t="s">
        <v>1350</v>
      </c>
      <c r="D315" s="67">
        <v>3</v>
      </c>
      <c r="E315" s="66" t="s">
        <v>132</v>
      </c>
      <c r="F315" s="69">
        <v>32</v>
      </c>
      <c r="G315" s="66"/>
      <c r="H315" s="70"/>
      <c r="I315" s="71"/>
      <c r="J315" s="71"/>
      <c r="K315" s="34" t="s">
        <v>65</v>
      </c>
      <c r="L315" s="72">
        <v>315</v>
      </c>
      <c r="M315" s="72"/>
      <c r="N315" s="73"/>
      <c r="O315" s="79" t="s">
        <v>417</v>
      </c>
      <c r="P315" s="79">
        <v>1</v>
      </c>
      <c r="Q315" s="79" t="s">
        <v>418</v>
      </c>
      <c r="R315" s="79"/>
      <c r="S315" s="79"/>
      <c r="T315" s="78" t="str">
        <f>REPLACE(INDEX(GroupVertices[Group],MATCH(Edges[[#This Row],[Vertex 1]],GroupVertices[Vertex],0)),1,1,"")</f>
        <v>1</v>
      </c>
      <c r="U315" s="78" t="str">
        <f>REPLACE(INDEX(GroupVertices[Group],MATCH(Edges[[#This Row],[Vertex 2]],GroupVertices[Vertex],0)),1,1,"")</f>
        <v>3</v>
      </c>
      <c r="V315" s="48"/>
      <c r="W315" s="49"/>
      <c r="X315" s="48"/>
      <c r="Y315" s="49"/>
      <c r="Z315" s="48"/>
      <c r="AA315" s="49"/>
      <c r="AB315" s="48"/>
      <c r="AC315" s="49"/>
      <c r="AD315" s="48"/>
    </row>
    <row r="316" spans="1:30" ht="15">
      <c r="A316" s="65" t="s">
        <v>199</v>
      </c>
      <c r="B316" s="65" t="s">
        <v>399</v>
      </c>
      <c r="C316" s="66" t="s">
        <v>1350</v>
      </c>
      <c r="D316" s="67">
        <v>3</v>
      </c>
      <c r="E316" s="66" t="s">
        <v>132</v>
      </c>
      <c r="F316" s="69">
        <v>32</v>
      </c>
      <c r="G316" s="66"/>
      <c r="H316" s="70"/>
      <c r="I316" s="71"/>
      <c r="J316" s="71"/>
      <c r="K316" s="34" t="s">
        <v>65</v>
      </c>
      <c r="L316" s="72">
        <v>316</v>
      </c>
      <c r="M316" s="72"/>
      <c r="N316" s="73"/>
      <c r="O316" s="79" t="s">
        <v>417</v>
      </c>
      <c r="P316" s="79">
        <v>1</v>
      </c>
      <c r="Q316" s="79" t="s">
        <v>418</v>
      </c>
      <c r="R316" s="79"/>
      <c r="S316" s="79"/>
      <c r="T316" s="78" t="str">
        <f>REPLACE(INDEX(GroupVertices[Group],MATCH(Edges[[#This Row],[Vertex 1]],GroupVertices[Vertex],0)),1,1,"")</f>
        <v>1</v>
      </c>
      <c r="U316" s="78" t="str">
        <f>REPLACE(INDEX(GroupVertices[Group],MATCH(Edges[[#This Row],[Vertex 2]],GroupVertices[Vertex],0)),1,1,"")</f>
        <v>1</v>
      </c>
      <c r="V316" s="48"/>
      <c r="W316" s="49"/>
      <c r="X316" s="48"/>
      <c r="Y316" s="49"/>
      <c r="Z316" s="48"/>
      <c r="AA316" s="49"/>
      <c r="AB316" s="48"/>
      <c r="AC316" s="49"/>
      <c r="AD316" s="48"/>
    </row>
    <row r="317" spans="1:30" ht="15">
      <c r="A317" s="65" t="s">
        <v>261</v>
      </c>
      <c r="B317" s="65" t="s">
        <v>262</v>
      </c>
      <c r="C317" s="66" t="s">
        <v>1350</v>
      </c>
      <c r="D317" s="67">
        <v>3</v>
      </c>
      <c r="E317" s="66" t="s">
        <v>132</v>
      </c>
      <c r="F317" s="69">
        <v>32</v>
      </c>
      <c r="G317" s="66"/>
      <c r="H317" s="70"/>
      <c r="I317" s="71"/>
      <c r="J317" s="71"/>
      <c r="K317" s="34" t="s">
        <v>65</v>
      </c>
      <c r="L317" s="72">
        <v>317</v>
      </c>
      <c r="M317" s="72"/>
      <c r="N317" s="73"/>
      <c r="O317" s="79" t="s">
        <v>417</v>
      </c>
      <c r="P317" s="79">
        <v>1</v>
      </c>
      <c r="Q317" s="79" t="s">
        <v>418</v>
      </c>
      <c r="R317" s="79"/>
      <c r="S317" s="79"/>
      <c r="T317" s="78" t="str">
        <f>REPLACE(INDEX(GroupVertices[Group],MATCH(Edges[[#This Row],[Vertex 1]],GroupVertices[Vertex],0)),1,1,"")</f>
        <v>3</v>
      </c>
      <c r="U317" s="78" t="str">
        <f>REPLACE(INDEX(GroupVertices[Group],MATCH(Edges[[#This Row],[Vertex 2]],GroupVertices[Vertex],0)),1,1,"")</f>
        <v>1</v>
      </c>
      <c r="V317" s="48"/>
      <c r="W317" s="49"/>
      <c r="X317" s="48"/>
      <c r="Y317" s="49"/>
      <c r="Z317" s="48"/>
      <c r="AA317" s="49"/>
      <c r="AB317" s="48"/>
      <c r="AC317" s="49"/>
      <c r="AD317" s="48"/>
    </row>
    <row r="318" spans="1:30" ht="15">
      <c r="A318" s="65" t="s">
        <v>221</v>
      </c>
      <c r="B318" s="65" t="s">
        <v>262</v>
      </c>
      <c r="C318" s="66" t="s">
        <v>1350</v>
      </c>
      <c r="D318" s="67">
        <v>3</v>
      </c>
      <c r="E318" s="66" t="s">
        <v>132</v>
      </c>
      <c r="F318" s="69">
        <v>32</v>
      </c>
      <c r="G318" s="66"/>
      <c r="H318" s="70"/>
      <c r="I318" s="71"/>
      <c r="J318" s="71"/>
      <c r="K318" s="34" t="s">
        <v>65</v>
      </c>
      <c r="L318" s="72">
        <v>318</v>
      </c>
      <c r="M318" s="72"/>
      <c r="N318" s="73"/>
      <c r="O318" s="79" t="s">
        <v>417</v>
      </c>
      <c r="P318" s="79">
        <v>1</v>
      </c>
      <c r="Q318" s="79" t="s">
        <v>418</v>
      </c>
      <c r="R318" s="79"/>
      <c r="S318" s="79"/>
      <c r="T318" s="78" t="str">
        <f>REPLACE(INDEX(GroupVertices[Group],MATCH(Edges[[#This Row],[Vertex 1]],GroupVertices[Vertex],0)),1,1,"")</f>
        <v>1</v>
      </c>
      <c r="U318" s="78" t="str">
        <f>REPLACE(INDEX(GroupVertices[Group],MATCH(Edges[[#This Row],[Vertex 2]],GroupVertices[Vertex],0)),1,1,"")</f>
        <v>1</v>
      </c>
      <c r="V318" s="48"/>
      <c r="W318" s="49"/>
      <c r="X318" s="48"/>
      <c r="Y318" s="49"/>
      <c r="Z318" s="48"/>
      <c r="AA318" s="49"/>
      <c r="AB318" s="48"/>
      <c r="AC318" s="49"/>
      <c r="AD318" s="48"/>
    </row>
    <row r="319" spans="1:30" ht="15">
      <c r="A319" s="65" t="s">
        <v>262</v>
      </c>
      <c r="B319" s="65" t="s">
        <v>276</v>
      </c>
      <c r="C319" s="66" t="s">
        <v>1350</v>
      </c>
      <c r="D319" s="67">
        <v>3</v>
      </c>
      <c r="E319" s="66" t="s">
        <v>132</v>
      </c>
      <c r="F319" s="69">
        <v>32</v>
      </c>
      <c r="G319" s="66"/>
      <c r="H319" s="70"/>
      <c r="I319" s="71"/>
      <c r="J319" s="71"/>
      <c r="K319" s="34" t="s">
        <v>65</v>
      </c>
      <c r="L319" s="72">
        <v>319</v>
      </c>
      <c r="M319" s="72"/>
      <c r="N319" s="73"/>
      <c r="O319" s="79" t="s">
        <v>417</v>
      </c>
      <c r="P319" s="79">
        <v>1</v>
      </c>
      <c r="Q319" s="79" t="s">
        <v>418</v>
      </c>
      <c r="R319" s="79"/>
      <c r="S319" s="79"/>
      <c r="T319" s="78" t="str">
        <f>REPLACE(INDEX(GroupVertices[Group],MATCH(Edges[[#This Row],[Vertex 1]],GroupVertices[Vertex],0)),1,1,"")</f>
        <v>1</v>
      </c>
      <c r="U319" s="78" t="str">
        <f>REPLACE(INDEX(GroupVertices[Group],MATCH(Edges[[#This Row],[Vertex 2]],GroupVertices[Vertex],0)),1,1,"")</f>
        <v>3</v>
      </c>
      <c r="V319" s="48"/>
      <c r="W319" s="49"/>
      <c r="X319" s="48"/>
      <c r="Y319" s="49"/>
      <c r="Z319" s="48"/>
      <c r="AA319" s="49"/>
      <c r="AB319" s="48"/>
      <c r="AC319" s="49"/>
      <c r="AD319" s="48"/>
    </row>
    <row r="320" spans="1:30" ht="15">
      <c r="A320" s="65" t="s">
        <v>262</v>
      </c>
      <c r="B320" s="65" t="s">
        <v>260</v>
      </c>
      <c r="C320" s="66" t="s">
        <v>1350</v>
      </c>
      <c r="D320" s="67">
        <v>3</v>
      </c>
      <c r="E320" s="66" t="s">
        <v>132</v>
      </c>
      <c r="F320" s="69">
        <v>32</v>
      </c>
      <c r="G320" s="66"/>
      <c r="H320" s="70"/>
      <c r="I320" s="71"/>
      <c r="J320" s="71"/>
      <c r="K320" s="34" t="s">
        <v>65</v>
      </c>
      <c r="L320" s="72">
        <v>320</v>
      </c>
      <c r="M320" s="72"/>
      <c r="N320" s="73"/>
      <c r="O320" s="79" t="s">
        <v>417</v>
      </c>
      <c r="P320" s="79">
        <v>1</v>
      </c>
      <c r="Q320" s="79" t="s">
        <v>418</v>
      </c>
      <c r="R320" s="79"/>
      <c r="S320" s="79"/>
      <c r="T320" s="78" t="str">
        <f>REPLACE(INDEX(GroupVertices[Group],MATCH(Edges[[#This Row],[Vertex 1]],GroupVertices[Vertex],0)),1,1,"")</f>
        <v>1</v>
      </c>
      <c r="U320" s="78" t="str">
        <f>REPLACE(INDEX(GroupVertices[Group],MATCH(Edges[[#This Row],[Vertex 2]],GroupVertices[Vertex],0)),1,1,"")</f>
        <v>3</v>
      </c>
      <c r="V320" s="48"/>
      <c r="W320" s="49"/>
      <c r="X320" s="48"/>
      <c r="Y320" s="49"/>
      <c r="Z320" s="48"/>
      <c r="AA320" s="49"/>
      <c r="AB320" s="48"/>
      <c r="AC320" s="49"/>
      <c r="AD320" s="48"/>
    </row>
    <row r="321" spans="1:30" ht="15">
      <c r="A321" s="65" t="s">
        <v>199</v>
      </c>
      <c r="B321" s="65" t="s">
        <v>262</v>
      </c>
      <c r="C321" s="66" t="s">
        <v>1350</v>
      </c>
      <c r="D321" s="67">
        <v>3</v>
      </c>
      <c r="E321" s="66" t="s">
        <v>132</v>
      </c>
      <c r="F321" s="69">
        <v>32</v>
      </c>
      <c r="G321" s="66"/>
      <c r="H321" s="70"/>
      <c r="I321" s="71"/>
      <c r="J321" s="71"/>
      <c r="K321" s="34" t="s">
        <v>65</v>
      </c>
      <c r="L321" s="72">
        <v>321</v>
      </c>
      <c r="M321" s="72"/>
      <c r="N321" s="73"/>
      <c r="O321" s="79" t="s">
        <v>417</v>
      </c>
      <c r="P321" s="79">
        <v>1</v>
      </c>
      <c r="Q321" s="79" t="s">
        <v>418</v>
      </c>
      <c r="R321" s="79"/>
      <c r="S321" s="79"/>
      <c r="T321" s="78" t="str">
        <f>REPLACE(INDEX(GroupVertices[Group],MATCH(Edges[[#This Row],[Vertex 1]],GroupVertices[Vertex],0)),1,1,"")</f>
        <v>1</v>
      </c>
      <c r="U321" s="78" t="str">
        <f>REPLACE(INDEX(GroupVertices[Group],MATCH(Edges[[#This Row],[Vertex 2]],GroupVertices[Vertex],0)),1,1,"")</f>
        <v>1</v>
      </c>
      <c r="V321" s="48"/>
      <c r="W321" s="49"/>
      <c r="X321" s="48"/>
      <c r="Y321" s="49"/>
      <c r="Z321" s="48"/>
      <c r="AA321" s="49"/>
      <c r="AB321" s="48"/>
      <c r="AC321" s="49"/>
      <c r="AD321" s="48"/>
    </row>
    <row r="322" spans="1:30" ht="15">
      <c r="A322" s="65" t="s">
        <v>217</v>
      </c>
      <c r="B322" s="65" t="s">
        <v>262</v>
      </c>
      <c r="C322" s="66" t="s">
        <v>1350</v>
      </c>
      <c r="D322" s="67">
        <v>3</v>
      </c>
      <c r="E322" s="66" t="s">
        <v>132</v>
      </c>
      <c r="F322" s="69">
        <v>32</v>
      </c>
      <c r="G322" s="66"/>
      <c r="H322" s="70"/>
      <c r="I322" s="71"/>
      <c r="J322" s="71"/>
      <c r="K322" s="34" t="s">
        <v>65</v>
      </c>
      <c r="L322" s="72">
        <v>322</v>
      </c>
      <c r="M322" s="72"/>
      <c r="N322" s="73"/>
      <c r="O322" s="79" t="s">
        <v>417</v>
      </c>
      <c r="P322" s="79">
        <v>1</v>
      </c>
      <c r="Q322" s="79" t="s">
        <v>418</v>
      </c>
      <c r="R322" s="79"/>
      <c r="S322" s="79"/>
      <c r="T322" s="78" t="str">
        <f>REPLACE(INDEX(GroupVertices[Group],MATCH(Edges[[#This Row],[Vertex 1]],GroupVertices[Vertex],0)),1,1,"")</f>
        <v>1</v>
      </c>
      <c r="U322" s="78" t="str">
        <f>REPLACE(INDEX(GroupVertices[Group],MATCH(Edges[[#This Row],[Vertex 2]],GroupVertices[Vertex],0)),1,1,"")</f>
        <v>1</v>
      </c>
      <c r="V322" s="48"/>
      <c r="W322" s="49"/>
      <c r="X322" s="48"/>
      <c r="Y322" s="49"/>
      <c r="Z322" s="48"/>
      <c r="AA322" s="49"/>
      <c r="AB322" s="48"/>
      <c r="AC322" s="49"/>
      <c r="AD322" s="48"/>
    </row>
    <row r="323" spans="1:30" ht="15">
      <c r="A323" s="65" t="s">
        <v>263</v>
      </c>
      <c r="B323" s="65" t="s">
        <v>262</v>
      </c>
      <c r="C323" s="66" t="s">
        <v>1350</v>
      </c>
      <c r="D323" s="67">
        <v>3</v>
      </c>
      <c r="E323" s="66" t="s">
        <v>132</v>
      </c>
      <c r="F323" s="69">
        <v>32</v>
      </c>
      <c r="G323" s="66"/>
      <c r="H323" s="70"/>
      <c r="I323" s="71"/>
      <c r="J323" s="71"/>
      <c r="K323" s="34" t="s">
        <v>65</v>
      </c>
      <c r="L323" s="72">
        <v>323</v>
      </c>
      <c r="M323" s="72"/>
      <c r="N323" s="73"/>
      <c r="O323" s="79" t="s">
        <v>417</v>
      </c>
      <c r="P323" s="79">
        <v>1</v>
      </c>
      <c r="Q323" s="79" t="s">
        <v>418</v>
      </c>
      <c r="R323" s="79"/>
      <c r="S323" s="79"/>
      <c r="T323" s="78" t="str">
        <f>REPLACE(INDEX(GroupVertices[Group],MATCH(Edges[[#This Row],[Vertex 1]],GroupVertices[Vertex],0)),1,1,"")</f>
        <v>1</v>
      </c>
      <c r="U323" s="78" t="str">
        <f>REPLACE(INDEX(GroupVertices[Group],MATCH(Edges[[#This Row],[Vertex 2]],GroupVertices[Vertex],0)),1,1,"")</f>
        <v>1</v>
      </c>
      <c r="V323" s="48"/>
      <c r="W323" s="49"/>
      <c r="X323" s="48"/>
      <c r="Y323" s="49"/>
      <c r="Z323" s="48"/>
      <c r="AA323" s="49"/>
      <c r="AB323" s="48"/>
      <c r="AC323" s="49"/>
      <c r="AD323" s="48"/>
    </row>
    <row r="324" spans="1:30" ht="15">
      <c r="A324" s="65" t="s">
        <v>264</v>
      </c>
      <c r="B324" s="65" t="s">
        <v>262</v>
      </c>
      <c r="C324" s="66" t="s">
        <v>1350</v>
      </c>
      <c r="D324" s="67">
        <v>3</v>
      </c>
      <c r="E324" s="66" t="s">
        <v>132</v>
      </c>
      <c r="F324" s="69">
        <v>32</v>
      </c>
      <c r="G324" s="66"/>
      <c r="H324" s="70"/>
      <c r="I324" s="71"/>
      <c r="J324" s="71"/>
      <c r="K324" s="34" t="s">
        <v>65</v>
      </c>
      <c r="L324" s="72">
        <v>324</v>
      </c>
      <c r="M324" s="72"/>
      <c r="N324" s="73"/>
      <c r="O324" s="79" t="s">
        <v>417</v>
      </c>
      <c r="P324" s="79">
        <v>1</v>
      </c>
      <c r="Q324" s="79" t="s">
        <v>418</v>
      </c>
      <c r="R324" s="79"/>
      <c r="S324" s="79"/>
      <c r="T324" s="78" t="str">
        <f>REPLACE(INDEX(GroupVertices[Group],MATCH(Edges[[#This Row],[Vertex 1]],GroupVertices[Vertex],0)),1,1,"")</f>
        <v>2</v>
      </c>
      <c r="U324" s="78" t="str">
        <f>REPLACE(INDEX(GroupVertices[Group],MATCH(Edges[[#This Row],[Vertex 2]],GroupVertices[Vertex],0)),1,1,"")</f>
        <v>1</v>
      </c>
      <c r="V324" s="48"/>
      <c r="W324" s="49"/>
      <c r="X324" s="48"/>
      <c r="Y324" s="49"/>
      <c r="Z324" s="48"/>
      <c r="AA324" s="49"/>
      <c r="AB324" s="48"/>
      <c r="AC324" s="49"/>
      <c r="AD324" s="48"/>
    </row>
    <row r="325" spans="1:30" ht="15">
      <c r="A325" s="65" t="s">
        <v>261</v>
      </c>
      <c r="B325" s="65" t="s">
        <v>266</v>
      </c>
      <c r="C325" s="66" t="s">
        <v>1350</v>
      </c>
      <c r="D325" s="67">
        <v>3</v>
      </c>
      <c r="E325" s="66" t="s">
        <v>132</v>
      </c>
      <c r="F325" s="69">
        <v>32</v>
      </c>
      <c r="G325" s="66"/>
      <c r="H325" s="70"/>
      <c r="I325" s="71"/>
      <c r="J325" s="71"/>
      <c r="K325" s="34" t="s">
        <v>65</v>
      </c>
      <c r="L325" s="72">
        <v>325</v>
      </c>
      <c r="M325" s="72"/>
      <c r="N325" s="73"/>
      <c r="O325" s="79" t="s">
        <v>417</v>
      </c>
      <c r="P325" s="79">
        <v>1</v>
      </c>
      <c r="Q325" s="79" t="s">
        <v>418</v>
      </c>
      <c r="R325" s="79"/>
      <c r="S325" s="79"/>
      <c r="T325" s="78" t="str">
        <f>REPLACE(INDEX(GroupVertices[Group],MATCH(Edges[[#This Row],[Vertex 1]],GroupVertices[Vertex],0)),1,1,"")</f>
        <v>3</v>
      </c>
      <c r="U325" s="78" t="str">
        <f>REPLACE(INDEX(GroupVertices[Group],MATCH(Edges[[#This Row],[Vertex 2]],GroupVertices[Vertex],0)),1,1,"")</f>
        <v>4</v>
      </c>
      <c r="V325" s="48"/>
      <c r="W325" s="49"/>
      <c r="X325" s="48"/>
      <c r="Y325" s="49"/>
      <c r="Z325" s="48"/>
      <c r="AA325" s="49"/>
      <c r="AB325" s="48"/>
      <c r="AC325" s="49"/>
      <c r="AD325" s="48"/>
    </row>
    <row r="326" spans="1:30" ht="15">
      <c r="A326" s="65" t="s">
        <v>265</v>
      </c>
      <c r="B326" s="65" t="s">
        <v>266</v>
      </c>
      <c r="C326" s="66" t="s">
        <v>1350</v>
      </c>
      <c r="D326" s="67">
        <v>3</v>
      </c>
      <c r="E326" s="66" t="s">
        <v>132</v>
      </c>
      <c r="F326" s="69">
        <v>32</v>
      </c>
      <c r="G326" s="66"/>
      <c r="H326" s="70"/>
      <c r="I326" s="71"/>
      <c r="J326" s="71"/>
      <c r="K326" s="34" t="s">
        <v>65</v>
      </c>
      <c r="L326" s="72">
        <v>326</v>
      </c>
      <c r="M326" s="72"/>
      <c r="N326" s="73"/>
      <c r="O326" s="79" t="s">
        <v>417</v>
      </c>
      <c r="P326" s="79">
        <v>1</v>
      </c>
      <c r="Q326" s="79" t="s">
        <v>418</v>
      </c>
      <c r="R326" s="79"/>
      <c r="S326" s="79"/>
      <c r="T326" s="78" t="str">
        <f>REPLACE(INDEX(GroupVertices[Group],MATCH(Edges[[#This Row],[Vertex 1]],GroupVertices[Vertex],0)),1,1,"")</f>
        <v>3</v>
      </c>
      <c r="U326" s="78" t="str">
        <f>REPLACE(INDEX(GroupVertices[Group],MATCH(Edges[[#This Row],[Vertex 2]],GroupVertices[Vertex],0)),1,1,"")</f>
        <v>4</v>
      </c>
      <c r="V326" s="48"/>
      <c r="W326" s="49"/>
      <c r="X326" s="48"/>
      <c r="Y326" s="49"/>
      <c r="Z326" s="48"/>
      <c r="AA326" s="49"/>
      <c r="AB326" s="48"/>
      <c r="AC326" s="49"/>
      <c r="AD326" s="48"/>
    </row>
    <row r="327" spans="1:30" ht="15">
      <c r="A327" s="65" t="s">
        <v>266</v>
      </c>
      <c r="B327" s="65" t="s">
        <v>263</v>
      </c>
      <c r="C327" s="66" t="s">
        <v>1350</v>
      </c>
      <c r="D327" s="67">
        <v>3</v>
      </c>
      <c r="E327" s="66" t="s">
        <v>132</v>
      </c>
      <c r="F327" s="69">
        <v>32</v>
      </c>
      <c r="G327" s="66"/>
      <c r="H327" s="70"/>
      <c r="I327" s="71"/>
      <c r="J327" s="71"/>
      <c r="K327" s="34" t="s">
        <v>65</v>
      </c>
      <c r="L327" s="72">
        <v>327</v>
      </c>
      <c r="M327" s="72"/>
      <c r="N327" s="73"/>
      <c r="O327" s="79" t="s">
        <v>417</v>
      </c>
      <c r="P327" s="79">
        <v>1</v>
      </c>
      <c r="Q327" s="79" t="s">
        <v>418</v>
      </c>
      <c r="R327" s="79"/>
      <c r="S327" s="79"/>
      <c r="T327" s="78" t="str">
        <f>REPLACE(INDEX(GroupVertices[Group],MATCH(Edges[[#This Row],[Vertex 1]],GroupVertices[Vertex],0)),1,1,"")</f>
        <v>4</v>
      </c>
      <c r="U327" s="78" t="str">
        <f>REPLACE(INDEX(GroupVertices[Group],MATCH(Edges[[#This Row],[Vertex 2]],GroupVertices[Vertex],0)),1,1,"")</f>
        <v>1</v>
      </c>
      <c r="V327" s="48"/>
      <c r="W327" s="49"/>
      <c r="X327" s="48"/>
      <c r="Y327" s="49"/>
      <c r="Z327" s="48"/>
      <c r="AA327" s="49"/>
      <c r="AB327" s="48"/>
      <c r="AC327" s="49"/>
      <c r="AD327" s="48"/>
    </row>
    <row r="328" spans="1:30" ht="15">
      <c r="A328" s="65" t="s">
        <v>266</v>
      </c>
      <c r="B328" s="65" t="s">
        <v>244</v>
      </c>
      <c r="C328" s="66" t="s">
        <v>1350</v>
      </c>
      <c r="D328" s="67">
        <v>3</v>
      </c>
      <c r="E328" s="66" t="s">
        <v>132</v>
      </c>
      <c r="F328" s="69">
        <v>32</v>
      </c>
      <c r="G328" s="66"/>
      <c r="H328" s="70"/>
      <c r="I328" s="71"/>
      <c r="J328" s="71"/>
      <c r="K328" s="34" t="s">
        <v>65</v>
      </c>
      <c r="L328" s="72">
        <v>328</v>
      </c>
      <c r="M328" s="72"/>
      <c r="N328" s="73"/>
      <c r="O328" s="79" t="s">
        <v>417</v>
      </c>
      <c r="P328" s="79">
        <v>1</v>
      </c>
      <c r="Q328" s="79" t="s">
        <v>418</v>
      </c>
      <c r="R328" s="79"/>
      <c r="S328" s="79"/>
      <c r="T328" s="78" t="str">
        <f>REPLACE(INDEX(GroupVertices[Group],MATCH(Edges[[#This Row],[Vertex 1]],GroupVertices[Vertex],0)),1,1,"")</f>
        <v>4</v>
      </c>
      <c r="U328" s="78" t="str">
        <f>REPLACE(INDEX(GroupVertices[Group],MATCH(Edges[[#This Row],[Vertex 2]],GroupVertices[Vertex],0)),1,1,"")</f>
        <v>4</v>
      </c>
      <c r="V328" s="48"/>
      <c r="W328" s="49"/>
      <c r="X328" s="48"/>
      <c r="Y328" s="49"/>
      <c r="Z328" s="48"/>
      <c r="AA328" s="49"/>
      <c r="AB328" s="48"/>
      <c r="AC328" s="49"/>
      <c r="AD328" s="48"/>
    </row>
    <row r="329" spans="1:30" ht="15">
      <c r="A329" s="65" t="s">
        <v>266</v>
      </c>
      <c r="B329" s="65" t="s">
        <v>332</v>
      </c>
      <c r="C329" s="66" t="s">
        <v>1350</v>
      </c>
      <c r="D329" s="67">
        <v>3</v>
      </c>
      <c r="E329" s="66" t="s">
        <v>132</v>
      </c>
      <c r="F329" s="69">
        <v>32</v>
      </c>
      <c r="G329" s="66"/>
      <c r="H329" s="70"/>
      <c r="I329" s="71"/>
      <c r="J329" s="71"/>
      <c r="K329" s="34" t="s">
        <v>65</v>
      </c>
      <c r="L329" s="72">
        <v>329</v>
      </c>
      <c r="M329" s="72"/>
      <c r="N329" s="73"/>
      <c r="O329" s="79" t="s">
        <v>417</v>
      </c>
      <c r="P329" s="79">
        <v>1</v>
      </c>
      <c r="Q329" s="79" t="s">
        <v>418</v>
      </c>
      <c r="R329" s="79"/>
      <c r="S329" s="79"/>
      <c r="T329" s="78" t="str">
        <f>REPLACE(INDEX(GroupVertices[Group],MATCH(Edges[[#This Row],[Vertex 1]],GroupVertices[Vertex],0)),1,1,"")</f>
        <v>4</v>
      </c>
      <c r="U329" s="78" t="str">
        <f>REPLACE(INDEX(GroupVertices[Group],MATCH(Edges[[#This Row],[Vertex 2]],GroupVertices[Vertex],0)),1,1,"")</f>
        <v>4</v>
      </c>
      <c r="V329" s="48"/>
      <c r="W329" s="49"/>
      <c r="X329" s="48"/>
      <c r="Y329" s="49"/>
      <c r="Z329" s="48"/>
      <c r="AA329" s="49"/>
      <c r="AB329" s="48"/>
      <c r="AC329" s="49"/>
      <c r="AD329" s="48"/>
    </row>
    <row r="330" spans="1:30" ht="15">
      <c r="A330" s="65" t="s">
        <v>266</v>
      </c>
      <c r="B330" s="65" t="s">
        <v>394</v>
      </c>
      <c r="C330" s="66" t="s">
        <v>1350</v>
      </c>
      <c r="D330" s="67">
        <v>3</v>
      </c>
      <c r="E330" s="66" t="s">
        <v>132</v>
      </c>
      <c r="F330" s="69">
        <v>32</v>
      </c>
      <c r="G330" s="66"/>
      <c r="H330" s="70"/>
      <c r="I330" s="71"/>
      <c r="J330" s="71"/>
      <c r="K330" s="34" t="s">
        <v>65</v>
      </c>
      <c r="L330" s="72">
        <v>330</v>
      </c>
      <c r="M330" s="72"/>
      <c r="N330" s="73"/>
      <c r="O330" s="79" t="s">
        <v>417</v>
      </c>
      <c r="P330" s="79">
        <v>1</v>
      </c>
      <c r="Q330" s="79" t="s">
        <v>418</v>
      </c>
      <c r="R330" s="79"/>
      <c r="S330" s="79"/>
      <c r="T330" s="78" t="str">
        <f>REPLACE(INDEX(GroupVertices[Group],MATCH(Edges[[#This Row],[Vertex 1]],GroupVertices[Vertex],0)),1,1,"")</f>
        <v>4</v>
      </c>
      <c r="U330" s="78" t="str">
        <f>REPLACE(INDEX(GroupVertices[Group],MATCH(Edges[[#This Row],[Vertex 2]],GroupVertices[Vertex],0)),1,1,"")</f>
        <v>4</v>
      </c>
      <c r="V330" s="48"/>
      <c r="W330" s="49"/>
      <c r="X330" s="48"/>
      <c r="Y330" s="49"/>
      <c r="Z330" s="48"/>
      <c r="AA330" s="49"/>
      <c r="AB330" s="48"/>
      <c r="AC330" s="49"/>
      <c r="AD330" s="48"/>
    </row>
    <row r="331" spans="1:30" ht="15">
      <c r="A331" s="65" t="s">
        <v>266</v>
      </c>
      <c r="B331" s="65" t="s">
        <v>304</v>
      </c>
      <c r="C331" s="66" t="s">
        <v>1350</v>
      </c>
      <c r="D331" s="67">
        <v>3</v>
      </c>
      <c r="E331" s="66" t="s">
        <v>132</v>
      </c>
      <c r="F331" s="69">
        <v>32</v>
      </c>
      <c r="G331" s="66"/>
      <c r="H331" s="70"/>
      <c r="I331" s="71"/>
      <c r="J331" s="71"/>
      <c r="K331" s="34" t="s">
        <v>65</v>
      </c>
      <c r="L331" s="72">
        <v>331</v>
      </c>
      <c r="M331" s="72"/>
      <c r="N331" s="73"/>
      <c r="O331" s="79" t="s">
        <v>417</v>
      </c>
      <c r="P331" s="79">
        <v>1</v>
      </c>
      <c r="Q331" s="79" t="s">
        <v>418</v>
      </c>
      <c r="R331" s="79"/>
      <c r="S331" s="79"/>
      <c r="T331" s="78" t="str">
        <f>REPLACE(INDEX(GroupVertices[Group],MATCH(Edges[[#This Row],[Vertex 1]],GroupVertices[Vertex],0)),1,1,"")</f>
        <v>4</v>
      </c>
      <c r="U331" s="78" t="str">
        <f>REPLACE(INDEX(GroupVertices[Group],MATCH(Edges[[#This Row],[Vertex 2]],GroupVertices[Vertex],0)),1,1,"")</f>
        <v>2</v>
      </c>
      <c r="V331" s="48"/>
      <c r="W331" s="49"/>
      <c r="X331" s="48"/>
      <c r="Y331" s="49"/>
      <c r="Z331" s="48"/>
      <c r="AA331" s="49"/>
      <c r="AB331" s="48"/>
      <c r="AC331" s="49"/>
      <c r="AD331" s="48"/>
    </row>
    <row r="332" spans="1:30" ht="15">
      <c r="A332" s="65" t="s">
        <v>199</v>
      </c>
      <c r="B332" s="65" t="s">
        <v>266</v>
      </c>
      <c r="C332" s="66" t="s">
        <v>1350</v>
      </c>
      <c r="D332" s="67">
        <v>3</v>
      </c>
      <c r="E332" s="66" t="s">
        <v>132</v>
      </c>
      <c r="F332" s="69">
        <v>32</v>
      </c>
      <c r="G332" s="66"/>
      <c r="H332" s="70"/>
      <c r="I332" s="71"/>
      <c r="J332" s="71"/>
      <c r="K332" s="34" t="s">
        <v>65</v>
      </c>
      <c r="L332" s="72">
        <v>332</v>
      </c>
      <c r="M332" s="72"/>
      <c r="N332" s="73"/>
      <c r="O332" s="79" t="s">
        <v>417</v>
      </c>
      <c r="P332" s="79">
        <v>1</v>
      </c>
      <c r="Q332" s="79" t="s">
        <v>418</v>
      </c>
      <c r="R332" s="79"/>
      <c r="S332" s="79"/>
      <c r="T332" s="78" t="str">
        <f>REPLACE(INDEX(GroupVertices[Group],MATCH(Edges[[#This Row],[Vertex 1]],GroupVertices[Vertex],0)),1,1,"")</f>
        <v>1</v>
      </c>
      <c r="U332" s="78" t="str">
        <f>REPLACE(INDEX(GroupVertices[Group],MATCH(Edges[[#This Row],[Vertex 2]],GroupVertices[Vertex],0)),1,1,"")</f>
        <v>4</v>
      </c>
      <c r="V332" s="48"/>
      <c r="W332" s="49"/>
      <c r="X332" s="48"/>
      <c r="Y332" s="49"/>
      <c r="Z332" s="48"/>
      <c r="AA332" s="49"/>
      <c r="AB332" s="48"/>
      <c r="AC332" s="49"/>
      <c r="AD332" s="48"/>
    </row>
    <row r="333" spans="1:30" ht="15">
      <c r="A333" s="65" t="s">
        <v>264</v>
      </c>
      <c r="B333" s="65" t="s">
        <v>266</v>
      </c>
      <c r="C333" s="66" t="s">
        <v>1350</v>
      </c>
      <c r="D333" s="67">
        <v>3</v>
      </c>
      <c r="E333" s="66" t="s">
        <v>132</v>
      </c>
      <c r="F333" s="69">
        <v>32</v>
      </c>
      <c r="G333" s="66"/>
      <c r="H333" s="70"/>
      <c r="I333" s="71"/>
      <c r="J333" s="71"/>
      <c r="K333" s="34" t="s">
        <v>65</v>
      </c>
      <c r="L333" s="72">
        <v>333</v>
      </c>
      <c r="M333" s="72"/>
      <c r="N333" s="73"/>
      <c r="O333" s="79" t="s">
        <v>417</v>
      </c>
      <c r="P333" s="79">
        <v>1</v>
      </c>
      <c r="Q333" s="79" t="s">
        <v>418</v>
      </c>
      <c r="R333" s="79"/>
      <c r="S333" s="79"/>
      <c r="T333" s="78" t="str">
        <f>REPLACE(INDEX(GroupVertices[Group],MATCH(Edges[[#This Row],[Vertex 1]],GroupVertices[Vertex],0)),1,1,"")</f>
        <v>2</v>
      </c>
      <c r="U333" s="78" t="str">
        <f>REPLACE(INDEX(GroupVertices[Group],MATCH(Edges[[#This Row],[Vertex 2]],GroupVertices[Vertex],0)),1,1,"")</f>
        <v>4</v>
      </c>
      <c r="V333" s="48"/>
      <c r="W333" s="49"/>
      <c r="X333" s="48"/>
      <c r="Y333" s="49"/>
      <c r="Z333" s="48"/>
      <c r="AA333" s="49"/>
      <c r="AB333" s="48"/>
      <c r="AC333" s="49"/>
      <c r="AD333" s="48"/>
    </row>
    <row r="334" spans="1:30" ht="15">
      <c r="A334" s="65" t="s">
        <v>267</v>
      </c>
      <c r="B334" s="65" t="s">
        <v>384</v>
      </c>
      <c r="C334" s="66" t="s">
        <v>1350</v>
      </c>
      <c r="D334" s="67">
        <v>3</v>
      </c>
      <c r="E334" s="66" t="s">
        <v>132</v>
      </c>
      <c r="F334" s="69">
        <v>32</v>
      </c>
      <c r="G334" s="66"/>
      <c r="H334" s="70"/>
      <c r="I334" s="71"/>
      <c r="J334" s="71"/>
      <c r="K334" s="34" t="s">
        <v>65</v>
      </c>
      <c r="L334" s="72">
        <v>334</v>
      </c>
      <c r="M334" s="72"/>
      <c r="N334" s="73"/>
      <c r="O334" s="79" t="s">
        <v>417</v>
      </c>
      <c r="P334" s="79">
        <v>1</v>
      </c>
      <c r="Q334" s="79" t="s">
        <v>418</v>
      </c>
      <c r="R334" s="79"/>
      <c r="S334" s="79"/>
      <c r="T334" s="78" t="str">
        <f>REPLACE(INDEX(GroupVertices[Group],MATCH(Edges[[#This Row],[Vertex 1]],GroupVertices[Vertex],0)),1,1,"")</f>
        <v>2</v>
      </c>
      <c r="U334" s="78" t="str">
        <f>REPLACE(INDEX(GroupVertices[Group],MATCH(Edges[[#This Row],[Vertex 2]],GroupVertices[Vertex],0)),1,1,"")</f>
        <v>2</v>
      </c>
      <c r="V334" s="48"/>
      <c r="W334" s="49"/>
      <c r="X334" s="48"/>
      <c r="Y334" s="49"/>
      <c r="Z334" s="48"/>
      <c r="AA334" s="49"/>
      <c r="AB334" s="48"/>
      <c r="AC334" s="49"/>
      <c r="AD334" s="48"/>
    </row>
    <row r="335" spans="1:30" ht="15">
      <c r="A335" s="65" t="s">
        <v>234</v>
      </c>
      <c r="B335" s="65" t="s">
        <v>384</v>
      </c>
      <c r="C335" s="66" t="s">
        <v>1350</v>
      </c>
      <c r="D335" s="67">
        <v>3</v>
      </c>
      <c r="E335" s="66" t="s">
        <v>132</v>
      </c>
      <c r="F335" s="69">
        <v>32</v>
      </c>
      <c r="G335" s="66"/>
      <c r="H335" s="70"/>
      <c r="I335" s="71"/>
      <c r="J335" s="71"/>
      <c r="K335" s="34" t="s">
        <v>65</v>
      </c>
      <c r="L335" s="72">
        <v>335</v>
      </c>
      <c r="M335" s="72"/>
      <c r="N335" s="73"/>
      <c r="O335" s="79" t="s">
        <v>417</v>
      </c>
      <c r="P335" s="79">
        <v>1</v>
      </c>
      <c r="Q335" s="79" t="s">
        <v>418</v>
      </c>
      <c r="R335" s="79"/>
      <c r="S335" s="79"/>
      <c r="T335" s="78" t="str">
        <f>REPLACE(INDEX(GroupVertices[Group],MATCH(Edges[[#This Row],[Vertex 1]],GroupVertices[Vertex],0)),1,1,"")</f>
        <v>2</v>
      </c>
      <c r="U335" s="78" t="str">
        <f>REPLACE(INDEX(GroupVertices[Group],MATCH(Edges[[#This Row],[Vertex 2]],GroupVertices[Vertex],0)),1,1,"")</f>
        <v>2</v>
      </c>
      <c r="V335" s="48"/>
      <c r="W335" s="49"/>
      <c r="X335" s="48"/>
      <c r="Y335" s="49"/>
      <c r="Z335" s="48"/>
      <c r="AA335" s="49"/>
      <c r="AB335" s="48"/>
      <c r="AC335" s="49"/>
      <c r="AD335" s="48"/>
    </row>
    <row r="336" spans="1:30" ht="15">
      <c r="A336" s="65" t="s">
        <v>199</v>
      </c>
      <c r="B336" s="65" t="s">
        <v>384</v>
      </c>
      <c r="C336" s="66" t="s">
        <v>1350</v>
      </c>
      <c r="D336" s="67">
        <v>3</v>
      </c>
      <c r="E336" s="66" t="s">
        <v>132</v>
      </c>
      <c r="F336" s="69">
        <v>32</v>
      </c>
      <c r="G336" s="66"/>
      <c r="H336" s="70"/>
      <c r="I336" s="71"/>
      <c r="J336" s="71"/>
      <c r="K336" s="34" t="s">
        <v>65</v>
      </c>
      <c r="L336" s="72">
        <v>336</v>
      </c>
      <c r="M336" s="72"/>
      <c r="N336" s="73"/>
      <c r="O336" s="79" t="s">
        <v>417</v>
      </c>
      <c r="P336" s="79">
        <v>1</v>
      </c>
      <c r="Q336" s="79" t="s">
        <v>418</v>
      </c>
      <c r="R336" s="79"/>
      <c r="S336" s="79"/>
      <c r="T336" s="78" t="str">
        <f>REPLACE(INDEX(GroupVertices[Group],MATCH(Edges[[#This Row],[Vertex 1]],GroupVertices[Vertex],0)),1,1,"")</f>
        <v>1</v>
      </c>
      <c r="U336" s="78" t="str">
        <f>REPLACE(INDEX(GroupVertices[Group],MATCH(Edges[[#This Row],[Vertex 2]],GroupVertices[Vertex],0)),1,1,"")</f>
        <v>2</v>
      </c>
      <c r="V336" s="48"/>
      <c r="W336" s="49"/>
      <c r="X336" s="48"/>
      <c r="Y336" s="49"/>
      <c r="Z336" s="48"/>
      <c r="AA336" s="49"/>
      <c r="AB336" s="48"/>
      <c r="AC336" s="49"/>
      <c r="AD336" s="48"/>
    </row>
    <row r="337" spans="1:30" ht="15">
      <c r="A337" s="65" t="s">
        <v>264</v>
      </c>
      <c r="B337" s="65" t="s">
        <v>384</v>
      </c>
      <c r="C337" s="66" t="s">
        <v>1350</v>
      </c>
      <c r="D337" s="67">
        <v>3</v>
      </c>
      <c r="E337" s="66" t="s">
        <v>132</v>
      </c>
      <c r="F337" s="69">
        <v>32</v>
      </c>
      <c r="G337" s="66"/>
      <c r="H337" s="70"/>
      <c r="I337" s="71"/>
      <c r="J337" s="71"/>
      <c r="K337" s="34" t="s">
        <v>65</v>
      </c>
      <c r="L337" s="72">
        <v>337</v>
      </c>
      <c r="M337" s="72"/>
      <c r="N337" s="73"/>
      <c r="O337" s="79" t="s">
        <v>417</v>
      </c>
      <c r="P337" s="79">
        <v>1</v>
      </c>
      <c r="Q337" s="79" t="s">
        <v>418</v>
      </c>
      <c r="R337" s="79"/>
      <c r="S337" s="79"/>
      <c r="T337" s="78" t="str">
        <f>REPLACE(INDEX(GroupVertices[Group],MATCH(Edges[[#This Row],[Vertex 1]],GroupVertices[Vertex],0)),1,1,"")</f>
        <v>2</v>
      </c>
      <c r="U337" s="78" t="str">
        <f>REPLACE(INDEX(GroupVertices[Group],MATCH(Edges[[#This Row],[Vertex 2]],GroupVertices[Vertex],0)),1,1,"")</f>
        <v>2</v>
      </c>
      <c r="V337" s="48"/>
      <c r="W337" s="49"/>
      <c r="X337" s="48"/>
      <c r="Y337" s="49"/>
      <c r="Z337" s="48"/>
      <c r="AA337" s="49"/>
      <c r="AB337" s="48"/>
      <c r="AC337" s="49"/>
      <c r="AD337" s="48"/>
    </row>
    <row r="338" spans="1:30" ht="15">
      <c r="A338" s="65" t="s">
        <v>268</v>
      </c>
      <c r="B338" s="65" t="s">
        <v>276</v>
      </c>
      <c r="C338" s="66" t="s">
        <v>1350</v>
      </c>
      <c r="D338" s="67">
        <v>3</v>
      </c>
      <c r="E338" s="66" t="s">
        <v>132</v>
      </c>
      <c r="F338" s="69">
        <v>32</v>
      </c>
      <c r="G338" s="66"/>
      <c r="H338" s="70"/>
      <c r="I338" s="71"/>
      <c r="J338" s="71"/>
      <c r="K338" s="34" t="s">
        <v>65</v>
      </c>
      <c r="L338" s="72">
        <v>338</v>
      </c>
      <c r="M338" s="72"/>
      <c r="N338" s="73"/>
      <c r="O338" s="79" t="s">
        <v>417</v>
      </c>
      <c r="P338" s="79">
        <v>1</v>
      </c>
      <c r="Q338" s="79" t="s">
        <v>418</v>
      </c>
      <c r="R338" s="79"/>
      <c r="S338" s="79"/>
      <c r="T338" s="78" t="str">
        <f>REPLACE(INDEX(GroupVertices[Group],MATCH(Edges[[#This Row],[Vertex 1]],GroupVertices[Vertex],0)),1,1,"")</f>
        <v>1</v>
      </c>
      <c r="U338" s="78" t="str">
        <f>REPLACE(INDEX(GroupVertices[Group],MATCH(Edges[[#This Row],[Vertex 2]],GroupVertices[Vertex],0)),1,1,"")</f>
        <v>3</v>
      </c>
      <c r="V338" s="48"/>
      <c r="W338" s="49"/>
      <c r="X338" s="48"/>
      <c r="Y338" s="49"/>
      <c r="Z338" s="48"/>
      <c r="AA338" s="49"/>
      <c r="AB338" s="48"/>
      <c r="AC338" s="49"/>
      <c r="AD338" s="48"/>
    </row>
    <row r="339" spans="1:30" ht="15">
      <c r="A339" s="65" t="s">
        <v>268</v>
      </c>
      <c r="B339" s="65" t="s">
        <v>217</v>
      </c>
      <c r="C339" s="66" t="s">
        <v>1350</v>
      </c>
      <c r="D339" s="67">
        <v>3</v>
      </c>
      <c r="E339" s="66" t="s">
        <v>132</v>
      </c>
      <c r="F339" s="69">
        <v>32</v>
      </c>
      <c r="G339" s="66"/>
      <c r="H339" s="70"/>
      <c r="I339" s="71"/>
      <c r="J339" s="71"/>
      <c r="K339" s="34" t="s">
        <v>65</v>
      </c>
      <c r="L339" s="72">
        <v>339</v>
      </c>
      <c r="M339" s="72"/>
      <c r="N339" s="73"/>
      <c r="O339" s="79" t="s">
        <v>417</v>
      </c>
      <c r="P339" s="79">
        <v>1</v>
      </c>
      <c r="Q339" s="79" t="s">
        <v>418</v>
      </c>
      <c r="R339" s="79"/>
      <c r="S339" s="79"/>
      <c r="T339" s="78" t="str">
        <f>REPLACE(INDEX(GroupVertices[Group],MATCH(Edges[[#This Row],[Vertex 1]],GroupVertices[Vertex],0)),1,1,"")</f>
        <v>1</v>
      </c>
      <c r="U339" s="78" t="str">
        <f>REPLACE(INDEX(GroupVertices[Group],MATCH(Edges[[#This Row],[Vertex 2]],GroupVertices[Vertex],0)),1,1,"")</f>
        <v>1</v>
      </c>
      <c r="V339" s="48"/>
      <c r="W339" s="49"/>
      <c r="X339" s="48"/>
      <c r="Y339" s="49"/>
      <c r="Z339" s="48"/>
      <c r="AA339" s="49"/>
      <c r="AB339" s="48"/>
      <c r="AC339" s="49"/>
      <c r="AD339" s="48"/>
    </row>
    <row r="340" spans="1:30" ht="15">
      <c r="A340" s="65" t="s">
        <v>268</v>
      </c>
      <c r="B340" s="65" t="s">
        <v>332</v>
      </c>
      <c r="C340" s="66" t="s">
        <v>1350</v>
      </c>
      <c r="D340" s="67">
        <v>3</v>
      </c>
      <c r="E340" s="66" t="s">
        <v>132</v>
      </c>
      <c r="F340" s="69">
        <v>32</v>
      </c>
      <c r="G340" s="66"/>
      <c r="H340" s="70"/>
      <c r="I340" s="71"/>
      <c r="J340" s="71"/>
      <c r="K340" s="34" t="s">
        <v>65</v>
      </c>
      <c r="L340" s="72">
        <v>340</v>
      </c>
      <c r="M340" s="72"/>
      <c r="N340" s="73"/>
      <c r="O340" s="79" t="s">
        <v>417</v>
      </c>
      <c r="P340" s="79">
        <v>1</v>
      </c>
      <c r="Q340" s="79" t="s">
        <v>418</v>
      </c>
      <c r="R340" s="79"/>
      <c r="S340" s="79"/>
      <c r="T340" s="78" t="str">
        <f>REPLACE(INDEX(GroupVertices[Group],MATCH(Edges[[#This Row],[Vertex 1]],GroupVertices[Vertex],0)),1,1,"")</f>
        <v>1</v>
      </c>
      <c r="U340" s="78" t="str">
        <f>REPLACE(INDEX(GroupVertices[Group],MATCH(Edges[[#This Row],[Vertex 2]],GroupVertices[Vertex],0)),1,1,"")</f>
        <v>4</v>
      </c>
      <c r="V340" s="48"/>
      <c r="W340" s="49"/>
      <c r="X340" s="48"/>
      <c r="Y340" s="49"/>
      <c r="Z340" s="48"/>
      <c r="AA340" s="49"/>
      <c r="AB340" s="48"/>
      <c r="AC340" s="49"/>
      <c r="AD340" s="48"/>
    </row>
    <row r="341" spans="1:30" ht="15">
      <c r="A341" s="65" t="s">
        <v>268</v>
      </c>
      <c r="B341" s="65" t="s">
        <v>303</v>
      </c>
      <c r="C341" s="66" t="s">
        <v>1350</v>
      </c>
      <c r="D341" s="67">
        <v>3</v>
      </c>
      <c r="E341" s="66" t="s">
        <v>132</v>
      </c>
      <c r="F341" s="69">
        <v>32</v>
      </c>
      <c r="G341" s="66"/>
      <c r="H341" s="70"/>
      <c r="I341" s="71"/>
      <c r="J341" s="71"/>
      <c r="K341" s="34" t="s">
        <v>65</v>
      </c>
      <c r="L341" s="72">
        <v>341</v>
      </c>
      <c r="M341" s="72"/>
      <c r="N341" s="73"/>
      <c r="O341" s="79" t="s">
        <v>417</v>
      </c>
      <c r="P341" s="79">
        <v>1</v>
      </c>
      <c r="Q341" s="79" t="s">
        <v>418</v>
      </c>
      <c r="R341" s="79"/>
      <c r="S341" s="79"/>
      <c r="T341" s="78" t="str">
        <f>REPLACE(INDEX(GroupVertices[Group],MATCH(Edges[[#This Row],[Vertex 1]],GroupVertices[Vertex],0)),1,1,"")</f>
        <v>1</v>
      </c>
      <c r="U341" s="78" t="str">
        <f>REPLACE(INDEX(GroupVertices[Group],MATCH(Edges[[#This Row],[Vertex 2]],GroupVertices[Vertex],0)),1,1,"")</f>
        <v>4</v>
      </c>
      <c r="V341" s="48"/>
      <c r="W341" s="49"/>
      <c r="X341" s="48"/>
      <c r="Y341" s="49"/>
      <c r="Z341" s="48"/>
      <c r="AA341" s="49"/>
      <c r="AB341" s="48"/>
      <c r="AC341" s="49"/>
      <c r="AD341" s="48"/>
    </row>
    <row r="342" spans="1:30" ht="15">
      <c r="A342" s="65" t="s">
        <v>199</v>
      </c>
      <c r="B342" s="65" t="s">
        <v>268</v>
      </c>
      <c r="C342" s="66" t="s">
        <v>1350</v>
      </c>
      <c r="D342" s="67">
        <v>3</v>
      </c>
      <c r="E342" s="66" t="s">
        <v>132</v>
      </c>
      <c r="F342" s="69">
        <v>32</v>
      </c>
      <c r="G342" s="66"/>
      <c r="H342" s="70"/>
      <c r="I342" s="71"/>
      <c r="J342" s="71"/>
      <c r="K342" s="34" t="s">
        <v>65</v>
      </c>
      <c r="L342" s="72">
        <v>342</v>
      </c>
      <c r="M342" s="72"/>
      <c r="N342" s="73"/>
      <c r="O342" s="79" t="s">
        <v>417</v>
      </c>
      <c r="P342" s="79">
        <v>1</v>
      </c>
      <c r="Q342" s="79" t="s">
        <v>418</v>
      </c>
      <c r="R342" s="79"/>
      <c r="S342" s="79"/>
      <c r="T342" s="78" t="str">
        <f>REPLACE(INDEX(GroupVertices[Group],MATCH(Edges[[#This Row],[Vertex 1]],GroupVertices[Vertex],0)),1,1,"")</f>
        <v>1</v>
      </c>
      <c r="U342" s="78" t="str">
        <f>REPLACE(INDEX(GroupVertices[Group],MATCH(Edges[[#This Row],[Vertex 2]],GroupVertices[Vertex],0)),1,1,"")</f>
        <v>1</v>
      </c>
      <c r="V342" s="48"/>
      <c r="W342" s="49"/>
      <c r="X342" s="48"/>
      <c r="Y342" s="49"/>
      <c r="Z342" s="48"/>
      <c r="AA342" s="49"/>
      <c r="AB342" s="48"/>
      <c r="AC342" s="49"/>
      <c r="AD342" s="48"/>
    </row>
    <row r="343" spans="1:30" ht="15">
      <c r="A343" s="65" t="s">
        <v>269</v>
      </c>
      <c r="B343" s="65" t="s">
        <v>268</v>
      </c>
      <c r="C343" s="66" t="s">
        <v>1350</v>
      </c>
      <c r="D343" s="67">
        <v>3</v>
      </c>
      <c r="E343" s="66" t="s">
        <v>132</v>
      </c>
      <c r="F343" s="69">
        <v>32</v>
      </c>
      <c r="G343" s="66"/>
      <c r="H343" s="70"/>
      <c r="I343" s="71"/>
      <c r="J343" s="71"/>
      <c r="K343" s="34" t="s">
        <v>65</v>
      </c>
      <c r="L343" s="72">
        <v>343</v>
      </c>
      <c r="M343" s="72"/>
      <c r="N343" s="73"/>
      <c r="O343" s="79" t="s">
        <v>417</v>
      </c>
      <c r="P343" s="79">
        <v>1</v>
      </c>
      <c r="Q343" s="79" t="s">
        <v>418</v>
      </c>
      <c r="R343" s="79"/>
      <c r="S343" s="79"/>
      <c r="T343" s="78" t="str">
        <f>REPLACE(INDEX(GroupVertices[Group],MATCH(Edges[[#This Row],[Vertex 1]],GroupVertices[Vertex],0)),1,1,"")</f>
        <v>1</v>
      </c>
      <c r="U343" s="78" t="str">
        <f>REPLACE(INDEX(GroupVertices[Group],MATCH(Edges[[#This Row],[Vertex 2]],GroupVertices[Vertex],0)),1,1,"")</f>
        <v>1</v>
      </c>
      <c r="V343" s="48"/>
      <c r="W343" s="49"/>
      <c r="X343" s="48"/>
      <c r="Y343" s="49"/>
      <c r="Z343" s="48"/>
      <c r="AA343" s="49"/>
      <c r="AB343" s="48"/>
      <c r="AC343" s="49"/>
      <c r="AD343" s="48"/>
    </row>
    <row r="344" spans="1:30" ht="15">
      <c r="A344" s="65" t="s">
        <v>261</v>
      </c>
      <c r="B344" s="65" t="s">
        <v>267</v>
      </c>
      <c r="C344" s="66" t="s">
        <v>1350</v>
      </c>
      <c r="D344" s="67">
        <v>3</v>
      </c>
      <c r="E344" s="66" t="s">
        <v>132</v>
      </c>
      <c r="F344" s="69">
        <v>32</v>
      </c>
      <c r="G344" s="66"/>
      <c r="H344" s="70"/>
      <c r="I344" s="71"/>
      <c r="J344" s="71"/>
      <c r="K344" s="34" t="s">
        <v>65</v>
      </c>
      <c r="L344" s="72">
        <v>344</v>
      </c>
      <c r="M344" s="72"/>
      <c r="N344" s="73"/>
      <c r="O344" s="79" t="s">
        <v>417</v>
      </c>
      <c r="P344" s="79">
        <v>1</v>
      </c>
      <c r="Q344" s="79" t="s">
        <v>418</v>
      </c>
      <c r="R344" s="79"/>
      <c r="S344" s="79"/>
      <c r="T344" s="78" t="str">
        <f>REPLACE(INDEX(GroupVertices[Group],MATCH(Edges[[#This Row],[Vertex 1]],GroupVertices[Vertex],0)),1,1,"")</f>
        <v>3</v>
      </c>
      <c r="U344" s="78" t="str">
        <f>REPLACE(INDEX(GroupVertices[Group],MATCH(Edges[[#This Row],[Vertex 2]],GroupVertices[Vertex],0)),1,1,"")</f>
        <v>2</v>
      </c>
      <c r="V344" s="48"/>
      <c r="W344" s="49"/>
      <c r="X344" s="48"/>
      <c r="Y344" s="49"/>
      <c r="Z344" s="48"/>
      <c r="AA344" s="49"/>
      <c r="AB344" s="48"/>
      <c r="AC344" s="49"/>
      <c r="AD344" s="48"/>
    </row>
    <row r="345" spans="1:30" ht="15">
      <c r="A345" s="65" t="s">
        <v>261</v>
      </c>
      <c r="B345" s="65" t="s">
        <v>221</v>
      </c>
      <c r="C345" s="66" t="s">
        <v>1350</v>
      </c>
      <c r="D345" s="67">
        <v>3</v>
      </c>
      <c r="E345" s="66" t="s">
        <v>132</v>
      </c>
      <c r="F345" s="69">
        <v>32</v>
      </c>
      <c r="G345" s="66"/>
      <c r="H345" s="70"/>
      <c r="I345" s="71"/>
      <c r="J345" s="71"/>
      <c r="K345" s="34" t="s">
        <v>65</v>
      </c>
      <c r="L345" s="72">
        <v>345</v>
      </c>
      <c r="M345" s="72"/>
      <c r="N345" s="73"/>
      <c r="O345" s="79" t="s">
        <v>417</v>
      </c>
      <c r="P345" s="79">
        <v>1</v>
      </c>
      <c r="Q345" s="79" t="s">
        <v>418</v>
      </c>
      <c r="R345" s="79"/>
      <c r="S345" s="79"/>
      <c r="T345" s="78" t="str">
        <f>REPLACE(INDEX(GroupVertices[Group],MATCH(Edges[[#This Row],[Vertex 1]],GroupVertices[Vertex],0)),1,1,"")</f>
        <v>3</v>
      </c>
      <c r="U345" s="78" t="str">
        <f>REPLACE(INDEX(GroupVertices[Group],MATCH(Edges[[#This Row],[Vertex 2]],GroupVertices[Vertex],0)),1,1,"")</f>
        <v>1</v>
      </c>
      <c r="V345" s="48"/>
      <c r="W345" s="49"/>
      <c r="X345" s="48"/>
      <c r="Y345" s="49"/>
      <c r="Z345" s="48"/>
      <c r="AA345" s="49"/>
      <c r="AB345" s="48"/>
      <c r="AC345" s="49"/>
      <c r="AD345" s="48"/>
    </row>
    <row r="346" spans="1:30" ht="15">
      <c r="A346" s="65" t="s">
        <v>261</v>
      </c>
      <c r="B346" s="65" t="s">
        <v>336</v>
      </c>
      <c r="C346" s="66" t="s">
        <v>1350</v>
      </c>
      <c r="D346" s="67">
        <v>3</v>
      </c>
      <c r="E346" s="66" t="s">
        <v>132</v>
      </c>
      <c r="F346" s="69">
        <v>32</v>
      </c>
      <c r="G346" s="66"/>
      <c r="H346" s="70"/>
      <c r="I346" s="71"/>
      <c r="J346" s="71"/>
      <c r="K346" s="34" t="s">
        <v>65</v>
      </c>
      <c r="L346" s="72">
        <v>346</v>
      </c>
      <c r="M346" s="72"/>
      <c r="N346" s="73"/>
      <c r="O346" s="79" t="s">
        <v>417</v>
      </c>
      <c r="P346" s="79">
        <v>1</v>
      </c>
      <c r="Q346" s="79" t="s">
        <v>418</v>
      </c>
      <c r="R346" s="79"/>
      <c r="S346" s="79"/>
      <c r="T346" s="78" t="str">
        <f>REPLACE(INDEX(GroupVertices[Group],MATCH(Edges[[#This Row],[Vertex 1]],GroupVertices[Vertex],0)),1,1,"")</f>
        <v>3</v>
      </c>
      <c r="U346" s="78" t="str">
        <f>REPLACE(INDEX(GroupVertices[Group],MATCH(Edges[[#This Row],[Vertex 2]],GroupVertices[Vertex],0)),1,1,"")</f>
        <v>3</v>
      </c>
      <c r="V346" s="48"/>
      <c r="W346" s="49"/>
      <c r="X346" s="48"/>
      <c r="Y346" s="49"/>
      <c r="Z346" s="48"/>
      <c r="AA346" s="49"/>
      <c r="AB346" s="48"/>
      <c r="AC346" s="49"/>
      <c r="AD346" s="48"/>
    </row>
    <row r="347" spans="1:30" ht="15">
      <c r="A347" s="65" t="s">
        <v>261</v>
      </c>
      <c r="B347" s="65" t="s">
        <v>276</v>
      </c>
      <c r="C347" s="66" t="s">
        <v>1350</v>
      </c>
      <c r="D347" s="67">
        <v>3</v>
      </c>
      <c r="E347" s="66" t="s">
        <v>132</v>
      </c>
      <c r="F347" s="69">
        <v>32</v>
      </c>
      <c r="G347" s="66"/>
      <c r="H347" s="70"/>
      <c r="I347" s="71"/>
      <c r="J347" s="71"/>
      <c r="K347" s="34" t="s">
        <v>65</v>
      </c>
      <c r="L347" s="72">
        <v>347</v>
      </c>
      <c r="M347" s="72"/>
      <c r="N347" s="73"/>
      <c r="O347" s="79" t="s">
        <v>417</v>
      </c>
      <c r="P347" s="79">
        <v>1</v>
      </c>
      <c r="Q347" s="79" t="s">
        <v>418</v>
      </c>
      <c r="R347" s="79"/>
      <c r="S347" s="79"/>
      <c r="T347" s="78" t="str">
        <f>REPLACE(INDEX(GroupVertices[Group],MATCH(Edges[[#This Row],[Vertex 1]],GroupVertices[Vertex],0)),1,1,"")</f>
        <v>3</v>
      </c>
      <c r="U347" s="78" t="str">
        <f>REPLACE(INDEX(GroupVertices[Group],MATCH(Edges[[#This Row],[Vertex 2]],GroupVertices[Vertex],0)),1,1,"")</f>
        <v>3</v>
      </c>
      <c r="V347" s="48"/>
      <c r="W347" s="49"/>
      <c r="X347" s="48"/>
      <c r="Y347" s="49"/>
      <c r="Z347" s="48"/>
      <c r="AA347" s="49"/>
      <c r="AB347" s="48"/>
      <c r="AC347" s="49"/>
      <c r="AD347" s="48"/>
    </row>
    <row r="348" spans="1:30" ht="15">
      <c r="A348" s="65" t="s">
        <v>261</v>
      </c>
      <c r="B348" s="65" t="s">
        <v>219</v>
      </c>
      <c r="C348" s="66" t="s">
        <v>1350</v>
      </c>
      <c r="D348" s="67">
        <v>3</v>
      </c>
      <c r="E348" s="66" t="s">
        <v>132</v>
      </c>
      <c r="F348" s="69">
        <v>32</v>
      </c>
      <c r="G348" s="66"/>
      <c r="H348" s="70"/>
      <c r="I348" s="71"/>
      <c r="J348" s="71"/>
      <c r="K348" s="34" t="s">
        <v>65</v>
      </c>
      <c r="L348" s="72">
        <v>348</v>
      </c>
      <c r="M348" s="72"/>
      <c r="N348" s="73"/>
      <c r="O348" s="79" t="s">
        <v>417</v>
      </c>
      <c r="P348" s="79">
        <v>1</v>
      </c>
      <c r="Q348" s="79" t="s">
        <v>418</v>
      </c>
      <c r="R348" s="79"/>
      <c r="S348" s="79"/>
      <c r="T348" s="78" t="str">
        <f>REPLACE(INDEX(GroupVertices[Group],MATCH(Edges[[#This Row],[Vertex 1]],GroupVertices[Vertex],0)),1,1,"")</f>
        <v>3</v>
      </c>
      <c r="U348" s="78" t="str">
        <f>REPLACE(INDEX(GroupVertices[Group],MATCH(Edges[[#This Row],[Vertex 2]],GroupVertices[Vertex],0)),1,1,"")</f>
        <v>4</v>
      </c>
      <c r="V348" s="48"/>
      <c r="W348" s="49"/>
      <c r="X348" s="48"/>
      <c r="Y348" s="49"/>
      <c r="Z348" s="48"/>
      <c r="AA348" s="49"/>
      <c r="AB348" s="48"/>
      <c r="AC348" s="49"/>
      <c r="AD348" s="48"/>
    </row>
    <row r="349" spans="1:30" ht="15">
      <c r="A349" s="65" t="s">
        <v>261</v>
      </c>
      <c r="B349" s="65" t="s">
        <v>311</v>
      </c>
      <c r="C349" s="66" t="s">
        <v>1350</v>
      </c>
      <c r="D349" s="67">
        <v>3</v>
      </c>
      <c r="E349" s="66" t="s">
        <v>132</v>
      </c>
      <c r="F349" s="69">
        <v>32</v>
      </c>
      <c r="G349" s="66"/>
      <c r="H349" s="70"/>
      <c r="I349" s="71"/>
      <c r="J349" s="71"/>
      <c r="K349" s="34" t="s">
        <v>65</v>
      </c>
      <c r="L349" s="72">
        <v>349</v>
      </c>
      <c r="M349" s="72"/>
      <c r="N349" s="73"/>
      <c r="O349" s="79" t="s">
        <v>417</v>
      </c>
      <c r="P349" s="79">
        <v>1</v>
      </c>
      <c r="Q349" s="79" t="s">
        <v>418</v>
      </c>
      <c r="R349" s="79"/>
      <c r="S349" s="79"/>
      <c r="T349" s="78" t="str">
        <f>REPLACE(INDEX(GroupVertices[Group],MATCH(Edges[[#This Row],[Vertex 1]],GroupVertices[Vertex],0)),1,1,"")</f>
        <v>3</v>
      </c>
      <c r="U349" s="78" t="str">
        <f>REPLACE(INDEX(GroupVertices[Group],MATCH(Edges[[#This Row],[Vertex 2]],GroupVertices[Vertex],0)),1,1,"")</f>
        <v>3</v>
      </c>
      <c r="V349" s="48"/>
      <c r="W349" s="49"/>
      <c r="X349" s="48"/>
      <c r="Y349" s="49"/>
      <c r="Z349" s="48"/>
      <c r="AA349" s="49"/>
      <c r="AB349" s="48"/>
      <c r="AC349" s="49"/>
      <c r="AD349" s="48"/>
    </row>
    <row r="350" spans="1:30" ht="15">
      <c r="A350" s="65" t="s">
        <v>261</v>
      </c>
      <c r="B350" s="65" t="s">
        <v>260</v>
      </c>
      <c r="C350" s="66" t="s">
        <v>1350</v>
      </c>
      <c r="D350" s="67">
        <v>3</v>
      </c>
      <c r="E350" s="66" t="s">
        <v>132</v>
      </c>
      <c r="F350" s="69">
        <v>32</v>
      </c>
      <c r="G350" s="66"/>
      <c r="H350" s="70"/>
      <c r="I350" s="71"/>
      <c r="J350" s="71"/>
      <c r="K350" s="34" t="s">
        <v>65</v>
      </c>
      <c r="L350" s="72">
        <v>350</v>
      </c>
      <c r="M350" s="72"/>
      <c r="N350" s="73"/>
      <c r="O350" s="79" t="s">
        <v>417</v>
      </c>
      <c r="P350" s="79">
        <v>1</v>
      </c>
      <c r="Q350" s="79" t="s">
        <v>418</v>
      </c>
      <c r="R350" s="79"/>
      <c r="S350" s="79"/>
      <c r="T350" s="78" t="str">
        <f>REPLACE(INDEX(GroupVertices[Group],MATCH(Edges[[#This Row],[Vertex 1]],GroupVertices[Vertex],0)),1,1,"")</f>
        <v>3</v>
      </c>
      <c r="U350" s="78" t="str">
        <f>REPLACE(INDEX(GroupVertices[Group],MATCH(Edges[[#This Row],[Vertex 2]],GroupVertices[Vertex],0)),1,1,"")</f>
        <v>3</v>
      </c>
      <c r="V350" s="48"/>
      <c r="W350" s="49"/>
      <c r="X350" s="48"/>
      <c r="Y350" s="49"/>
      <c r="Z350" s="48"/>
      <c r="AA350" s="49"/>
      <c r="AB350" s="48"/>
      <c r="AC350" s="49"/>
      <c r="AD350" s="48"/>
    </row>
    <row r="351" spans="1:30" ht="15">
      <c r="A351" s="65" t="s">
        <v>261</v>
      </c>
      <c r="B351" s="65" t="s">
        <v>245</v>
      </c>
      <c r="C351" s="66" t="s">
        <v>1350</v>
      </c>
      <c r="D351" s="67">
        <v>3</v>
      </c>
      <c r="E351" s="66" t="s">
        <v>132</v>
      </c>
      <c r="F351" s="69">
        <v>32</v>
      </c>
      <c r="G351" s="66"/>
      <c r="H351" s="70"/>
      <c r="I351" s="71"/>
      <c r="J351" s="71"/>
      <c r="K351" s="34" t="s">
        <v>65</v>
      </c>
      <c r="L351" s="72">
        <v>351</v>
      </c>
      <c r="M351" s="72"/>
      <c r="N351" s="73"/>
      <c r="O351" s="79" t="s">
        <v>417</v>
      </c>
      <c r="P351" s="79">
        <v>1</v>
      </c>
      <c r="Q351" s="79" t="s">
        <v>418</v>
      </c>
      <c r="R351" s="79"/>
      <c r="S351" s="79"/>
      <c r="T351" s="78" t="str">
        <f>REPLACE(INDEX(GroupVertices[Group],MATCH(Edges[[#This Row],[Vertex 1]],GroupVertices[Vertex],0)),1,1,"")</f>
        <v>3</v>
      </c>
      <c r="U351" s="78" t="str">
        <f>REPLACE(INDEX(GroupVertices[Group],MATCH(Edges[[#This Row],[Vertex 2]],GroupVertices[Vertex],0)),1,1,"")</f>
        <v>2</v>
      </c>
      <c r="V351" s="48"/>
      <c r="W351" s="49"/>
      <c r="X351" s="48"/>
      <c r="Y351" s="49"/>
      <c r="Z351" s="48"/>
      <c r="AA351" s="49"/>
      <c r="AB351" s="48"/>
      <c r="AC351" s="49"/>
      <c r="AD351" s="48"/>
    </row>
    <row r="352" spans="1:30" ht="15">
      <c r="A352" s="65" t="s">
        <v>261</v>
      </c>
      <c r="B352" s="65" t="s">
        <v>264</v>
      </c>
      <c r="C352" s="66" t="s">
        <v>1350</v>
      </c>
      <c r="D352" s="67">
        <v>3</v>
      </c>
      <c r="E352" s="66" t="s">
        <v>132</v>
      </c>
      <c r="F352" s="69">
        <v>32</v>
      </c>
      <c r="G352" s="66"/>
      <c r="H352" s="70"/>
      <c r="I352" s="71"/>
      <c r="J352" s="71"/>
      <c r="K352" s="34" t="s">
        <v>66</v>
      </c>
      <c r="L352" s="72">
        <v>352</v>
      </c>
      <c r="M352" s="72"/>
      <c r="N352" s="73"/>
      <c r="O352" s="79" t="s">
        <v>417</v>
      </c>
      <c r="P352" s="79">
        <v>1</v>
      </c>
      <c r="Q352" s="79" t="s">
        <v>418</v>
      </c>
      <c r="R352" s="79"/>
      <c r="S352" s="79"/>
      <c r="T352" s="78" t="str">
        <f>REPLACE(INDEX(GroupVertices[Group],MATCH(Edges[[#This Row],[Vertex 1]],GroupVertices[Vertex],0)),1,1,"")</f>
        <v>3</v>
      </c>
      <c r="U352" s="78" t="str">
        <f>REPLACE(INDEX(GroupVertices[Group],MATCH(Edges[[#This Row],[Vertex 2]],GroupVertices[Vertex],0)),1,1,"")</f>
        <v>2</v>
      </c>
      <c r="V352" s="48"/>
      <c r="W352" s="49"/>
      <c r="X352" s="48"/>
      <c r="Y352" s="49"/>
      <c r="Z352" s="48"/>
      <c r="AA352" s="49"/>
      <c r="AB352" s="48"/>
      <c r="AC352" s="49"/>
      <c r="AD352" s="48"/>
    </row>
    <row r="353" spans="1:30" ht="15">
      <c r="A353" s="65" t="s">
        <v>261</v>
      </c>
      <c r="B353" s="65" t="s">
        <v>270</v>
      </c>
      <c r="C353" s="66" t="s">
        <v>1350</v>
      </c>
      <c r="D353" s="67">
        <v>3</v>
      </c>
      <c r="E353" s="66" t="s">
        <v>132</v>
      </c>
      <c r="F353" s="69">
        <v>32</v>
      </c>
      <c r="G353" s="66"/>
      <c r="H353" s="70"/>
      <c r="I353" s="71"/>
      <c r="J353" s="71"/>
      <c r="K353" s="34" t="s">
        <v>66</v>
      </c>
      <c r="L353" s="72">
        <v>353</v>
      </c>
      <c r="M353" s="72"/>
      <c r="N353" s="73"/>
      <c r="O353" s="79" t="s">
        <v>417</v>
      </c>
      <c r="P353" s="79">
        <v>1</v>
      </c>
      <c r="Q353" s="79" t="s">
        <v>418</v>
      </c>
      <c r="R353" s="79"/>
      <c r="S353" s="79"/>
      <c r="T353" s="78" t="str">
        <f>REPLACE(INDEX(GroupVertices[Group],MATCH(Edges[[#This Row],[Vertex 1]],GroupVertices[Vertex],0)),1,1,"")</f>
        <v>3</v>
      </c>
      <c r="U353" s="78" t="str">
        <f>REPLACE(INDEX(GroupVertices[Group],MATCH(Edges[[#This Row],[Vertex 2]],GroupVertices[Vertex],0)),1,1,"")</f>
        <v>2</v>
      </c>
      <c r="V353" s="48"/>
      <c r="W353" s="49"/>
      <c r="X353" s="48"/>
      <c r="Y353" s="49"/>
      <c r="Z353" s="48"/>
      <c r="AA353" s="49"/>
      <c r="AB353" s="48"/>
      <c r="AC353" s="49"/>
      <c r="AD353" s="48"/>
    </row>
    <row r="354" spans="1:30" ht="15">
      <c r="A354" s="65" t="s">
        <v>261</v>
      </c>
      <c r="B354" s="65" t="s">
        <v>315</v>
      </c>
      <c r="C354" s="66" t="s">
        <v>1350</v>
      </c>
      <c r="D354" s="67">
        <v>3</v>
      </c>
      <c r="E354" s="66" t="s">
        <v>132</v>
      </c>
      <c r="F354" s="69">
        <v>32</v>
      </c>
      <c r="G354" s="66"/>
      <c r="H354" s="70"/>
      <c r="I354" s="71"/>
      <c r="J354" s="71"/>
      <c r="K354" s="34" t="s">
        <v>65</v>
      </c>
      <c r="L354" s="72">
        <v>354</v>
      </c>
      <c r="M354" s="72"/>
      <c r="N354" s="73"/>
      <c r="O354" s="79" t="s">
        <v>417</v>
      </c>
      <c r="P354" s="79">
        <v>1</v>
      </c>
      <c r="Q354" s="79" t="s">
        <v>418</v>
      </c>
      <c r="R354" s="79"/>
      <c r="S354" s="79"/>
      <c r="T354" s="78" t="str">
        <f>REPLACE(INDEX(GroupVertices[Group],MATCH(Edges[[#This Row],[Vertex 1]],GroupVertices[Vertex],0)),1,1,"")</f>
        <v>3</v>
      </c>
      <c r="U354" s="78" t="str">
        <f>REPLACE(INDEX(GroupVertices[Group],MATCH(Edges[[#This Row],[Vertex 2]],GroupVertices[Vertex],0)),1,1,"")</f>
        <v>4</v>
      </c>
      <c r="V354" s="48"/>
      <c r="W354" s="49"/>
      <c r="X354" s="48"/>
      <c r="Y354" s="49"/>
      <c r="Z354" s="48"/>
      <c r="AA354" s="49"/>
      <c r="AB354" s="48"/>
      <c r="AC354" s="49"/>
      <c r="AD354" s="48"/>
    </row>
    <row r="355" spans="1:30" ht="15">
      <c r="A355" s="65" t="s">
        <v>261</v>
      </c>
      <c r="B355" s="65" t="s">
        <v>329</v>
      </c>
      <c r="C355" s="66" t="s">
        <v>1350</v>
      </c>
      <c r="D355" s="67">
        <v>3</v>
      </c>
      <c r="E355" s="66" t="s">
        <v>132</v>
      </c>
      <c r="F355" s="69">
        <v>32</v>
      </c>
      <c r="G355" s="66"/>
      <c r="H355" s="70"/>
      <c r="I355" s="71"/>
      <c r="J355" s="71"/>
      <c r="K355" s="34" t="s">
        <v>65</v>
      </c>
      <c r="L355" s="72">
        <v>355</v>
      </c>
      <c r="M355" s="72"/>
      <c r="N355" s="73"/>
      <c r="O355" s="79" t="s">
        <v>417</v>
      </c>
      <c r="P355" s="79">
        <v>1</v>
      </c>
      <c r="Q355" s="79" t="s">
        <v>418</v>
      </c>
      <c r="R355" s="79"/>
      <c r="S355" s="79"/>
      <c r="T355" s="78" t="str">
        <f>REPLACE(INDEX(GroupVertices[Group],MATCH(Edges[[#This Row],[Vertex 1]],GroupVertices[Vertex],0)),1,1,"")</f>
        <v>3</v>
      </c>
      <c r="U355" s="78" t="str">
        <f>REPLACE(INDEX(GroupVertices[Group],MATCH(Edges[[#This Row],[Vertex 2]],GroupVertices[Vertex],0)),1,1,"")</f>
        <v>2</v>
      </c>
      <c r="V355" s="48"/>
      <c r="W355" s="49"/>
      <c r="X355" s="48"/>
      <c r="Y355" s="49"/>
      <c r="Z355" s="48"/>
      <c r="AA355" s="49"/>
      <c r="AB355" s="48"/>
      <c r="AC355" s="49"/>
      <c r="AD355" s="48"/>
    </row>
    <row r="356" spans="1:30" ht="15">
      <c r="A356" s="65" t="s">
        <v>261</v>
      </c>
      <c r="B356" s="65" t="s">
        <v>312</v>
      </c>
      <c r="C356" s="66" t="s">
        <v>1350</v>
      </c>
      <c r="D356" s="67">
        <v>3</v>
      </c>
      <c r="E356" s="66" t="s">
        <v>132</v>
      </c>
      <c r="F356" s="69">
        <v>32</v>
      </c>
      <c r="G356" s="66"/>
      <c r="H356" s="70"/>
      <c r="I356" s="71"/>
      <c r="J356" s="71"/>
      <c r="K356" s="34" t="s">
        <v>65</v>
      </c>
      <c r="L356" s="72">
        <v>356</v>
      </c>
      <c r="M356" s="72"/>
      <c r="N356" s="73"/>
      <c r="O356" s="79" t="s">
        <v>417</v>
      </c>
      <c r="P356" s="79">
        <v>1</v>
      </c>
      <c r="Q356" s="79" t="s">
        <v>418</v>
      </c>
      <c r="R356" s="79"/>
      <c r="S356" s="79"/>
      <c r="T356" s="78" t="str">
        <f>REPLACE(INDEX(GroupVertices[Group],MATCH(Edges[[#This Row],[Vertex 1]],GroupVertices[Vertex],0)),1,1,"")</f>
        <v>3</v>
      </c>
      <c r="U356" s="78" t="str">
        <f>REPLACE(INDEX(GroupVertices[Group],MATCH(Edges[[#This Row],[Vertex 2]],GroupVertices[Vertex],0)),1,1,"")</f>
        <v>2</v>
      </c>
      <c r="V356" s="48"/>
      <c r="W356" s="49"/>
      <c r="X356" s="48"/>
      <c r="Y356" s="49"/>
      <c r="Z356" s="48"/>
      <c r="AA356" s="49"/>
      <c r="AB356" s="48"/>
      <c r="AC356" s="49"/>
      <c r="AD356" s="48"/>
    </row>
    <row r="357" spans="1:30" ht="15">
      <c r="A357" s="65" t="s">
        <v>261</v>
      </c>
      <c r="B357" s="65" t="s">
        <v>317</v>
      </c>
      <c r="C357" s="66" t="s">
        <v>1350</v>
      </c>
      <c r="D357" s="67">
        <v>3</v>
      </c>
      <c r="E357" s="66" t="s">
        <v>132</v>
      </c>
      <c r="F357" s="69">
        <v>32</v>
      </c>
      <c r="G357" s="66"/>
      <c r="H357" s="70"/>
      <c r="I357" s="71"/>
      <c r="J357" s="71"/>
      <c r="K357" s="34" t="s">
        <v>65</v>
      </c>
      <c r="L357" s="72">
        <v>357</v>
      </c>
      <c r="M357" s="72"/>
      <c r="N357" s="73"/>
      <c r="O357" s="79" t="s">
        <v>417</v>
      </c>
      <c r="P357" s="79">
        <v>1</v>
      </c>
      <c r="Q357" s="79" t="s">
        <v>418</v>
      </c>
      <c r="R357" s="79"/>
      <c r="S357" s="79"/>
      <c r="T357" s="78" t="str">
        <f>REPLACE(INDEX(GroupVertices[Group],MATCH(Edges[[#This Row],[Vertex 1]],GroupVertices[Vertex],0)),1,1,"")</f>
        <v>3</v>
      </c>
      <c r="U357" s="78" t="str">
        <f>REPLACE(INDEX(GroupVertices[Group],MATCH(Edges[[#This Row],[Vertex 2]],GroupVertices[Vertex],0)),1,1,"")</f>
        <v>3</v>
      </c>
      <c r="V357" s="48"/>
      <c r="W357" s="49"/>
      <c r="X357" s="48"/>
      <c r="Y357" s="49"/>
      <c r="Z357" s="48"/>
      <c r="AA357" s="49"/>
      <c r="AB357" s="48"/>
      <c r="AC357" s="49"/>
      <c r="AD357" s="48"/>
    </row>
    <row r="358" spans="1:30" ht="15">
      <c r="A358" s="65" t="s">
        <v>261</v>
      </c>
      <c r="B358" s="65" t="s">
        <v>324</v>
      </c>
      <c r="C358" s="66" t="s">
        <v>1350</v>
      </c>
      <c r="D358" s="67">
        <v>3</v>
      </c>
      <c r="E358" s="66" t="s">
        <v>132</v>
      </c>
      <c r="F358" s="69">
        <v>32</v>
      </c>
      <c r="G358" s="66"/>
      <c r="H358" s="70"/>
      <c r="I358" s="71"/>
      <c r="J358" s="71"/>
      <c r="K358" s="34" t="s">
        <v>65</v>
      </c>
      <c r="L358" s="72">
        <v>358</v>
      </c>
      <c r="M358" s="72"/>
      <c r="N358" s="73"/>
      <c r="O358" s="79" t="s">
        <v>417</v>
      </c>
      <c r="P358" s="79">
        <v>1</v>
      </c>
      <c r="Q358" s="79" t="s">
        <v>418</v>
      </c>
      <c r="R358" s="79"/>
      <c r="S358" s="79"/>
      <c r="T358" s="78" t="str">
        <f>REPLACE(INDEX(GroupVertices[Group],MATCH(Edges[[#This Row],[Vertex 1]],GroupVertices[Vertex],0)),1,1,"")</f>
        <v>3</v>
      </c>
      <c r="U358" s="78" t="str">
        <f>REPLACE(INDEX(GroupVertices[Group],MATCH(Edges[[#This Row],[Vertex 2]],GroupVertices[Vertex],0)),1,1,"")</f>
        <v>3</v>
      </c>
      <c r="V358" s="48"/>
      <c r="W358" s="49"/>
      <c r="X358" s="48"/>
      <c r="Y358" s="49"/>
      <c r="Z358" s="48"/>
      <c r="AA358" s="49"/>
      <c r="AB358" s="48"/>
      <c r="AC358" s="49"/>
      <c r="AD358" s="48"/>
    </row>
    <row r="359" spans="1:30" ht="15">
      <c r="A359" s="65" t="s">
        <v>261</v>
      </c>
      <c r="B359" s="65" t="s">
        <v>325</v>
      </c>
      <c r="C359" s="66" t="s">
        <v>1350</v>
      </c>
      <c r="D359" s="67">
        <v>3</v>
      </c>
      <c r="E359" s="66" t="s">
        <v>132</v>
      </c>
      <c r="F359" s="69">
        <v>32</v>
      </c>
      <c r="G359" s="66"/>
      <c r="H359" s="70"/>
      <c r="I359" s="71"/>
      <c r="J359" s="71"/>
      <c r="K359" s="34" t="s">
        <v>65</v>
      </c>
      <c r="L359" s="72">
        <v>359</v>
      </c>
      <c r="M359" s="72"/>
      <c r="N359" s="73"/>
      <c r="O359" s="79" t="s">
        <v>417</v>
      </c>
      <c r="P359" s="79">
        <v>1</v>
      </c>
      <c r="Q359" s="79" t="s">
        <v>418</v>
      </c>
      <c r="R359" s="79"/>
      <c r="S359" s="79"/>
      <c r="T359" s="78" t="str">
        <f>REPLACE(INDEX(GroupVertices[Group],MATCH(Edges[[#This Row],[Vertex 1]],GroupVertices[Vertex],0)),1,1,"")</f>
        <v>3</v>
      </c>
      <c r="U359" s="78" t="str">
        <f>REPLACE(INDEX(GroupVertices[Group],MATCH(Edges[[#This Row],[Vertex 2]],GroupVertices[Vertex],0)),1,1,"")</f>
        <v>3</v>
      </c>
      <c r="V359" s="48"/>
      <c r="W359" s="49"/>
      <c r="X359" s="48"/>
      <c r="Y359" s="49"/>
      <c r="Z359" s="48"/>
      <c r="AA359" s="49"/>
      <c r="AB359" s="48"/>
      <c r="AC359" s="49"/>
      <c r="AD359" s="48"/>
    </row>
    <row r="360" spans="1:30" ht="15">
      <c r="A360" s="65" t="s">
        <v>261</v>
      </c>
      <c r="B360" s="65" t="s">
        <v>339</v>
      </c>
      <c r="C360" s="66" t="s">
        <v>1350</v>
      </c>
      <c r="D360" s="67">
        <v>3</v>
      </c>
      <c r="E360" s="66" t="s">
        <v>132</v>
      </c>
      <c r="F360" s="69">
        <v>32</v>
      </c>
      <c r="G360" s="66"/>
      <c r="H360" s="70"/>
      <c r="I360" s="71"/>
      <c r="J360" s="71"/>
      <c r="K360" s="34" t="s">
        <v>65</v>
      </c>
      <c r="L360" s="72">
        <v>360</v>
      </c>
      <c r="M360" s="72"/>
      <c r="N360" s="73"/>
      <c r="O360" s="79" t="s">
        <v>417</v>
      </c>
      <c r="P360" s="79">
        <v>1</v>
      </c>
      <c r="Q360" s="79" t="s">
        <v>418</v>
      </c>
      <c r="R360" s="79"/>
      <c r="S360" s="79"/>
      <c r="T360" s="78" t="str">
        <f>REPLACE(INDEX(GroupVertices[Group],MATCH(Edges[[#This Row],[Vertex 1]],GroupVertices[Vertex],0)),1,1,"")</f>
        <v>3</v>
      </c>
      <c r="U360" s="78" t="str">
        <f>REPLACE(INDEX(GroupVertices[Group],MATCH(Edges[[#This Row],[Vertex 2]],GroupVertices[Vertex],0)),1,1,"")</f>
        <v>2</v>
      </c>
      <c r="V360" s="48"/>
      <c r="W360" s="49"/>
      <c r="X360" s="48"/>
      <c r="Y360" s="49"/>
      <c r="Z360" s="48"/>
      <c r="AA360" s="49"/>
      <c r="AB360" s="48"/>
      <c r="AC360" s="49"/>
      <c r="AD360" s="48"/>
    </row>
    <row r="361" spans="1:30" ht="15">
      <c r="A361" s="65" t="s">
        <v>261</v>
      </c>
      <c r="B361" s="65" t="s">
        <v>348</v>
      </c>
      <c r="C361" s="66" t="s">
        <v>1350</v>
      </c>
      <c r="D361" s="67">
        <v>3</v>
      </c>
      <c r="E361" s="66" t="s">
        <v>132</v>
      </c>
      <c r="F361" s="69">
        <v>32</v>
      </c>
      <c r="G361" s="66"/>
      <c r="H361" s="70"/>
      <c r="I361" s="71"/>
      <c r="J361" s="71"/>
      <c r="K361" s="34" t="s">
        <v>65</v>
      </c>
      <c r="L361" s="72">
        <v>361</v>
      </c>
      <c r="M361" s="72"/>
      <c r="N361" s="73"/>
      <c r="O361" s="79" t="s">
        <v>417</v>
      </c>
      <c r="P361" s="79">
        <v>1</v>
      </c>
      <c r="Q361" s="79" t="s">
        <v>418</v>
      </c>
      <c r="R361" s="79"/>
      <c r="S361" s="79"/>
      <c r="T361" s="78" t="str">
        <f>REPLACE(INDEX(GroupVertices[Group],MATCH(Edges[[#This Row],[Vertex 1]],GroupVertices[Vertex],0)),1,1,"")</f>
        <v>3</v>
      </c>
      <c r="U361" s="78" t="str">
        <f>REPLACE(INDEX(GroupVertices[Group],MATCH(Edges[[#This Row],[Vertex 2]],GroupVertices[Vertex],0)),1,1,"")</f>
        <v>2</v>
      </c>
      <c r="V361" s="48"/>
      <c r="W361" s="49"/>
      <c r="X361" s="48"/>
      <c r="Y361" s="49"/>
      <c r="Z361" s="48"/>
      <c r="AA361" s="49"/>
      <c r="AB361" s="48"/>
      <c r="AC361" s="49"/>
      <c r="AD361" s="48"/>
    </row>
    <row r="362" spans="1:30" ht="15">
      <c r="A362" s="65" t="s">
        <v>199</v>
      </c>
      <c r="B362" s="65" t="s">
        <v>261</v>
      </c>
      <c r="C362" s="66" t="s">
        <v>1350</v>
      </c>
      <c r="D362" s="67">
        <v>3</v>
      </c>
      <c r="E362" s="66" t="s">
        <v>132</v>
      </c>
      <c r="F362" s="69">
        <v>32</v>
      </c>
      <c r="G362" s="66"/>
      <c r="H362" s="70"/>
      <c r="I362" s="71"/>
      <c r="J362" s="71"/>
      <c r="K362" s="34" t="s">
        <v>65</v>
      </c>
      <c r="L362" s="72">
        <v>362</v>
      </c>
      <c r="M362" s="72"/>
      <c r="N362" s="73"/>
      <c r="O362" s="79" t="s">
        <v>417</v>
      </c>
      <c r="P362" s="79">
        <v>1</v>
      </c>
      <c r="Q362" s="79" t="s">
        <v>418</v>
      </c>
      <c r="R362" s="79"/>
      <c r="S362" s="79"/>
      <c r="T362" s="78" t="str">
        <f>REPLACE(INDEX(GroupVertices[Group],MATCH(Edges[[#This Row],[Vertex 1]],GroupVertices[Vertex],0)),1,1,"")</f>
        <v>1</v>
      </c>
      <c r="U362" s="78" t="str">
        <f>REPLACE(INDEX(GroupVertices[Group],MATCH(Edges[[#This Row],[Vertex 2]],GroupVertices[Vertex],0)),1,1,"")</f>
        <v>3</v>
      </c>
      <c r="V362" s="48"/>
      <c r="W362" s="49"/>
      <c r="X362" s="48"/>
      <c r="Y362" s="49"/>
      <c r="Z362" s="48"/>
      <c r="AA362" s="49"/>
      <c r="AB362" s="48"/>
      <c r="AC362" s="49"/>
      <c r="AD362" s="48"/>
    </row>
    <row r="363" spans="1:30" ht="15">
      <c r="A363" s="65" t="s">
        <v>234</v>
      </c>
      <c r="B363" s="65" t="s">
        <v>261</v>
      </c>
      <c r="C363" s="66" t="s">
        <v>1350</v>
      </c>
      <c r="D363" s="67">
        <v>3</v>
      </c>
      <c r="E363" s="66" t="s">
        <v>132</v>
      </c>
      <c r="F363" s="69">
        <v>32</v>
      </c>
      <c r="G363" s="66"/>
      <c r="H363" s="70"/>
      <c r="I363" s="71"/>
      <c r="J363" s="71"/>
      <c r="K363" s="34" t="s">
        <v>65</v>
      </c>
      <c r="L363" s="72">
        <v>363</v>
      </c>
      <c r="M363" s="72"/>
      <c r="N363" s="73"/>
      <c r="O363" s="79" t="s">
        <v>417</v>
      </c>
      <c r="P363" s="79">
        <v>1</v>
      </c>
      <c r="Q363" s="79" t="s">
        <v>418</v>
      </c>
      <c r="R363" s="79"/>
      <c r="S363" s="79"/>
      <c r="T363" s="78" t="str">
        <f>REPLACE(INDEX(GroupVertices[Group],MATCH(Edges[[#This Row],[Vertex 1]],GroupVertices[Vertex],0)),1,1,"")</f>
        <v>2</v>
      </c>
      <c r="U363" s="78" t="str">
        <f>REPLACE(INDEX(GroupVertices[Group],MATCH(Edges[[#This Row],[Vertex 2]],GroupVertices[Vertex],0)),1,1,"")</f>
        <v>3</v>
      </c>
      <c r="V363" s="48"/>
      <c r="W363" s="49"/>
      <c r="X363" s="48"/>
      <c r="Y363" s="49"/>
      <c r="Z363" s="48"/>
      <c r="AA363" s="49"/>
      <c r="AB363" s="48"/>
      <c r="AC363" s="49"/>
      <c r="AD363" s="48"/>
    </row>
    <row r="364" spans="1:30" ht="15">
      <c r="A364" s="65" t="s">
        <v>264</v>
      </c>
      <c r="B364" s="65" t="s">
        <v>261</v>
      </c>
      <c r="C364" s="66" t="s">
        <v>1350</v>
      </c>
      <c r="D364" s="67">
        <v>3</v>
      </c>
      <c r="E364" s="66" t="s">
        <v>132</v>
      </c>
      <c r="F364" s="69">
        <v>32</v>
      </c>
      <c r="G364" s="66"/>
      <c r="H364" s="70"/>
      <c r="I364" s="71"/>
      <c r="J364" s="71"/>
      <c r="K364" s="34" t="s">
        <v>66</v>
      </c>
      <c r="L364" s="72">
        <v>364</v>
      </c>
      <c r="M364" s="72"/>
      <c r="N364" s="73"/>
      <c r="O364" s="79" t="s">
        <v>417</v>
      </c>
      <c r="P364" s="79">
        <v>1</v>
      </c>
      <c r="Q364" s="79" t="s">
        <v>418</v>
      </c>
      <c r="R364" s="79"/>
      <c r="S364" s="79"/>
      <c r="T364" s="78" t="str">
        <f>REPLACE(INDEX(GroupVertices[Group],MATCH(Edges[[#This Row],[Vertex 1]],GroupVertices[Vertex],0)),1,1,"")</f>
        <v>2</v>
      </c>
      <c r="U364" s="78" t="str">
        <f>REPLACE(INDEX(GroupVertices[Group],MATCH(Edges[[#This Row],[Vertex 2]],GroupVertices[Vertex],0)),1,1,"")</f>
        <v>3</v>
      </c>
      <c r="V364" s="48"/>
      <c r="W364" s="49"/>
      <c r="X364" s="48"/>
      <c r="Y364" s="49"/>
      <c r="Z364" s="48"/>
      <c r="AA364" s="49"/>
      <c r="AB364" s="48"/>
      <c r="AC364" s="49"/>
      <c r="AD364" s="48"/>
    </row>
    <row r="365" spans="1:30" ht="15">
      <c r="A365" s="65" t="s">
        <v>270</v>
      </c>
      <c r="B365" s="65" t="s">
        <v>261</v>
      </c>
      <c r="C365" s="66" t="s">
        <v>1350</v>
      </c>
      <c r="D365" s="67">
        <v>3</v>
      </c>
      <c r="E365" s="66" t="s">
        <v>132</v>
      </c>
      <c r="F365" s="69">
        <v>32</v>
      </c>
      <c r="G365" s="66"/>
      <c r="H365" s="70"/>
      <c r="I365" s="71"/>
      <c r="J365" s="71"/>
      <c r="K365" s="34" t="s">
        <v>66</v>
      </c>
      <c r="L365" s="72">
        <v>365</v>
      </c>
      <c r="M365" s="72"/>
      <c r="N365" s="73"/>
      <c r="O365" s="79" t="s">
        <v>417</v>
      </c>
      <c r="P365" s="79">
        <v>1</v>
      </c>
      <c r="Q365" s="79" t="s">
        <v>418</v>
      </c>
      <c r="R365" s="79"/>
      <c r="S365" s="79"/>
      <c r="T365" s="78" t="str">
        <f>REPLACE(INDEX(GroupVertices[Group],MATCH(Edges[[#This Row],[Vertex 1]],GroupVertices[Vertex],0)),1,1,"")</f>
        <v>2</v>
      </c>
      <c r="U365" s="78" t="str">
        <f>REPLACE(INDEX(GroupVertices[Group],MATCH(Edges[[#This Row],[Vertex 2]],GroupVertices[Vertex],0)),1,1,"")</f>
        <v>3</v>
      </c>
      <c r="V365" s="48"/>
      <c r="W365" s="49"/>
      <c r="X365" s="48"/>
      <c r="Y365" s="49"/>
      <c r="Z365" s="48"/>
      <c r="AA365" s="49"/>
      <c r="AB365" s="48"/>
      <c r="AC365" s="49"/>
      <c r="AD365" s="48"/>
    </row>
    <row r="366" spans="1:30" ht="15">
      <c r="A366" s="65" t="s">
        <v>199</v>
      </c>
      <c r="B366" s="65" t="s">
        <v>383</v>
      </c>
      <c r="C366" s="66" t="s">
        <v>1350</v>
      </c>
      <c r="D366" s="67">
        <v>3</v>
      </c>
      <c r="E366" s="66" t="s">
        <v>132</v>
      </c>
      <c r="F366" s="69">
        <v>32</v>
      </c>
      <c r="G366" s="66"/>
      <c r="H366" s="70"/>
      <c r="I366" s="71"/>
      <c r="J366" s="71"/>
      <c r="K366" s="34" t="s">
        <v>65</v>
      </c>
      <c r="L366" s="72">
        <v>366</v>
      </c>
      <c r="M366" s="72"/>
      <c r="N366" s="73"/>
      <c r="O366" s="79" t="s">
        <v>417</v>
      </c>
      <c r="P366" s="79">
        <v>1</v>
      </c>
      <c r="Q366" s="79" t="s">
        <v>418</v>
      </c>
      <c r="R366" s="79"/>
      <c r="S366" s="79"/>
      <c r="T366" s="78" t="str">
        <f>REPLACE(INDEX(GroupVertices[Group],MATCH(Edges[[#This Row],[Vertex 1]],GroupVertices[Vertex],0)),1,1,"")</f>
        <v>1</v>
      </c>
      <c r="U366" s="78" t="str">
        <f>REPLACE(INDEX(GroupVertices[Group],MATCH(Edges[[#This Row],[Vertex 2]],GroupVertices[Vertex],0)),1,1,"")</f>
        <v>1</v>
      </c>
      <c r="V366" s="48"/>
      <c r="W366" s="49"/>
      <c r="X366" s="48"/>
      <c r="Y366" s="49"/>
      <c r="Z366" s="48"/>
      <c r="AA366" s="49"/>
      <c r="AB366" s="48"/>
      <c r="AC366" s="49"/>
      <c r="AD366" s="48"/>
    </row>
    <row r="367" spans="1:30" ht="15">
      <c r="A367" s="65" t="s">
        <v>234</v>
      </c>
      <c r="B367" s="65" t="s">
        <v>383</v>
      </c>
      <c r="C367" s="66" t="s">
        <v>1350</v>
      </c>
      <c r="D367" s="67">
        <v>3</v>
      </c>
      <c r="E367" s="66" t="s">
        <v>132</v>
      </c>
      <c r="F367" s="69">
        <v>32</v>
      </c>
      <c r="G367" s="66"/>
      <c r="H367" s="70"/>
      <c r="I367" s="71"/>
      <c r="J367" s="71"/>
      <c r="K367" s="34" t="s">
        <v>65</v>
      </c>
      <c r="L367" s="72">
        <v>367</v>
      </c>
      <c r="M367" s="72"/>
      <c r="N367" s="73"/>
      <c r="O367" s="79" t="s">
        <v>417</v>
      </c>
      <c r="P367" s="79">
        <v>1</v>
      </c>
      <c r="Q367" s="79" t="s">
        <v>418</v>
      </c>
      <c r="R367" s="79"/>
      <c r="S367" s="79"/>
      <c r="T367" s="78" t="str">
        <f>REPLACE(INDEX(GroupVertices[Group],MATCH(Edges[[#This Row],[Vertex 1]],GroupVertices[Vertex],0)),1,1,"")</f>
        <v>2</v>
      </c>
      <c r="U367" s="78" t="str">
        <f>REPLACE(INDEX(GroupVertices[Group],MATCH(Edges[[#This Row],[Vertex 2]],GroupVertices[Vertex],0)),1,1,"")</f>
        <v>1</v>
      </c>
      <c r="V367" s="48"/>
      <c r="W367" s="49"/>
      <c r="X367" s="48"/>
      <c r="Y367" s="49"/>
      <c r="Z367" s="48"/>
      <c r="AA367" s="49"/>
      <c r="AB367" s="48"/>
      <c r="AC367" s="49"/>
      <c r="AD367" s="48"/>
    </row>
    <row r="368" spans="1:30" ht="15">
      <c r="A368" s="65" t="s">
        <v>271</v>
      </c>
      <c r="B368" s="65" t="s">
        <v>383</v>
      </c>
      <c r="C368" s="66" t="s">
        <v>1350</v>
      </c>
      <c r="D368" s="67">
        <v>3</v>
      </c>
      <c r="E368" s="66" t="s">
        <v>132</v>
      </c>
      <c r="F368" s="69">
        <v>32</v>
      </c>
      <c r="G368" s="66"/>
      <c r="H368" s="70"/>
      <c r="I368" s="71"/>
      <c r="J368" s="71"/>
      <c r="K368" s="34" t="s">
        <v>65</v>
      </c>
      <c r="L368" s="72">
        <v>368</v>
      </c>
      <c r="M368" s="72"/>
      <c r="N368" s="73"/>
      <c r="O368" s="79" t="s">
        <v>417</v>
      </c>
      <c r="P368" s="79">
        <v>1</v>
      </c>
      <c r="Q368" s="79" t="s">
        <v>418</v>
      </c>
      <c r="R368" s="79"/>
      <c r="S368" s="79"/>
      <c r="T368" s="78" t="str">
        <f>REPLACE(INDEX(GroupVertices[Group],MATCH(Edges[[#This Row],[Vertex 1]],GroupVertices[Vertex],0)),1,1,"")</f>
        <v>2</v>
      </c>
      <c r="U368" s="78" t="str">
        <f>REPLACE(INDEX(GroupVertices[Group],MATCH(Edges[[#This Row],[Vertex 2]],GroupVertices[Vertex],0)),1,1,"")</f>
        <v>1</v>
      </c>
      <c r="V368" s="48"/>
      <c r="W368" s="49"/>
      <c r="X368" s="48"/>
      <c r="Y368" s="49"/>
      <c r="Z368" s="48"/>
      <c r="AA368" s="49"/>
      <c r="AB368" s="48"/>
      <c r="AC368" s="49"/>
      <c r="AD368" s="48"/>
    </row>
    <row r="369" spans="1:30" ht="15">
      <c r="A369" s="65" t="s">
        <v>272</v>
      </c>
      <c r="B369" s="65" t="s">
        <v>383</v>
      </c>
      <c r="C369" s="66" t="s">
        <v>1350</v>
      </c>
      <c r="D369" s="67">
        <v>3</v>
      </c>
      <c r="E369" s="66" t="s">
        <v>132</v>
      </c>
      <c r="F369" s="69">
        <v>32</v>
      </c>
      <c r="G369" s="66"/>
      <c r="H369" s="70"/>
      <c r="I369" s="71"/>
      <c r="J369" s="71"/>
      <c r="K369" s="34" t="s">
        <v>65</v>
      </c>
      <c r="L369" s="72">
        <v>369</v>
      </c>
      <c r="M369" s="72"/>
      <c r="N369" s="73"/>
      <c r="O369" s="79" t="s">
        <v>417</v>
      </c>
      <c r="P369" s="79">
        <v>1</v>
      </c>
      <c r="Q369" s="79" t="s">
        <v>418</v>
      </c>
      <c r="R369" s="79"/>
      <c r="S369" s="79"/>
      <c r="T369" s="78" t="str">
        <f>REPLACE(INDEX(GroupVertices[Group],MATCH(Edges[[#This Row],[Vertex 1]],GroupVertices[Vertex],0)),1,1,"")</f>
        <v>1</v>
      </c>
      <c r="U369" s="78" t="str">
        <f>REPLACE(INDEX(GroupVertices[Group],MATCH(Edges[[#This Row],[Vertex 2]],GroupVertices[Vertex],0)),1,1,"")</f>
        <v>1</v>
      </c>
      <c r="V369" s="48"/>
      <c r="W369" s="49"/>
      <c r="X369" s="48"/>
      <c r="Y369" s="49"/>
      <c r="Z369" s="48"/>
      <c r="AA369" s="49"/>
      <c r="AB369" s="48"/>
      <c r="AC369" s="49"/>
      <c r="AD369" s="48"/>
    </row>
    <row r="370" spans="1:30" ht="15">
      <c r="A370" s="65" t="s">
        <v>273</v>
      </c>
      <c r="B370" s="65" t="s">
        <v>222</v>
      </c>
      <c r="C370" s="66" t="s">
        <v>1350</v>
      </c>
      <c r="D370" s="67">
        <v>3</v>
      </c>
      <c r="E370" s="66" t="s">
        <v>132</v>
      </c>
      <c r="F370" s="69">
        <v>32</v>
      </c>
      <c r="G370" s="66"/>
      <c r="H370" s="70"/>
      <c r="I370" s="71"/>
      <c r="J370" s="71"/>
      <c r="K370" s="34" t="s">
        <v>65</v>
      </c>
      <c r="L370" s="72">
        <v>370</v>
      </c>
      <c r="M370" s="72"/>
      <c r="N370" s="73"/>
      <c r="O370" s="79" t="s">
        <v>417</v>
      </c>
      <c r="P370" s="79">
        <v>1</v>
      </c>
      <c r="Q370" s="79" t="s">
        <v>418</v>
      </c>
      <c r="R370" s="79"/>
      <c r="S370" s="79"/>
      <c r="T370" s="78" t="str">
        <f>REPLACE(INDEX(GroupVertices[Group],MATCH(Edges[[#This Row],[Vertex 1]],GroupVertices[Vertex],0)),1,1,"")</f>
        <v>3</v>
      </c>
      <c r="U370" s="78" t="str">
        <f>REPLACE(INDEX(GroupVertices[Group],MATCH(Edges[[#This Row],[Vertex 2]],GroupVertices[Vertex],0)),1,1,"")</f>
        <v>3</v>
      </c>
      <c r="V370" s="48"/>
      <c r="W370" s="49"/>
      <c r="X370" s="48"/>
      <c r="Y370" s="49"/>
      <c r="Z370" s="48"/>
      <c r="AA370" s="49"/>
      <c r="AB370" s="48"/>
      <c r="AC370" s="49"/>
      <c r="AD370" s="48"/>
    </row>
    <row r="371" spans="1:30" ht="15">
      <c r="A371" s="65" t="s">
        <v>273</v>
      </c>
      <c r="B371" s="65" t="s">
        <v>271</v>
      </c>
      <c r="C371" s="66" t="s">
        <v>1350</v>
      </c>
      <c r="D371" s="67">
        <v>3</v>
      </c>
      <c r="E371" s="66" t="s">
        <v>132</v>
      </c>
      <c r="F371" s="69">
        <v>32</v>
      </c>
      <c r="G371" s="66"/>
      <c r="H371" s="70"/>
      <c r="I371" s="71"/>
      <c r="J371" s="71"/>
      <c r="K371" s="34" t="s">
        <v>65</v>
      </c>
      <c r="L371" s="72">
        <v>371</v>
      </c>
      <c r="M371" s="72"/>
      <c r="N371" s="73"/>
      <c r="O371" s="79" t="s">
        <v>417</v>
      </c>
      <c r="P371" s="79">
        <v>1</v>
      </c>
      <c r="Q371" s="79" t="s">
        <v>418</v>
      </c>
      <c r="R371" s="79"/>
      <c r="S371" s="79"/>
      <c r="T371" s="78" t="str">
        <f>REPLACE(INDEX(GroupVertices[Group],MATCH(Edges[[#This Row],[Vertex 1]],GroupVertices[Vertex],0)),1,1,"")</f>
        <v>3</v>
      </c>
      <c r="U371" s="78" t="str">
        <f>REPLACE(INDEX(GroupVertices[Group],MATCH(Edges[[#This Row],[Vertex 2]],GroupVertices[Vertex],0)),1,1,"")</f>
        <v>2</v>
      </c>
      <c r="V371" s="48"/>
      <c r="W371" s="49"/>
      <c r="X371" s="48"/>
      <c r="Y371" s="49"/>
      <c r="Z371" s="48"/>
      <c r="AA371" s="49"/>
      <c r="AB371" s="48"/>
      <c r="AC371" s="49"/>
      <c r="AD371" s="48"/>
    </row>
    <row r="372" spans="1:30" ht="15">
      <c r="A372" s="65" t="s">
        <v>273</v>
      </c>
      <c r="B372" s="65" t="s">
        <v>275</v>
      </c>
      <c r="C372" s="66" t="s">
        <v>1350</v>
      </c>
      <c r="D372" s="67">
        <v>3</v>
      </c>
      <c r="E372" s="66" t="s">
        <v>132</v>
      </c>
      <c r="F372" s="69">
        <v>32</v>
      </c>
      <c r="G372" s="66"/>
      <c r="H372" s="70"/>
      <c r="I372" s="71"/>
      <c r="J372" s="71"/>
      <c r="K372" s="34" t="s">
        <v>65</v>
      </c>
      <c r="L372" s="72">
        <v>372</v>
      </c>
      <c r="M372" s="72"/>
      <c r="N372" s="73"/>
      <c r="O372" s="79" t="s">
        <v>417</v>
      </c>
      <c r="P372" s="79">
        <v>1</v>
      </c>
      <c r="Q372" s="79" t="s">
        <v>418</v>
      </c>
      <c r="R372" s="79"/>
      <c r="S372" s="79"/>
      <c r="T372" s="78" t="str">
        <f>REPLACE(INDEX(GroupVertices[Group],MATCH(Edges[[#This Row],[Vertex 1]],GroupVertices[Vertex],0)),1,1,"")</f>
        <v>3</v>
      </c>
      <c r="U372" s="78" t="str">
        <f>REPLACE(INDEX(GroupVertices[Group],MATCH(Edges[[#This Row],[Vertex 2]],GroupVertices[Vertex],0)),1,1,"")</f>
        <v>3</v>
      </c>
      <c r="V372" s="48"/>
      <c r="W372" s="49"/>
      <c r="X372" s="48"/>
      <c r="Y372" s="49"/>
      <c r="Z372" s="48"/>
      <c r="AA372" s="49"/>
      <c r="AB372" s="48"/>
      <c r="AC372" s="49"/>
      <c r="AD372" s="48"/>
    </row>
    <row r="373" spans="1:30" ht="15">
      <c r="A373" s="65" t="s">
        <v>273</v>
      </c>
      <c r="B373" s="65" t="s">
        <v>312</v>
      </c>
      <c r="C373" s="66" t="s">
        <v>1350</v>
      </c>
      <c r="D373" s="67">
        <v>3</v>
      </c>
      <c r="E373" s="66" t="s">
        <v>132</v>
      </c>
      <c r="F373" s="69">
        <v>32</v>
      </c>
      <c r="G373" s="66"/>
      <c r="H373" s="70"/>
      <c r="I373" s="71"/>
      <c r="J373" s="71"/>
      <c r="K373" s="34" t="s">
        <v>65</v>
      </c>
      <c r="L373" s="72">
        <v>373</v>
      </c>
      <c r="M373" s="72"/>
      <c r="N373" s="73"/>
      <c r="O373" s="79" t="s">
        <v>417</v>
      </c>
      <c r="P373" s="79">
        <v>1</v>
      </c>
      <c r="Q373" s="79" t="s">
        <v>418</v>
      </c>
      <c r="R373" s="79"/>
      <c r="S373" s="79"/>
      <c r="T373" s="78" t="str">
        <f>REPLACE(INDEX(GroupVertices[Group],MATCH(Edges[[#This Row],[Vertex 1]],GroupVertices[Vertex],0)),1,1,"")</f>
        <v>3</v>
      </c>
      <c r="U373" s="78" t="str">
        <f>REPLACE(INDEX(GroupVertices[Group],MATCH(Edges[[#This Row],[Vertex 2]],GroupVertices[Vertex],0)),1,1,"")</f>
        <v>2</v>
      </c>
      <c r="V373" s="48"/>
      <c r="W373" s="49"/>
      <c r="X373" s="48"/>
      <c r="Y373" s="49"/>
      <c r="Z373" s="48"/>
      <c r="AA373" s="49"/>
      <c r="AB373" s="48"/>
      <c r="AC373" s="49"/>
      <c r="AD373" s="48"/>
    </row>
    <row r="374" spans="1:30" ht="15">
      <c r="A374" s="65" t="s">
        <v>199</v>
      </c>
      <c r="B374" s="65" t="s">
        <v>273</v>
      </c>
      <c r="C374" s="66" t="s">
        <v>1350</v>
      </c>
      <c r="D374" s="67">
        <v>3</v>
      </c>
      <c r="E374" s="66" t="s">
        <v>132</v>
      </c>
      <c r="F374" s="69">
        <v>32</v>
      </c>
      <c r="G374" s="66"/>
      <c r="H374" s="70"/>
      <c r="I374" s="71"/>
      <c r="J374" s="71"/>
      <c r="K374" s="34" t="s">
        <v>65</v>
      </c>
      <c r="L374" s="72">
        <v>374</v>
      </c>
      <c r="M374" s="72"/>
      <c r="N374" s="73"/>
      <c r="O374" s="79" t="s">
        <v>417</v>
      </c>
      <c r="P374" s="79">
        <v>1</v>
      </c>
      <c r="Q374" s="79" t="s">
        <v>418</v>
      </c>
      <c r="R374" s="79"/>
      <c r="S374" s="79"/>
      <c r="T374" s="78" t="str">
        <f>REPLACE(INDEX(GroupVertices[Group],MATCH(Edges[[#This Row],[Vertex 1]],GroupVertices[Vertex],0)),1,1,"")</f>
        <v>1</v>
      </c>
      <c r="U374" s="78" t="str">
        <f>REPLACE(INDEX(GroupVertices[Group],MATCH(Edges[[#This Row],[Vertex 2]],GroupVertices[Vertex],0)),1,1,"")</f>
        <v>3</v>
      </c>
      <c r="V374" s="48"/>
      <c r="W374" s="49"/>
      <c r="X374" s="48"/>
      <c r="Y374" s="49"/>
      <c r="Z374" s="48"/>
      <c r="AA374" s="49"/>
      <c r="AB374" s="48"/>
      <c r="AC374" s="49"/>
      <c r="AD374" s="48"/>
    </row>
    <row r="375" spans="1:30" ht="15">
      <c r="A375" s="65" t="s">
        <v>222</v>
      </c>
      <c r="B375" s="65" t="s">
        <v>400</v>
      </c>
      <c r="C375" s="66" t="s">
        <v>1350</v>
      </c>
      <c r="D375" s="67">
        <v>3</v>
      </c>
      <c r="E375" s="66" t="s">
        <v>132</v>
      </c>
      <c r="F375" s="69">
        <v>32</v>
      </c>
      <c r="G375" s="66"/>
      <c r="H375" s="70"/>
      <c r="I375" s="71"/>
      <c r="J375" s="71"/>
      <c r="K375" s="34" t="s">
        <v>65</v>
      </c>
      <c r="L375" s="72">
        <v>375</v>
      </c>
      <c r="M375" s="72"/>
      <c r="N375" s="73"/>
      <c r="O375" s="79" t="s">
        <v>417</v>
      </c>
      <c r="P375" s="79">
        <v>1</v>
      </c>
      <c r="Q375" s="79" t="s">
        <v>418</v>
      </c>
      <c r="R375" s="79"/>
      <c r="S375" s="79"/>
      <c r="T375" s="78" t="str">
        <f>REPLACE(INDEX(GroupVertices[Group],MATCH(Edges[[#This Row],[Vertex 1]],GroupVertices[Vertex],0)),1,1,"")</f>
        <v>3</v>
      </c>
      <c r="U375" s="78" t="str">
        <f>REPLACE(INDEX(GroupVertices[Group],MATCH(Edges[[#This Row],[Vertex 2]],GroupVertices[Vertex],0)),1,1,"")</f>
        <v>3</v>
      </c>
      <c r="V375" s="48"/>
      <c r="W375" s="49"/>
      <c r="X375" s="48"/>
      <c r="Y375" s="49"/>
      <c r="Z375" s="48"/>
      <c r="AA375" s="49"/>
      <c r="AB375" s="48"/>
      <c r="AC375" s="49"/>
      <c r="AD375" s="48"/>
    </row>
    <row r="376" spans="1:30" ht="15">
      <c r="A376" s="65" t="s">
        <v>199</v>
      </c>
      <c r="B376" s="65" t="s">
        <v>400</v>
      </c>
      <c r="C376" s="66" t="s">
        <v>1350</v>
      </c>
      <c r="D376" s="67">
        <v>3</v>
      </c>
      <c r="E376" s="66" t="s">
        <v>132</v>
      </c>
      <c r="F376" s="69">
        <v>32</v>
      </c>
      <c r="G376" s="66"/>
      <c r="H376" s="70"/>
      <c r="I376" s="71"/>
      <c r="J376" s="71"/>
      <c r="K376" s="34" t="s">
        <v>65</v>
      </c>
      <c r="L376" s="72">
        <v>376</v>
      </c>
      <c r="M376" s="72"/>
      <c r="N376" s="73"/>
      <c r="O376" s="79" t="s">
        <v>417</v>
      </c>
      <c r="P376" s="79">
        <v>1</v>
      </c>
      <c r="Q376" s="79" t="s">
        <v>418</v>
      </c>
      <c r="R376" s="79"/>
      <c r="S376" s="79"/>
      <c r="T376" s="78" t="str">
        <f>REPLACE(INDEX(GroupVertices[Group],MATCH(Edges[[#This Row],[Vertex 1]],GroupVertices[Vertex],0)),1,1,"")</f>
        <v>1</v>
      </c>
      <c r="U376" s="78" t="str">
        <f>REPLACE(INDEX(GroupVertices[Group],MATCH(Edges[[#This Row],[Vertex 2]],GroupVertices[Vertex],0)),1,1,"")</f>
        <v>3</v>
      </c>
      <c r="V376" s="48"/>
      <c r="W376" s="49"/>
      <c r="X376" s="48"/>
      <c r="Y376" s="49"/>
      <c r="Z376" s="48"/>
      <c r="AA376" s="49"/>
      <c r="AB376" s="48"/>
      <c r="AC376" s="49"/>
      <c r="AD376" s="48"/>
    </row>
    <row r="377" spans="1:30" ht="15">
      <c r="A377" s="65" t="s">
        <v>274</v>
      </c>
      <c r="B377" s="65" t="s">
        <v>400</v>
      </c>
      <c r="C377" s="66" t="s">
        <v>1350</v>
      </c>
      <c r="D377" s="67">
        <v>3</v>
      </c>
      <c r="E377" s="66" t="s">
        <v>132</v>
      </c>
      <c r="F377" s="69">
        <v>32</v>
      </c>
      <c r="G377" s="66"/>
      <c r="H377" s="70"/>
      <c r="I377" s="71"/>
      <c r="J377" s="71"/>
      <c r="K377" s="34" t="s">
        <v>65</v>
      </c>
      <c r="L377" s="72">
        <v>377</v>
      </c>
      <c r="M377" s="72"/>
      <c r="N377" s="73"/>
      <c r="O377" s="79" t="s">
        <v>417</v>
      </c>
      <c r="P377" s="79">
        <v>1</v>
      </c>
      <c r="Q377" s="79" t="s">
        <v>418</v>
      </c>
      <c r="R377" s="79"/>
      <c r="S377" s="79"/>
      <c r="T377" s="78" t="str">
        <f>REPLACE(INDEX(GroupVertices[Group],MATCH(Edges[[#This Row],[Vertex 1]],GroupVertices[Vertex],0)),1,1,"")</f>
        <v>3</v>
      </c>
      <c r="U377" s="78" t="str">
        <f>REPLACE(INDEX(GroupVertices[Group],MATCH(Edges[[#This Row],[Vertex 2]],GroupVertices[Vertex],0)),1,1,"")</f>
        <v>3</v>
      </c>
      <c r="V377" s="48"/>
      <c r="W377" s="49"/>
      <c r="X377" s="48"/>
      <c r="Y377" s="49"/>
      <c r="Z377" s="48"/>
      <c r="AA377" s="49"/>
      <c r="AB377" s="48"/>
      <c r="AC377" s="49"/>
      <c r="AD377" s="48"/>
    </row>
    <row r="378" spans="1:30" ht="15">
      <c r="A378" s="65" t="s">
        <v>275</v>
      </c>
      <c r="B378" s="65" t="s">
        <v>400</v>
      </c>
      <c r="C378" s="66" t="s">
        <v>1350</v>
      </c>
      <c r="D378" s="67">
        <v>3</v>
      </c>
      <c r="E378" s="66" t="s">
        <v>132</v>
      </c>
      <c r="F378" s="69">
        <v>32</v>
      </c>
      <c r="G378" s="66"/>
      <c r="H378" s="70"/>
      <c r="I378" s="71"/>
      <c r="J378" s="71"/>
      <c r="K378" s="34" t="s">
        <v>65</v>
      </c>
      <c r="L378" s="72">
        <v>378</v>
      </c>
      <c r="M378" s="72"/>
      <c r="N378" s="73"/>
      <c r="O378" s="79" t="s">
        <v>417</v>
      </c>
      <c r="P378" s="79">
        <v>1</v>
      </c>
      <c r="Q378" s="79" t="s">
        <v>418</v>
      </c>
      <c r="R378" s="79"/>
      <c r="S378" s="79"/>
      <c r="T378" s="78" t="str">
        <f>REPLACE(INDEX(GroupVertices[Group],MATCH(Edges[[#This Row],[Vertex 1]],GroupVertices[Vertex],0)),1,1,"")</f>
        <v>3</v>
      </c>
      <c r="U378" s="78" t="str">
        <f>REPLACE(INDEX(GroupVertices[Group],MATCH(Edges[[#This Row],[Vertex 2]],GroupVertices[Vertex],0)),1,1,"")</f>
        <v>3</v>
      </c>
      <c r="V378" s="48"/>
      <c r="W378" s="49"/>
      <c r="X378" s="48"/>
      <c r="Y378" s="49"/>
      <c r="Z378" s="48"/>
      <c r="AA378" s="49"/>
      <c r="AB378" s="48"/>
      <c r="AC378" s="49"/>
      <c r="AD378" s="48"/>
    </row>
    <row r="379" spans="1:30" ht="15">
      <c r="A379" s="65" t="s">
        <v>276</v>
      </c>
      <c r="B379" s="65" t="s">
        <v>277</v>
      </c>
      <c r="C379" s="66" t="s">
        <v>1350</v>
      </c>
      <c r="D379" s="67">
        <v>3</v>
      </c>
      <c r="E379" s="66" t="s">
        <v>132</v>
      </c>
      <c r="F379" s="69">
        <v>32</v>
      </c>
      <c r="G379" s="66"/>
      <c r="H379" s="70"/>
      <c r="I379" s="71"/>
      <c r="J379" s="71"/>
      <c r="K379" s="34" t="s">
        <v>65</v>
      </c>
      <c r="L379" s="72">
        <v>379</v>
      </c>
      <c r="M379" s="72"/>
      <c r="N379" s="73"/>
      <c r="O379" s="79" t="s">
        <v>417</v>
      </c>
      <c r="P379" s="79">
        <v>1</v>
      </c>
      <c r="Q379" s="79" t="s">
        <v>418</v>
      </c>
      <c r="R379" s="79"/>
      <c r="S379" s="79"/>
      <c r="T379" s="78" t="str">
        <f>REPLACE(INDEX(GroupVertices[Group],MATCH(Edges[[#This Row],[Vertex 1]],GroupVertices[Vertex],0)),1,1,"")</f>
        <v>3</v>
      </c>
      <c r="U379" s="78" t="str">
        <f>REPLACE(INDEX(GroupVertices[Group],MATCH(Edges[[#This Row],[Vertex 2]],GroupVertices[Vertex],0)),1,1,"")</f>
        <v>1</v>
      </c>
      <c r="V379" s="48"/>
      <c r="W379" s="49"/>
      <c r="X379" s="48"/>
      <c r="Y379" s="49"/>
      <c r="Z379" s="48"/>
      <c r="AA379" s="49"/>
      <c r="AB379" s="48"/>
      <c r="AC379" s="49"/>
      <c r="AD379" s="48"/>
    </row>
    <row r="380" spans="1:30" ht="15">
      <c r="A380" s="65" t="s">
        <v>269</v>
      </c>
      <c r="B380" s="65" t="s">
        <v>277</v>
      </c>
      <c r="C380" s="66" t="s">
        <v>1350</v>
      </c>
      <c r="D380" s="67">
        <v>3</v>
      </c>
      <c r="E380" s="66" t="s">
        <v>132</v>
      </c>
      <c r="F380" s="69">
        <v>32</v>
      </c>
      <c r="G380" s="66"/>
      <c r="H380" s="70"/>
      <c r="I380" s="71"/>
      <c r="J380" s="71"/>
      <c r="K380" s="34" t="s">
        <v>65</v>
      </c>
      <c r="L380" s="72">
        <v>380</v>
      </c>
      <c r="M380" s="72"/>
      <c r="N380" s="73"/>
      <c r="O380" s="79" t="s">
        <v>417</v>
      </c>
      <c r="P380" s="79">
        <v>1</v>
      </c>
      <c r="Q380" s="79" t="s">
        <v>418</v>
      </c>
      <c r="R380" s="79"/>
      <c r="S380" s="79"/>
      <c r="T380" s="78" t="str">
        <f>REPLACE(INDEX(GroupVertices[Group],MATCH(Edges[[#This Row],[Vertex 1]],GroupVertices[Vertex],0)),1,1,"")</f>
        <v>1</v>
      </c>
      <c r="U380" s="78" t="str">
        <f>REPLACE(INDEX(GroupVertices[Group],MATCH(Edges[[#This Row],[Vertex 2]],GroupVertices[Vertex],0)),1,1,"")</f>
        <v>1</v>
      </c>
      <c r="V380" s="48"/>
      <c r="W380" s="49"/>
      <c r="X380" s="48"/>
      <c r="Y380" s="49"/>
      <c r="Z380" s="48"/>
      <c r="AA380" s="49"/>
      <c r="AB380" s="48"/>
      <c r="AC380" s="49"/>
      <c r="AD380" s="48"/>
    </row>
    <row r="381" spans="1:30" ht="15">
      <c r="A381" s="65" t="s">
        <v>275</v>
      </c>
      <c r="B381" s="65" t="s">
        <v>277</v>
      </c>
      <c r="C381" s="66" t="s">
        <v>1350</v>
      </c>
      <c r="D381" s="67">
        <v>3</v>
      </c>
      <c r="E381" s="66" t="s">
        <v>132</v>
      </c>
      <c r="F381" s="69">
        <v>32</v>
      </c>
      <c r="G381" s="66"/>
      <c r="H381" s="70"/>
      <c r="I381" s="71"/>
      <c r="J381" s="71"/>
      <c r="K381" s="34" t="s">
        <v>65</v>
      </c>
      <c r="L381" s="72">
        <v>381</v>
      </c>
      <c r="M381" s="72"/>
      <c r="N381" s="73"/>
      <c r="O381" s="79" t="s">
        <v>417</v>
      </c>
      <c r="P381" s="79">
        <v>1</v>
      </c>
      <c r="Q381" s="79" t="s">
        <v>418</v>
      </c>
      <c r="R381" s="79"/>
      <c r="S381" s="79"/>
      <c r="T381" s="78" t="str">
        <f>REPLACE(INDEX(GroupVertices[Group],MATCH(Edges[[#This Row],[Vertex 1]],GroupVertices[Vertex],0)),1,1,"")</f>
        <v>3</v>
      </c>
      <c r="U381" s="78" t="str">
        <f>REPLACE(INDEX(GroupVertices[Group],MATCH(Edges[[#This Row],[Vertex 2]],GroupVertices[Vertex],0)),1,1,"")</f>
        <v>1</v>
      </c>
      <c r="V381" s="48"/>
      <c r="W381" s="49"/>
      <c r="X381" s="48"/>
      <c r="Y381" s="49"/>
      <c r="Z381" s="48"/>
      <c r="AA381" s="49"/>
      <c r="AB381" s="48"/>
      <c r="AC381" s="49"/>
      <c r="AD381" s="48"/>
    </row>
    <row r="382" spans="1:30" ht="15">
      <c r="A382" s="65" t="s">
        <v>277</v>
      </c>
      <c r="B382" s="65" t="s">
        <v>334</v>
      </c>
      <c r="C382" s="66" t="s">
        <v>1350</v>
      </c>
      <c r="D382" s="67">
        <v>3</v>
      </c>
      <c r="E382" s="66" t="s">
        <v>132</v>
      </c>
      <c r="F382" s="69">
        <v>32</v>
      </c>
      <c r="G382" s="66"/>
      <c r="H382" s="70"/>
      <c r="I382" s="71"/>
      <c r="J382" s="71"/>
      <c r="K382" s="34" t="s">
        <v>65</v>
      </c>
      <c r="L382" s="72">
        <v>382</v>
      </c>
      <c r="M382" s="72"/>
      <c r="N382" s="73"/>
      <c r="O382" s="79" t="s">
        <v>417</v>
      </c>
      <c r="P382" s="79">
        <v>1</v>
      </c>
      <c r="Q382" s="79" t="s">
        <v>418</v>
      </c>
      <c r="R382" s="79"/>
      <c r="S382" s="79"/>
      <c r="T382" s="78" t="str">
        <f>REPLACE(INDEX(GroupVertices[Group],MATCH(Edges[[#This Row],[Vertex 1]],GroupVertices[Vertex],0)),1,1,"")</f>
        <v>1</v>
      </c>
      <c r="U382" s="78" t="str">
        <f>REPLACE(INDEX(GroupVertices[Group],MATCH(Edges[[#This Row],[Vertex 2]],GroupVertices[Vertex],0)),1,1,"")</f>
        <v>1</v>
      </c>
      <c r="V382" s="48"/>
      <c r="W382" s="49"/>
      <c r="X382" s="48"/>
      <c r="Y382" s="49"/>
      <c r="Z382" s="48"/>
      <c r="AA382" s="49"/>
      <c r="AB382" s="48"/>
      <c r="AC382" s="49"/>
      <c r="AD382" s="48"/>
    </row>
    <row r="383" spans="1:30" ht="15">
      <c r="A383" s="65" t="s">
        <v>277</v>
      </c>
      <c r="B383" s="65" t="s">
        <v>396</v>
      </c>
      <c r="C383" s="66" t="s">
        <v>1350</v>
      </c>
      <c r="D383" s="67">
        <v>3</v>
      </c>
      <c r="E383" s="66" t="s">
        <v>132</v>
      </c>
      <c r="F383" s="69">
        <v>32</v>
      </c>
      <c r="G383" s="66"/>
      <c r="H383" s="70"/>
      <c r="I383" s="71"/>
      <c r="J383" s="71"/>
      <c r="K383" s="34" t="s">
        <v>65</v>
      </c>
      <c r="L383" s="72">
        <v>383</v>
      </c>
      <c r="M383" s="72"/>
      <c r="N383" s="73"/>
      <c r="O383" s="79" t="s">
        <v>417</v>
      </c>
      <c r="P383" s="79">
        <v>1</v>
      </c>
      <c r="Q383" s="79" t="s">
        <v>418</v>
      </c>
      <c r="R383" s="79"/>
      <c r="S383" s="79"/>
      <c r="T383" s="78" t="str">
        <f>REPLACE(INDEX(GroupVertices[Group],MATCH(Edges[[#This Row],[Vertex 1]],GroupVertices[Vertex],0)),1,1,"")</f>
        <v>1</v>
      </c>
      <c r="U383" s="78" t="str">
        <f>REPLACE(INDEX(GroupVertices[Group],MATCH(Edges[[#This Row],[Vertex 2]],GroupVertices[Vertex],0)),1,1,"")</f>
        <v>2</v>
      </c>
      <c r="V383" s="48"/>
      <c r="W383" s="49"/>
      <c r="X383" s="48"/>
      <c r="Y383" s="49"/>
      <c r="Z383" s="48"/>
      <c r="AA383" s="49"/>
      <c r="AB383" s="48"/>
      <c r="AC383" s="49"/>
      <c r="AD383" s="48"/>
    </row>
    <row r="384" spans="1:30" ht="15">
      <c r="A384" s="65" t="s">
        <v>277</v>
      </c>
      <c r="B384" s="65" t="s">
        <v>278</v>
      </c>
      <c r="C384" s="66" t="s">
        <v>1350</v>
      </c>
      <c r="D384" s="67">
        <v>3</v>
      </c>
      <c r="E384" s="66" t="s">
        <v>132</v>
      </c>
      <c r="F384" s="69">
        <v>32</v>
      </c>
      <c r="G384" s="66"/>
      <c r="H384" s="70"/>
      <c r="I384" s="71"/>
      <c r="J384" s="71"/>
      <c r="K384" s="34" t="s">
        <v>66</v>
      </c>
      <c r="L384" s="72">
        <v>384</v>
      </c>
      <c r="M384" s="72"/>
      <c r="N384" s="73"/>
      <c r="O384" s="79" t="s">
        <v>417</v>
      </c>
      <c r="P384" s="79">
        <v>1</v>
      </c>
      <c r="Q384" s="79" t="s">
        <v>418</v>
      </c>
      <c r="R384" s="79"/>
      <c r="S384" s="79"/>
      <c r="T384" s="78" t="str">
        <f>REPLACE(INDEX(GroupVertices[Group],MATCH(Edges[[#This Row],[Vertex 1]],GroupVertices[Vertex],0)),1,1,"")</f>
        <v>1</v>
      </c>
      <c r="U384" s="78" t="str">
        <f>REPLACE(INDEX(GroupVertices[Group],MATCH(Edges[[#This Row],[Vertex 2]],GroupVertices[Vertex],0)),1,1,"")</f>
        <v>1</v>
      </c>
      <c r="V384" s="48"/>
      <c r="W384" s="49"/>
      <c r="X384" s="48"/>
      <c r="Y384" s="49"/>
      <c r="Z384" s="48"/>
      <c r="AA384" s="49"/>
      <c r="AB384" s="48"/>
      <c r="AC384" s="49"/>
      <c r="AD384" s="48"/>
    </row>
    <row r="385" spans="1:30" ht="15">
      <c r="A385" s="65" t="s">
        <v>199</v>
      </c>
      <c r="B385" s="65" t="s">
        <v>277</v>
      </c>
      <c r="C385" s="66" t="s">
        <v>1350</v>
      </c>
      <c r="D385" s="67">
        <v>3</v>
      </c>
      <c r="E385" s="66" t="s">
        <v>132</v>
      </c>
      <c r="F385" s="69">
        <v>32</v>
      </c>
      <c r="G385" s="66"/>
      <c r="H385" s="70"/>
      <c r="I385" s="71"/>
      <c r="J385" s="71"/>
      <c r="K385" s="34" t="s">
        <v>65</v>
      </c>
      <c r="L385" s="72">
        <v>385</v>
      </c>
      <c r="M385" s="72"/>
      <c r="N385" s="73"/>
      <c r="O385" s="79" t="s">
        <v>417</v>
      </c>
      <c r="P385" s="79">
        <v>1</v>
      </c>
      <c r="Q385" s="79" t="s">
        <v>418</v>
      </c>
      <c r="R385" s="79"/>
      <c r="S385" s="79"/>
      <c r="T385" s="78" t="str">
        <f>REPLACE(INDEX(GroupVertices[Group],MATCH(Edges[[#This Row],[Vertex 1]],GroupVertices[Vertex],0)),1,1,"")</f>
        <v>1</v>
      </c>
      <c r="U385" s="78" t="str">
        <f>REPLACE(INDEX(GroupVertices[Group],MATCH(Edges[[#This Row],[Vertex 2]],GroupVertices[Vertex],0)),1,1,"")</f>
        <v>1</v>
      </c>
      <c r="V385" s="48"/>
      <c r="W385" s="49"/>
      <c r="X385" s="48"/>
      <c r="Y385" s="49"/>
      <c r="Z385" s="48"/>
      <c r="AA385" s="49"/>
      <c r="AB385" s="48"/>
      <c r="AC385" s="49"/>
      <c r="AD385" s="48"/>
    </row>
    <row r="386" spans="1:30" ht="15">
      <c r="A386" s="65" t="s">
        <v>278</v>
      </c>
      <c r="B386" s="65" t="s">
        <v>277</v>
      </c>
      <c r="C386" s="66" t="s">
        <v>1350</v>
      </c>
      <c r="D386" s="67">
        <v>3</v>
      </c>
      <c r="E386" s="66" t="s">
        <v>132</v>
      </c>
      <c r="F386" s="69">
        <v>32</v>
      </c>
      <c r="G386" s="66"/>
      <c r="H386" s="70"/>
      <c r="I386" s="71"/>
      <c r="J386" s="71"/>
      <c r="K386" s="34" t="s">
        <v>66</v>
      </c>
      <c r="L386" s="72">
        <v>386</v>
      </c>
      <c r="M386" s="72"/>
      <c r="N386" s="73"/>
      <c r="O386" s="79" t="s">
        <v>417</v>
      </c>
      <c r="P386" s="79">
        <v>1</v>
      </c>
      <c r="Q386" s="79" t="s">
        <v>418</v>
      </c>
      <c r="R386" s="79"/>
      <c r="S386" s="79"/>
      <c r="T386" s="78" t="str">
        <f>REPLACE(INDEX(GroupVertices[Group],MATCH(Edges[[#This Row],[Vertex 1]],GroupVertices[Vertex],0)),1,1,"")</f>
        <v>1</v>
      </c>
      <c r="U386" s="78" t="str">
        <f>REPLACE(INDEX(GroupVertices[Group],MATCH(Edges[[#This Row],[Vertex 2]],GroupVertices[Vertex],0)),1,1,"")</f>
        <v>1</v>
      </c>
      <c r="V386" s="48"/>
      <c r="W386" s="49"/>
      <c r="X386" s="48"/>
      <c r="Y386" s="49"/>
      <c r="Z386" s="48"/>
      <c r="AA386" s="49"/>
      <c r="AB386" s="48"/>
      <c r="AC386" s="49"/>
      <c r="AD386" s="48"/>
    </row>
    <row r="387" spans="1:30" ht="15">
      <c r="A387" s="65" t="s">
        <v>278</v>
      </c>
      <c r="B387" s="65" t="s">
        <v>275</v>
      </c>
      <c r="C387" s="66" t="s">
        <v>1350</v>
      </c>
      <c r="D387" s="67">
        <v>3</v>
      </c>
      <c r="E387" s="66" t="s">
        <v>132</v>
      </c>
      <c r="F387" s="69">
        <v>32</v>
      </c>
      <c r="G387" s="66"/>
      <c r="H387" s="70"/>
      <c r="I387" s="71"/>
      <c r="J387" s="71"/>
      <c r="K387" s="34" t="s">
        <v>65</v>
      </c>
      <c r="L387" s="72">
        <v>387</v>
      </c>
      <c r="M387" s="72"/>
      <c r="N387" s="73"/>
      <c r="O387" s="79" t="s">
        <v>417</v>
      </c>
      <c r="P387" s="79">
        <v>1</v>
      </c>
      <c r="Q387" s="79" t="s">
        <v>418</v>
      </c>
      <c r="R387" s="79"/>
      <c r="S387" s="79"/>
      <c r="T387" s="78" t="str">
        <f>REPLACE(INDEX(GroupVertices[Group],MATCH(Edges[[#This Row],[Vertex 1]],GroupVertices[Vertex],0)),1,1,"")</f>
        <v>1</v>
      </c>
      <c r="U387" s="78" t="str">
        <f>REPLACE(INDEX(GroupVertices[Group],MATCH(Edges[[#This Row],[Vertex 2]],GroupVertices[Vertex],0)),1,1,"")</f>
        <v>3</v>
      </c>
      <c r="V387" s="48"/>
      <c r="W387" s="49"/>
      <c r="X387" s="48"/>
      <c r="Y387" s="49"/>
      <c r="Z387" s="48"/>
      <c r="AA387" s="49"/>
      <c r="AB387" s="48"/>
      <c r="AC387" s="49"/>
      <c r="AD387" s="48"/>
    </row>
    <row r="388" spans="1:30" ht="15">
      <c r="A388" s="65" t="s">
        <v>278</v>
      </c>
      <c r="B388" s="65" t="s">
        <v>312</v>
      </c>
      <c r="C388" s="66" t="s">
        <v>1350</v>
      </c>
      <c r="D388" s="67">
        <v>3</v>
      </c>
      <c r="E388" s="66" t="s">
        <v>132</v>
      </c>
      <c r="F388" s="69">
        <v>32</v>
      </c>
      <c r="G388" s="66"/>
      <c r="H388" s="70"/>
      <c r="I388" s="71"/>
      <c r="J388" s="71"/>
      <c r="K388" s="34" t="s">
        <v>65</v>
      </c>
      <c r="L388" s="72">
        <v>388</v>
      </c>
      <c r="M388" s="72"/>
      <c r="N388" s="73"/>
      <c r="O388" s="79" t="s">
        <v>417</v>
      </c>
      <c r="P388" s="79">
        <v>1</v>
      </c>
      <c r="Q388" s="79" t="s">
        <v>418</v>
      </c>
      <c r="R388" s="79"/>
      <c r="S388" s="79"/>
      <c r="T388" s="78" t="str">
        <f>REPLACE(INDEX(GroupVertices[Group],MATCH(Edges[[#This Row],[Vertex 1]],GroupVertices[Vertex],0)),1,1,"")</f>
        <v>1</v>
      </c>
      <c r="U388" s="78" t="str">
        <f>REPLACE(INDEX(GroupVertices[Group],MATCH(Edges[[#This Row],[Vertex 2]],GroupVertices[Vertex],0)),1,1,"")</f>
        <v>2</v>
      </c>
      <c r="V388" s="48"/>
      <c r="W388" s="49"/>
      <c r="X388" s="48"/>
      <c r="Y388" s="49"/>
      <c r="Z388" s="48"/>
      <c r="AA388" s="49"/>
      <c r="AB388" s="48"/>
      <c r="AC388" s="49"/>
      <c r="AD388" s="48"/>
    </row>
    <row r="389" spans="1:30" ht="15">
      <c r="A389" s="65" t="s">
        <v>199</v>
      </c>
      <c r="B389" s="65" t="s">
        <v>278</v>
      </c>
      <c r="C389" s="66" t="s">
        <v>1350</v>
      </c>
      <c r="D389" s="67">
        <v>3</v>
      </c>
      <c r="E389" s="66" t="s">
        <v>132</v>
      </c>
      <c r="F389" s="69">
        <v>32</v>
      </c>
      <c r="G389" s="66"/>
      <c r="H389" s="70"/>
      <c r="I389" s="71"/>
      <c r="J389" s="71"/>
      <c r="K389" s="34" t="s">
        <v>65</v>
      </c>
      <c r="L389" s="72">
        <v>389</v>
      </c>
      <c r="M389" s="72"/>
      <c r="N389" s="73"/>
      <c r="O389" s="79" t="s">
        <v>417</v>
      </c>
      <c r="P389" s="79">
        <v>1</v>
      </c>
      <c r="Q389" s="79" t="s">
        <v>418</v>
      </c>
      <c r="R389" s="79"/>
      <c r="S389" s="79"/>
      <c r="T389" s="78" t="str">
        <f>REPLACE(INDEX(GroupVertices[Group],MATCH(Edges[[#This Row],[Vertex 1]],GroupVertices[Vertex],0)),1,1,"")</f>
        <v>1</v>
      </c>
      <c r="U389" s="78" t="str">
        <f>REPLACE(INDEX(GroupVertices[Group],MATCH(Edges[[#This Row],[Vertex 2]],GroupVertices[Vertex],0)),1,1,"")</f>
        <v>1</v>
      </c>
      <c r="V389" s="48"/>
      <c r="W389" s="49"/>
      <c r="X389" s="48"/>
      <c r="Y389" s="49"/>
      <c r="Z389" s="48"/>
      <c r="AA389" s="49"/>
      <c r="AB389" s="48"/>
      <c r="AC389" s="49"/>
      <c r="AD389" s="48"/>
    </row>
    <row r="390" spans="1:30" ht="15">
      <c r="A390" s="65" t="s">
        <v>213</v>
      </c>
      <c r="B390" s="65" t="s">
        <v>279</v>
      </c>
      <c r="C390" s="66" t="s">
        <v>1350</v>
      </c>
      <c r="D390" s="67">
        <v>3</v>
      </c>
      <c r="E390" s="66" t="s">
        <v>132</v>
      </c>
      <c r="F390" s="69">
        <v>32</v>
      </c>
      <c r="G390" s="66"/>
      <c r="H390" s="70"/>
      <c r="I390" s="71"/>
      <c r="J390" s="71"/>
      <c r="K390" s="34" t="s">
        <v>66</v>
      </c>
      <c r="L390" s="72">
        <v>390</v>
      </c>
      <c r="M390" s="72"/>
      <c r="N390" s="73"/>
      <c r="O390" s="79" t="s">
        <v>417</v>
      </c>
      <c r="P390" s="79">
        <v>1</v>
      </c>
      <c r="Q390" s="79" t="s">
        <v>418</v>
      </c>
      <c r="R390" s="79"/>
      <c r="S390" s="79"/>
      <c r="T390" s="78" t="str">
        <f>REPLACE(INDEX(GroupVertices[Group],MATCH(Edges[[#This Row],[Vertex 1]],GroupVertices[Vertex],0)),1,1,"")</f>
        <v>2</v>
      </c>
      <c r="U390" s="78" t="str">
        <f>REPLACE(INDEX(GroupVertices[Group],MATCH(Edges[[#This Row],[Vertex 2]],GroupVertices[Vertex],0)),1,1,"")</f>
        <v>1</v>
      </c>
      <c r="V390" s="48"/>
      <c r="W390" s="49"/>
      <c r="X390" s="48"/>
      <c r="Y390" s="49"/>
      <c r="Z390" s="48"/>
      <c r="AA390" s="49"/>
      <c r="AB390" s="48"/>
      <c r="AC390" s="49"/>
      <c r="AD390" s="48"/>
    </row>
    <row r="391" spans="1:30" ht="15">
      <c r="A391" s="65" t="s">
        <v>245</v>
      </c>
      <c r="B391" s="65" t="s">
        <v>279</v>
      </c>
      <c r="C391" s="66" t="s">
        <v>1350</v>
      </c>
      <c r="D391" s="67">
        <v>3</v>
      </c>
      <c r="E391" s="66" t="s">
        <v>132</v>
      </c>
      <c r="F391" s="69">
        <v>32</v>
      </c>
      <c r="G391" s="66"/>
      <c r="H391" s="70"/>
      <c r="I391" s="71"/>
      <c r="J391" s="71"/>
      <c r="K391" s="34" t="s">
        <v>65</v>
      </c>
      <c r="L391" s="72">
        <v>391</v>
      </c>
      <c r="M391" s="72"/>
      <c r="N391" s="73"/>
      <c r="O391" s="79" t="s">
        <v>417</v>
      </c>
      <c r="P391" s="79">
        <v>1</v>
      </c>
      <c r="Q391" s="79" t="s">
        <v>418</v>
      </c>
      <c r="R391" s="79"/>
      <c r="S391" s="79"/>
      <c r="T391" s="78" t="str">
        <f>REPLACE(INDEX(GroupVertices[Group],MATCH(Edges[[#This Row],[Vertex 1]],GroupVertices[Vertex],0)),1,1,"")</f>
        <v>2</v>
      </c>
      <c r="U391" s="78" t="str">
        <f>REPLACE(INDEX(GroupVertices[Group],MATCH(Edges[[#This Row],[Vertex 2]],GroupVertices[Vertex],0)),1,1,"")</f>
        <v>1</v>
      </c>
      <c r="V391" s="48"/>
      <c r="W391" s="49"/>
      <c r="X391" s="48"/>
      <c r="Y391" s="49"/>
      <c r="Z391" s="48"/>
      <c r="AA391" s="49"/>
      <c r="AB391" s="48"/>
      <c r="AC391" s="49"/>
      <c r="AD391" s="48"/>
    </row>
    <row r="392" spans="1:30" ht="15">
      <c r="A392" s="65" t="s">
        <v>279</v>
      </c>
      <c r="B392" s="65" t="s">
        <v>213</v>
      </c>
      <c r="C392" s="66" t="s">
        <v>1350</v>
      </c>
      <c r="D392" s="67">
        <v>3</v>
      </c>
      <c r="E392" s="66" t="s">
        <v>132</v>
      </c>
      <c r="F392" s="69">
        <v>32</v>
      </c>
      <c r="G392" s="66"/>
      <c r="H392" s="70"/>
      <c r="I392" s="71"/>
      <c r="J392" s="71"/>
      <c r="K392" s="34" t="s">
        <v>66</v>
      </c>
      <c r="L392" s="72">
        <v>392</v>
      </c>
      <c r="M392" s="72"/>
      <c r="N392" s="73"/>
      <c r="O392" s="79" t="s">
        <v>417</v>
      </c>
      <c r="P392" s="79">
        <v>1</v>
      </c>
      <c r="Q392" s="79" t="s">
        <v>418</v>
      </c>
      <c r="R392" s="79"/>
      <c r="S392" s="79"/>
      <c r="T392" s="78" t="str">
        <f>REPLACE(INDEX(GroupVertices[Group],MATCH(Edges[[#This Row],[Vertex 1]],GroupVertices[Vertex],0)),1,1,"")</f>
        <v>1</v>
      </c>
      <c r="U392" s="78" t="str">
        <f>REPLACE(INDEX(GroupVertices[Group],MATCH(Edges[[#This Row],[Vertex 2]],GroupVertices[Vertex],0)),1,1,"")</f>
        <v>2</v>
      </c>
      <c r="V392" s="48"/>
      <c r="W392" s="49"/>
      <c r="X392" s="48"/>
      <c r="Y392" s="49"/>
      <c r="Z392" s="48"/>
      <c r="AA392" s="49"/>
      <c r="AB392" s="48"/>
      <c r="AC392" s="49"/>
      <c r="AD392" s="48"/>
    </row>
    <row r="393" spans="1:30" ht="15">
      <c r="A393" s="65" t="s">
        <v>279</v>
      </c>
      <c r="B393" s="65" t="s">
        <v>300</v>
      </c>
      <c r="C393" s="66" t="s">
        <v>1350</v>
      </c>
      <c r="D393" s="67">
        <v>3</v>
      </c>
      <c r="E393" s="66" t="s">
        <v>132</v>
      </c>
      <c r="F393" s="69">
        <v>32</v>
      </c>
      <c r="G393" s="66"/>
      <c r="H393" s="70"/>
      <c r="I393" s="71"/>
      <c r="J393" s="71"/>
      <c r="K393" s="34" t="s">
        <v>65</v>
      </c>
      <c r="L393" s="72">
        <v>393</v>
      </c>
      <c r="M393" s="72"/>
      <c r="N393" s="73"/>
      <c r="O393" s="79" t="s">
        <v>417</v>
      </c>
      <c r="P393" s="79">
        <v>1</v>
      </c>
      <c r="Q393" s="79" t="s">
        <v>418</v>
      </c>
      <c r="R393" s="79"/>
      <c r="S393" s="79"/>
      <c r="T393" s="78" t="str">
        <f>REPLACE(INDEX(GroupVertices[Group],MATCH(Edges[[#This Row],[Vertex 1]],GroupVertices[Vertex],0)),1,1,"")</f>
        <v>1</v>
      </c>
      <c r="U393" s="78" t="str">
        <f>REPLACE(INDEX(GroupVertices[Group],MATCH(Edges[[#This Row],[Vertex 2]],GroupVertices[Vertex],0)),1,1,"")</f>
        <v>3</v>
      </c>
      <c r="V393" s="48"/>
      <c r="W393" s="49"/>
      <c r="X393" s="48"/>
      <c r="Y393" s="49"/>
      <c r="Z393" s="48"/>
      <c r="AA393" s="49"/>
      <c r="AB393" s="48"/>
      <c r="AC393" s="49"/>
      <c r="AD393" s="48"/>
    </row>
    <row r="394" spans="1:30" ht="15">
      <c r="A394" s="65" t="s">
        <v>199</v>
      </c>
      <c r="B394" s="65" t="s">
        <v>279</v>
      </c>
      <c r="C394" s="66" t="s">
        <v>1350</v>
      </c>
      <c r="D394" s="67">
        <v>3</v>
      </c>
      <c r="E394" s="66" t="s">
        <v>132</v>
      </c>
      <c r="F394" s="69">
        <v>32</v>
      </c>
      <c r="G394" s="66"/>
      <c r="H394" s="70"/>
      <c r="I394" s="71"/>
      <c r="J394" s="71"/>
      <c r="K394" s="34" t="s">
        <v>65</v>
      </c>
      <c r="L394" s="72">
        <v>394</v>
      </c>
      <c r="M394" s="72"/>
      <c r="N394" s="73"/>
      <c r="O394" s="79" t="s">
        <v>417</v>
      </c>
      <c r="P394" s="79">
        <v>1</v>
      </c>
      <c r="Q394" s="79" t="s">
        <v>418</v>
      </c>
      <c r="R394" s="79"/>
      <c r="S394" s="79"/>
      <c r="T394" s="78" t="str">
        <f>REPLACE(INDEX(GroupVertices[Group],MATCH(Edges[[#This Row],[Vertex 1]],GroupVertices[Vertex],0)),1,1,"")</f>
        <v>1</v>
      </c>
      <c r="U394" s="78" t="str">
        <f>REPLACE(INDEX(GroupVertices[Group],MATCH(Edges[[#This Row],[Vertex 2]],GroupVertices[Vertex],0)),1,1,"")</f>
        <v>1</v>
      </c>
      <c r="V394" s="48"/>
      <c r="W394" s="49"/>
      <c r="X394" s="48"/>
      <c r="Y394" s="49"/>
      <c r="Z394" s="48"/>
      <c r="AA394" s="49"/>
      <c r="AB394" s="48"/>
      <c r="AC394" s="49"/>
      <c r="AD394" s="48"/>
    </row>
    <row r="395" spans="1:30" ht="15">
      <c r="A395" s="65" t="s">
        <v>267</v>
      </c>
      <c r="B395" s="65" t="s">
        <v>271</v>
      </c>
      <c r="C395" s="66" t="s">
        <v>1350</v>
      </c>
      <c r="D395" s="67">
        <v>3</v>
      </c>
      <c r="E395" s="66" t="s">
        <v>132</v>
      </c>
      <c r="F395" s="69">
        <v>32</v>
      </c>
      <c r="G395" s="66"/>
      <c r="H395" s="70"/>
      <c r="I395" s="71"/>
      <c r="J395" s="71"/>
      <c r="K395" s="34" t="s">
        <v>65</v>
      </c>
      <c r="L395" s="72">
        <v>395</v>
      </c>
      <c r="M395" s="72"/>
      <c r="N395" s="73"/>
      <c r="O395" s="79" t="s">
        <v>417</v>
      </c>
      <c r="P395" s="79">
        <v>1</v>
      </c>
      <c r="Q395" s="79" t="s">
        <v>418</v>
      </c>
      <c r="R395" s="79"/>
      <c r="S395" s="79"/>
      <c r="T395" s="78" t="str">
        <f>REPLACE(INDEX(GroupVertices[Group],MATCH(Edges[[#This Row],[Vertex 1]],GroupVertices[Vertex],0)),1,1,"")</f>
        <v>2</v>
      </c>
      <c r="U395" s="78" t="str">
        <f>REPLACE(INDEX(GroupVertices[Group],MATCH(Edges[[#This Row],[Vertex 2]],GroupVertices[Vertex],0)),1,1,"")</f>
        <v>2</v>
      </c>
      <c r="V395" s="48"/>
      <c r="W395" s="49"/>
      <c r="X395" s="48"/>
      <c r="Y395" s="49"/>
      <c r="Z395" s="48"/>
      <c r="AA395" s="49"/>
      <c r="AB395" s="48"/>
      <c r="AC395" s="49"/>
      <c r="AD395" s="48"/>
    </row>
    <row r="396" spans="1:30" ht="15">
      <c r="A396" s="65" t="s">
        <v>280</v>
      </c>
      <c r="B396" s="65" t="s">
        <v>271</v>
      </c>
      <c r="C396" s="66" t="s">
        <v>1350</v>
      </c>
      <c r="D396" s="67">
        <v>3</v>
      </c>
      <c r="E396" s="66" t="s">
        <v>132</v>
      </c>
      <c r="F396" s="69">
        <v>32</v>
      </c>
      <c r="G396" s="66"/>
      <c r="H396" s="70"/>
      <c r="I396" s="71"/>
      <c r="J396" s="71"/>
      <c r="K396" s="34" t="s">
        <v>66</v>
      </c>
      <c r="L396" s="72">
        <v>396</v>
      </c>
      <c r="M396" s="72"/>
      <c r="N396" s="73"/>
      <c r="O396" s="79" t="s">
        <v>417</v>
      </c>
      <c r="P396" s="79">
        <v>1</v>
      </c>
      <c r="Q396" s="79" t="s">
        <v>418</v>
      </c>
      <c r="R396" s="79"/>
      <c r="S396" s="79"/>
      <c r="T396" s="78" t="str">
        <f>REPLACE(INDEX(GroupVertices[Group],MATCH(Edges[[#This Row],[Vertex 1]],GroupVertices[Vertex],0)),1,1,"")</f>
        <v>2</v>
      </c>
      <c r="U396" s="78" t="str">
        <f>REPLACE(INDEX(GroupVertices[Group],MATCH(Edges[[#This Row],[Vertex 2]],GroupVertices[Vertex],0)),1,1,"")</f>
        <v>2</v>
      </c>
      <c r="V396" s="48"/>
      <c r="W396" s="49"/>
      <c r="X396" s="48"/>
      <c r="Y396" s="49"/>
      <c r="Z396" s="48"/>
      <c r="AA396" s="49"/>
      <c r="AB396" s="48"/>
      <c r="AC396" s="49"/>
      <c r="AD396" s="48"/>
    </row>
    <row r="397" spans="1:30" ht="15">
      <c r="A397" s="65" t="s">
        <v>234</v>
      </c>
      <c r="B397" s="65" t="s">
        <v>271</v>
      </c>
      <c r="C397" s="66" t="s">
        <v>1350</v>
      </c>
      <c r="D397" s="67">
        <v>3</v>
      </c>
      <c r="E397" s="66" t="s">
        <v>132</v>
      </c>
      <c r="F397" s="69">
        <v>32</v>
      </c>
      <c r="G397" s="66"/>
      <c r="H397" s="70"/>
      <c r="I397" s="71"/>
      <c r="J397" s="71"/>
      <c r="K397" s="34" t="s">
        <v>65</v>
      </c>
      <c r="L397" s="72">
        <v>397</v>
      </c>
      <c r="M397" s="72"/>
      <c r="N397" s="73"/>
      <c r="O397" s="79" t="s">
        <v>417</v>
      </c>
      <c r="P397" s="79">
        <v>1</v>
      </c>
      <c r="Q397" s="79" t="s">
        <v>418</v>
      </c>
      <c r="R397" s="79"/>
      <c r="S397" s="79"/>
      <c r="T397" s="78" t="str">
        <f>REPLACE(INDEX(GroupVertices[Group],MATCH(Edges[[#This Row],[Vertex 1]],GroupVertices[Vertex],0)),1,1,"")</f>
        <v>2</v>
      </c>
      <c r="U397" s="78" t="str">
        <f>REPLACE(INDEX(GroupVertices[Group],MATCH(Edges[[#This Row],[Vertex 2]],GroupVertices[Vertex],0)),1,1,"")</f>
        <v>2</v>
      </c>
      <c r="V397" s="48"/>
      <c r="W397" s="49"/>
      <c r="X397" s="48"/>
      <c r="Y397" s="49"/>
      <c r="Z397" s="48"/>
      <c r="AA397" s="49"/>
      <c r="AB397" s="48"/>
      <c r="AC397" s="49"/>
      <c r="AD397" s="48"/>
    </row>
    <row r="398" spans="1:30" ht="15">
      <c r="A398" s="65" t="s">
        <v>281</v>
      </c>
      <c r="B398" s="65" t="s">
        <v>271</v>
      </c>
      <c r="C398" s="66" t="s">
        <v>1350</v>
      </c>
      <c r="D398" s="67">
        <v>3</v>
      </c>
      <c r="E398" s="66" t="s">
        <v>132</v>
      </c>
      <c r="F398" s="69">
        <v>32</v>
      </c>
      <c r="G398" s="66"/>
      <c r="H398" s="70"/>
      <c r="I398" s="71"/>
      <c r="J398" s="71"/>
      <c r="K398" s="34" t="s">
        <v>66</v>
      </c>
      <c r="L398" s="72">
        <v>398</v>
      </c>
      <c r="M398" s="72"/>
      <c r="N398" s="73"/>
      <c r="O398" s="79" t="s">
        <v>417</v>
      </c>
      <c r="P398" s="79">
        <v>1</v>
      </c>
      <c r="Q398" s="79" t="s">
        <v>418</v>
      </c>
      <c r="R398" s="79"/>
      <c r="S398" s="79"/>
      <c r="T398" s="78" t="str">
        <f>REPLACE(INDEX(GroupVertices[Group],MATCH(Edges[[#This Row],[Vertex 1]],GroupVertices[Vertex],0)),1,1,"")</f>
        <v>2</v>
      </c>
      <c r="U398" s="78" t="str">
        <f>REPLACE(INDEX(GroupVertices[Group],MATCH(Edges[[#This Row],[Vertex 2]],GroupVertices[Vertex],0)),1,1,"")</f>
        <v>2</v>
      </c>
      <c r="V398" s="48"/>
      <c r="W398" s="49"/>
      <c r="X398" s="48"/>
      <c r="Y398" s="49"/>
      <c r="Z398" s="48"/>
      <c r="AA398" s="49"/>
      <c r="AB398" s="48"/>
      <c r="AC398" s="49"/>
      <c r="AD398" s="48"/>
    </row>
    <row r="399" spans="1:30" ht="15">
      <c r="A399" s="65" t="s">
        <v>246</v>
      </c>
      <c r="B399" s="65" t="s">
        <v>271</v>
      </c>
      <c r="C399" s="66" t="s">
        <v>1350</v>
      </c>
      <c r="D399" s="67">
        <v>3</v>
      </c>
      <c r="E399" s="66" t="s">
        <v>132</v>
      </c>
      <c r="F399" s="69">
        <v>32</v>
      </c>
      <c r="G399" s="66"/>
      <c r="H399" s="70"/>
      <c r="I399" s="71"/>
      <c r="J399" s="71"/>
      <c r="K399" s="34" t="s">
        <v>66</v>
      </c>
      <c r="L399" s="72">
        <v>399</v>
      </c>
      <c r="M399" s="72"/>
      <c r="N399" s="73"/>
      <c r="O399" s="79" t="s">
        <v>417</v>
      </c>
      <c r="P399" s="79">
        <v>1</v>
      </c>
      <c r="Q399" s="79" t="s">
        <v>418</v>
      </c>
      <c r="R399" s="79"/>
      <c r="S399" s="79"/>
      <c r="T399" s="78" t="str">
        <f>REPLACE(INDEX(GroupVertices[Group],MATCH(Edges[[#This Row],[Vertex 1]],GroupVertices[Vertex],0)),1,1,"")</f>
        <v>2</v>
      </c>
      <c r="U399" s="78" t="str">
        <f>REPLACE(INDEX(GroupVertices[Group],MATCH(Edges[[#This Row],[Vertex 2]],GroupVertices[Vertex],0)),1,1,"")</f>
        <v>2</v>
      </c>
      <c r="V399" s="48"/>
      <c r="W399" s="49"/>
      <c r="X399" s="48"/>
      <c r="Y399" s="49"/>
      <c r="Z399" s="48"/>
      <c r="AA399" s="49"/>
      <c r="AB399" s="48"/>
      <c r="AC399" s="49"/>
      <c r="AD399" s="48"/>
    </row>
    <row r="400" spans="1:30" ht="15">
      <c r="A400" s="65" t="s">
        <v>271</v>
      </c>
      <c r="B400" s="65" t="s">
        <v>280</v>
      </c>
      <c r="C400" s="66" t="s">
        <v>1350</v>
      </c>
      <c r="D400" s="67">
        <v>3</v>
      </c>
      <c r="E400" s="66" t="s">
        <v>132</v>
      </c>
      <c r="F400" s="69">
        <v>32</v>
      </c>
      <c r="G400" s="66"/>
      <c r="H400" s="70"/>
      <c r="I400" s="71"/>
      <c r="J400" s="71"/>
      <c r="K400" s="34" t="s">
        <v>66</v>
      </c>
      <c r="L400" s="72">
        <v>400</v>
      </c>
      <c r="M400" s="72"/>
      <c r="N400" s="73"/>
      <c r="O400" s="79" t="s">
        <v>417</v>
      </c>
      <c r="P400" s="79">
        <v>1</v>
      </c>
      <c r="Q400" s="79" t="s">
        <v>418</v>
      </c>
      <c r="R400" s="79"/>
      <c r="S400" s="79"/>
      <c r="T400" s="78" t="str">
        <f>REPLACE(INDEX(GroupVertices[Group],MATCH(Edges[[#This Row],[Vertex 1]],GroupVertices[Vertex],0)),1,1,"")</f>
        <v>2</v>
      </c>
      <c r="U400" s="78" t="str">
        <f>REPLACE(INDEX(GroupVertices[Group],MATCH(Edges[[#This Row],[Vertex 2]],GroupVertices[Vertex],0)),1,1,"")</f>
        <v>2</v>
      </c>
      <c r="V400" s="48"/>
      <c r="W400" s="49"/>
      <c r="X400" s="48"/>
      <c r="Y400" s="49"/>
      <c r="Z400" s="48"/>
      <c r="AA400" s="49"/>
      <c r="AB400" s="48"/>
      <c r="AC400" s="49"/>
      <c r="AD400" s="48"/>
    </row>
    <row r="401" spans="1:30" ht="15">
      <c r="A401" s="65" t="s">
        <v>271</v>
      </c>
      <c r="B401" s="65" t="s">
        <v>213</v>
      </c>
      <c r="C401" s="66" t="s">
        <v>1350</v>
      </c>
      <c r="D401" s="67">
        <v>3</v>
      </c>
      <c r="E401" s="66" t="s">
        <v>132</v>
      </c>
      <c r="F401" s="69">
        <v>32</v>
      </c>
      <c r="G401" s="66"/>
      <c r="H401" s="70"/>
      <c r="I401" s="71"/>
      <c r="J401" s="71"/>
      <c r="K401" s="34" t="s">
        <v>65</v>
      </c>
      <c r="L401" s="72">
        <v>401</v>
      </c>
      <c r="M401" s="72"/>
      <c r="N401" s="73"/>
      <c r="O401" s="79" t="s">
        <v>417</v>
      </c>
      <c r="P401" s="79">
        <v>1</v>
      </c>
      <c r="Q401" s="79" t="s">
        <v>418</v>
      </c>
      <c r="R401" s="79"/>
      <c r="S401" s="79"/>
      <c r="T401" s="78" t="str">
        <f>REPLACE(INDEX(GroupVertices[Group],MATCH(Edges[[#This Row],[Vertex 1]],GroupVertices[Vertex],0)),1,1,"")</f>
        <v>2</v>
      </c>
      <c r="U401" s="78" t="str">
        <f>REPLACE(INDEX(GroupVertices[Group],MATCH(Edges[[#This Row],[Vertex 2]],GroupVertices[Vertex],0)),1,1,"")</f>
        <v>2</v>
      </c>
      <c r="V401" s="48"/>
      <c r="W401" s="49"/>
      <c r="X401" s="48"/>
      <c r="Y401" s="49"/>
      <c r="Z401" s="48"/>
      <c r="AA401" s="49"/>
      <c r="AB401" s="48"/>
      <c r="AC401" s="49"/>
      <c r="AD401" s="48"/>
    </row>
    <row r="402" spans="1:30" ht="15">
      <c r="A402" s="65" t="s">
        <v>271</v>
      </c>
      <c r="B402" s="65" t="s">
        <v>281</v>
      </c>
      <c r="C402" s="66" t="s">
        <v>1350</v>
      </c>
      <c r="D402" s="67">
        <v>3</v>
      </c>
      <c r="E402" s="66" t="s">
        <v>132</v>
      </c>
      <c r="F402" s="69">
        <v>32</v>
      </c>
      <c r="G402" s="66"/>
      <c r="H402" s="70"/>
      <c r="I402" s="71"/>
      <c r="J402" s="71"/>
      <c r="K402" s="34" t="s">
        <v>66</v>
      </c>
      <c r="L402" s="72">
        <v>402</v>
      </c>
      <c r="M402" s="72"/>
      <c r="N402" s="73"/>
      <c r="O402" s="79" t="s">
        <v>417</v>
      </c>
      <c r="P402" s="79">
        <v>1</v>
      </c>
      <c r="Q402" s="79" t="s">
        <v>418</v>
      </c>
      <c r="R402" s="79"/>
      <c r="S402" s="79"/>
      <c r="T402" s="78" t="str">
        <f>REPLACE(INDEX(GroupVertices[Group],MATCH(Edges[[#This Row],[Vertex 1]],GroupVertices[Vertex],0)),1,1,"")</f>
        <v>2</v>
      </c>
      <c r="U402" s="78" t="str">
        <f>REPLACE(INDEX(GroupVertices[Group],MATCH(Edges[[#This Row],[Vertex 2]],GroupVertices[Vertex],0)),1,1,"")</f>
        <v>2</v>
      </c>
      <c r="V402" s="48"/>
      <c r="W402" s="49"/>
      <c r="X402" s="48"/>
      <c r="Y402" s="49"/>
      <c r="Z402" s="48"/>
      <c r="AA402" s="49"/>
      <c r="AB402" s="48"/>
      <c r="AC402" s="49"/>
      <c r="AD402" s="48"/>
    </row>
    <row r="403" spans="1:30" ht="15">
      <c r="A403" s="65" t="s">
        <v>271</v>
      </c>
      <c r="B403" s="65" t="s">
        <v>246</v>
      </c>
      <c r="C403" s="66" t="s">
        <v>1350</v>
      </c>
      <c r="D403" s="67">
        <v>3</v>
      </c>
      <c r="E403" s="66" t="s">
        <v>132</v>
      </c>
      <c r="F403" s="69">
        <v>32</v>
      </c>
      <c r="G403" s="66"/>
      <c r="H403" s="70"/>
      <c r="I403" s="71"/>
      <c r="J403" s="71"/>
      <c r="K403" s="34" t="s">
        <v>66</v>
      </c>
      <c r="L403" s="72">
        <v>403</v>
      </c>
      <c r="M403" s="72"/>
      <c r="N403" s="73"/>
      <c r="O403" s="79" t="s">
        <v>417</v>
      </c>
      <c r="P403" s="79">
        <v>1</v>
      </c>
      <c r="Q403" s="79" t="s">
        <v>418</v>
      </c>
      <c r="R403" s="79"/>
      <c r="S403" s="79"/>
      <c r="T403" s="78" t="str">
        <f>REPLACE(INDEX(GroupVertices[Group],MATCH(Edges[[#This Row],[Vertex 1]],GroupVertices[Vertex],0)),1,1,"")</f>
        <v>2</v>
      </c>
      <c r="U403" s="78" t="str">
        <f>REPLACE(INDEX(GroupVertices[Group],MATCH(Edges[[#This Row],[Vertex 2]],GroupVertices[Vertex],0)),1,1,"")</f>
        <v>2</v>
      </c>
      <c r="V403" s="48"/>
      <c r="W403" s="49"/>
      <c r="X403" s="48"/>
      <c r="Y403" s="49"/>
      <c r="Z403" s="48"/>
      <c r="AA403" s="49"/>
      <c r="AB403" s="48"/>
      <c r="AC403" s="49"/>
      <c r="AD403" s="48"/>
    </row>
    <row r="404" spans="1:30" ht="15">
      <c r="A404" s="65" t="s">
        <v>271</v>
      </c>
      <c r="B404" s="65" t="s">
        <v>401</v>
      </c>
      <c r="C404" s="66" t="s">
        <v>1350</v>
      </c>
      <c r="D404" s="67">
        <v>3</v>
      </c>
      <c r="E404" s="66" t="s">
        <v>132</v>
      </c>
      <c r="F404" s="69">
        <v>32</v>
      </c>
      <c r="G404" s="66"/>
      <c r="H404" s="70"/>
      <c r="I404" s="71"/>
      <c r="J404" s="71"/>
      <c r="K404" s="34" t="s">
        <v>65</v>
      </c>
      <c r="L404" s="72">
        <v>404</v>
      </c>
      <c r="M404" s="72"/>
      <c r="N404" s="73"/>
      <c r="O404" s="79" t="s">
        <v>417</v>
      </c>
      <c r="P404" s="79">
        <v>1</v>
      </c>
      <c r="Q404" s="79" t="s">
        <v>418</v>
      </c>
      <c r="R404" s="79"/>
      <c r="S404" s="79"/>
      <c r="T404" s="78" t="str">
        <f>REPLACE(INDEX(GroupVertices[Group],MATCH(Edges[[#This Row],[Vertex 1]],GroupVertices[Vertex],0)),1,1,"")</f>
        <v>2</v>
      </c>
      <c r="U404" s="78" t="str">
        <f>REPLACE(INDEX(GroupVertices[Group],MATCH(Edges[[#This Row],[Vertex 2]],GroupVertices[Vertex],0)),1,1,"")</f>
        <v>2</v>
      </c>
      <c r="V404" s="48"/>
      <c r="W404" s="49"/>
      <c r="X404" s="48"/>
      <c r="Y404" s="49"/>
      <c r="Z404" s="48"/>
      <c r="AA404" s="49"/>
      <c r="AB404" s="48"/>
      <c r="AC404" s="49"/>
      <c r="AD404" s="48"/>
    </row>
    <row r="405" spans="1:30" ht="15">
      <c r="A405" s="65" t="s">
        <v>271</v>
      </c>
      <c r="B405" s="65" t="s">
        <v>324</v>
      </c>
      <c r="C405" s="66" t="s">
        <v>1350</v>
      </c>
      <c r="D405" s="67">
        <v>3</v>
      </c>
      <c r="E405" s="66" t="s">
        <v>132</v>
      </c>
      <c r="F405" s="69">
        <v>32</v>
      </c>
      <c r="G405" s="66"/>
      <c r="H405" s="70"/>
      <c r="I405" s="71"/>
      <c r="J405" s="71"/>
      <c r="K405" s="34" t="s">
        <v>65</v>
      </c>
      <c r="L405" s="72">
        <v>405</v>
      </c>
      <c r="M405" s="72"/>
      <c r="N405" s="73"/>
      <c r="O405" s="79" t="s">
        <v>417</v>
      </c>
      <c r="P405" s="79">
        <v>1</v>
      </c>
      <c r="Q405" s="79" t="s">
        <v>418</v>
      </c>
      <c r="R405" s="79"/>
      <c r="S405" s="79"/>
      <c r="T405" s="78" t="str">
        <f>REPLACE(INDEX(GroupVertices[Group],MATCH(Edges[[#This Row],[Vertex 1]],GroupVertices[Vertex],0)),1,1,"")</f>
        <v>2</v>
      </c>
      <c r="U405" s="78" t="str">
        <f>REPLACE(INDEX(GroupVertices[Group],MATCH(Edges[[#This Row],[Vertex 2]],GroupVertices[Vertex],0)),1,1,"")</f>
        <v>3</v>
      </c>
      <c r="V405" s="48"/>
      <c r="W405" s="49"/>
      <c r="X405" s="48"/>
      <c r="Y405" s="49"/>
      <c r="Z405" s="48"/>
      <c r="AA405" s="49"/>
      <c r="AB405" s="48"/>
      <c r="AC405" s="49"/>
      <c r="AD405" s="48"/>
    </row>
    <row r="406" spans="1:30" ht="15">
      <c r="A406" s="65" t="s">
        <v>199</v>
      </c>
      <c r="B406" s="65" t="s">
        <v>271</v>
      </c>
      <c r="C406" s="66" t="s">
        <v>1350</v>
      </c>
      <c r="D406" s="67">
        <v>3</v>
      </c>
      <c r="E406" s="66" t="s">
        <v>132</v>
      </c>
      <c r="F406" s="69">
        <v>32</v>
      </c>
      <c r="G406" s="66"/>
      <c r="H406" s="70"/>
      <c r="I406" s="71"/>
      <c r="J406" s="71"/>
      <c r="K406" s="34" t="s">
        <v>65</v>
      </c>
      <c r="L406" s="72">
        <v>406</v>
      </c>
      <c r="M406" s="72"/>
      <c r="N406" s="73"/>
      <c r="O406" s="79" t="s">
        <v>417</v>
      </c>
      <c r="P406" s="79">
        <v>1</v>
      </c>
      <c r="Q406" s="79" t="s">
        <v>418</v>
      </c>
      <c r="R406" s="79"/>
      <c r="S406" s="79"/>
      <c r="T406" s="78" t="str">
        <f>REPLACE(INDEX(GroupVertices[Group],MATCH(Edges[[#This Row],[Vertex 1]],GroupVertices[Vertex],0)),1,1,"")</f>
        <v>1</v>
      </c>
      <c r="U406" s="78" t="str">
        <f>REPLACE(INDEX(GroupVertices[Group],MATCH(Edges[[#This Row],[Vertex 2]],GroupVertices[Vertex],0)),1,1,"")</f>
        <v>2</v>
      </c>
      <c r="V406" s="48"/>
      <c r="W406" s="49"/>
      <c r="X406" s="48"/>
      <c r="Y406" s="49"/>
      <c r="Z406" s="48"/>
      <c r="AA406" s="49"/>
      <c r="AB406" s="48"/>
      <c r="AC406" s="49"/>
      <c r="AD406" s="48"/>
    </row>
    <row r="407" spans="1:30" ht="15">
      <c r="A407" s="65" t="s">
        <v>264</v>
      </c>
      <c r="B407" s="65" t="s">
        <v>271</v>
      </c>
      <c r="C407" s="66" t="s">
        <v>1350</v>
      </c>
      <c r="D407" s="67">
        <v>3</v>
      </c>
      <c r="E407" s="66" t="s">
        <v>132</v>
      </c>
      <c r="F407" s="69">
        <v>32</v>
      </c>
      <c r="G407" s="66"/>
      <c r="H407" s="70"/>
      <c r="I407" s="71"/>
      <c r="J407" s="71"/>
      <c r="K407" s="34" t="s">
        <v>65</v>
      </c>
      <c r="L407" s="72">
        <v>407</v>
      </c>
      <c r="M407" s="72"/>
      <c r="N407" s="73"/>
      <c r="O407" s="79" t="s">
        <v>417</v>
      </c>
      <c r="P407" s="79">
        <v>1</v>
      </c>
      <c r="Q407" s="79" t="s">
        <v>418</v>
      </c>
      <c r="R407" s="79"/>
      <c r="S407" s="79"/>
      <c r="T407" s="78" t="str">
        <f>REPLACE(INDEX(GroupVertices[Group],MATCH(Edges[[#This Row],[Vertex 1]],GroupVertices[Vertex],0)),1,1,"")</f>
        <v>2</v>
      </c>
      <c r="U407" s="78" t="str">
        <f>REPLACE(INDEX(GroupVertices[Group],MATCH(Edges[[#This Row],[Vertex 2]],GroupVertices[Vertex],0)),1,1,"")</f>
        <v>2</v>
      </c>
      <c r="V407" s="48"/>
      <c r="W407" s="49"/>
      <c r="X407" s="48"/>
      <c r="Y407" s="49"/>
      <c r="Z407" s="48"/>
      <c r="AA407" s="49"/>
      <c r="AB407" s="48"/>
      <c r="AC407" s="49"/>
      <c r="AD407" s="48"/>
    </row>
    <row r="408" spans="1:30" ht="15">
      <c r="A408" s="65" t="s">
        <v>282</v>
      </c>
      <c r="B408" s="65" t="s">
        <v>271</v>
      </c>
      <c r="C408" s="66" t="s">
        <v>1350</v>
      </c>
      <c r="D408" s="67">
        <v>3</v>
      </c>
      <c r="E408" s="66" t="s">
        <v>132</v>
      </c>
      <c r="F408" s="69">
        <v>32</v>
      </c>
      <c r="G408" s="66"/>
      <c r="H408" s="70"/>
      <c r="I408" s="71"/>
      <c r="J408" s="71"/>
      <c r="K408" s="34" t="s">
        <v>65</v>
      </c>
      <c r="L408" s="72">
        <v>408</v>
      </c>
      <c r="M408" s="72"/>
      <c r="N408" s="73"/>
      <c r="O408" s="79" t="s">
        <v>417</v>
      </c>
      <c r="P408" s="79">
        <v>1</v>
      </c>
      <c r="Q408" s="79" t="s">
        <v>418</v>
      </c>
      <c r="R408" s="79"/>
      <c r="S408" s="79"/>
      <c r="T408" s="78" t="str">
        <f>REPLACE(INDEX(GroupVertices[Group],MATCH(Edges[[#This Row],[Vertex 1]],GroupVertices[Vertex],0)),1,1,"")</f>
        <v>2</v>
      </c>
      <c r="U408" s="78" t="str">
        <f>REPLACE(INDEX(GroupVertices[Group],MATCH(Edges[[#This Row],[Vertex 2]],GroupVertices[Vertex],0)),1,1,"")</f>
        <v>2</v>
      </c>
      <c r="V408" s="48"/>
      <c r="W408" s="49"/>
      <c r="X408" s="48"/>
      <c r="Y408" s="49"/>
      <c r="Z408" s="48"/>
      <c r="AA408" s="49"/>
      <c r="AB408" s="48"/>
      <c r="AC408" s="49"/>
      <c r="AD408" s="48"/>
    </row>
    <row r="409" spans="1:30" ht="15">
      <c r="A409" s="65" t="s">
        <v>242</v>
      </c>
      <c r="B409" s="65" t="s">
        <v>244</v>
      </c>
      <c r="C409" s="66" t="s">
        <v>1350</v>
      </c>
      <c r="D409" s="67">
        <v>3</v>
      </c>
      <c r="E409" s="66" t="s">
        <v>132</v>
      </c>
      <c r="F409" s="69">
        <v>32</v>
      </c>
      <c r="G409" s="66"/>
      <c r="H409" s="70"/>
      <c r="I409" s="71"/>
      <c r="J409" s="71"/>
      <c r="K409" s="34" t="s">
        <v>65</v>
      </c>
      <c r="L409" s="72">
        <v>409</v>
      </c>
      <c r="M409" s="72"/>
      <c r="N409" s="73"/>
      <c r="O409" s="79" t="s">
        <v>417</v>
      </c>
      <c r="P409" s="79">
        <v>1</v>
      </c>
      <c r="Q409" s="79" t="s">
        <v>418</v>
      </c>
      <c r="R409" s="79"/>
      <c r="S409" s="79"/>
      <c r="T409" s="78" t="str">
        <f>REPLACE(INDEX(GroupVertices[Group],MATCH(Edges[[#This Row],[Vertex 1]],GroupVertices[Vertex],0)),1,1,"")</f>
        <v>2</v>
      </c>
      <c r="U409" s="78" t="str">
        <f>REPLACE(INDEX(GroupVertices[Group],MATCH(Edges[[#This Row],[Vertex 2]],GroupVertices[Vertex],0)),1,1,"")</f>
        <v>4</v>
      </c>
      <c r="V409" s="48"/>
      <c r="W409" s="49"/>
      <c r="X409" s="48"/>
      <c r="Y409" s="49"/>
      <c r="Z409" s="48"/>
      <c r="AA409" s="49"/>
      <c r="AB409" s="48"/>
      <c r="AC409" s="49"/>
      <c r="AD409" s="48"/>
    </row>
    <row r="410" spans="1:30" ht="15">
      <c r="A410" s="65" t="s">
        <v>244</v>
      </c>
      <c r="B410" s="65" t="s">
        <v>276</v>
      </c>
      <c r="C410" s="66" t="s">
        <v>1350</v>
      </c>
      <c r="D410" s="67">
        <v>3</v>
      </c>
      <c r="E410" s="66" t="s">
        <v>132</v>
      </c>
      <c r="F410" s="69">
        <v>32</v>
      </c>
      <c r="G410" s="66"/>
      <c r="H410" s="70"/>
      <c r="I410" s="71"/>
      <c r="J410" s="71"/>
      <c r="K410" s="34" t="s">
        <v>65</v>
      </c>
      <c r="L410" s="72">
        <v>410</v>
      </c>
      <c r="M410" s="72"/>
      <c r="N410" s="73"/>
      <c r="O410" s="79" t="s">
        <v>417</v>
      </c>
      <c r="P410" s="79">
        <v>1</v>
      </c>
      <c r="Q410" s="79" t="s">
        <v>418</v>
      </c>
      <c r="R410" s="79"/>
      <c r="S410" s="79"/>
      <c r="T410" s="78" t="str">
        <f>REPLACE(INDEX(GroupVertices[Group],MATCH(Edges[[#This Row],[Vertex 1]],GroupVertices[Vertex],0)),1,1,"")</f>
        <v>4</v>
      </c>
      <c r="U410" s="78" t="str">
        <f>REPLACE(INDEX(GroupVertices[Group],MATCH(Edges[[#This Row],[Vertex 2]],GroupVertices[Vertex],0)),1,1,"")</f>
        <v>3</v>
      </c>
      <c r="V410" s="48"/>
      <c r="W410" s="49"/>
      <c r="X410" s="48"/>
      <c r="Y410" s="49"/>
      <c r="Z410" s="48"/>
      <c r="AA410" s="49"/>
      <c r="AB410" s="48"/>
      <c r="AC410" s="49"/>
      <c r="AD410" s="48"/>
    </row>
    <row r="411" spans="1:30" ht="15">
      <c r="A411" s="65" t="s">
        <v>199</v>
      </c>
      <c r="B411" s="65" t="s">
        <v>244</v>
      </c>
      <c r="C411" s="66" t="s">
        <v>1350</v>
      </c>
      <c r="D411" s="67">
        <v>3</v>
      </c>
      <c r="E411" s="66" t="s">
        <v>132</v>
      </c>
      <c r="F411" s="69">
        <v>32</v>
      </c>
      <c r="G411" s="66"/>
      <c r="H411" s="70"/>
      <c r="I411" s="71"/>
      <c r="J411" s="71"/>
      <c r="K411" s="34" t="s">
        <v>65</v>
      </c>
      <c r="L411" s="72">
        <v>411</v>
      </c>
      <c r="M411" s="72"/>
      <c r="N411" s="73"/>
      <c r="O411" s="79" t="s">
        <v>417</v>
      </c>
      <c r="P411" s="79">
        <v>1</v>
      </c>
      <c r="Q411" s="79" t="s">
        <v>418</v>
      </c>
      <c r="R411" s="79"/>
      <c r="S411" s="79"/>
      <c r="T411" s="78" t="str">
        <f>REPLACE(INDEX(GroupVertices[Group],MATCH(Edges[[#This Row],[Vertex 1]],GroupVertices[Vertex],0)),1,1,"")</f>
        <v>1</v>
      </c>
      <c r="U411" s="78" t="str">
        <f>REPLACE(INDEX(GroupVertices[Group],MATCH(Edges[[#This Row],[Vertex 2]],GroupVertices[Vertex],0)),1,1,"")</f>
        <v>4</v>
      </c>
      <c r="V411" s="48"/>
      <c r="W411" s="49"/>
      <c r="X411" s="48"/>
      <c r="Y411" s="49"/>
      <c r="Z411" s="48"/>
      <c r="AA411" s="49"/>
      <c r="AB411" s="48"/>
      <c r="AC411" s="49"/>
      <c r="AD411" s="48"/>
    </row>
    <row r="412" spans="1:30" ht="15">
      <c r="A412" s="65" t="s">
        <v>283</v>
      </c>
      <c r="B412" s="65" t="s">
        <v>244</v>
      </c>
      <c r="C412" s="66" t="s">
        <v>1350</v>
      </c>
      <c r="D412" s="67">
        <v>3</v>
      </c>
      <c r="E412" s="66" t="s">
        <v>132</v>
      </c>
      <c r="F412" s="69">
        <v>32</v>
      </c>
      <c r="G412" s="66"/>
      <c r="H412" s="70"/>
      <c r="I412" s="71"/>
      <c r="J412" s="71"/>
      <c r="K412" s="34" t="s">
        <v>65</v>
      </c>
      <c r="L412" s="72">
        <v>412</v>
      </c>
      <c r="M412" s="72"/>
      <c r="N412" s="73"/>
      <c r="O412" s="79" t="s">
        <v>417</v>
      </c>
      <c r="P412" s="79">
        <v>1</v>
      </c>
      <c r="Q412" s="79" t="s">
        <v>418</v>
      </c>
      <c r="R412" s="79"/>
      <c r="S412" s="79"/>
      <c r="T412" s="78" t="str">
        <f>REPLACE(INDEX(GroupVertices[Group],MATCH(Edges[[#This Row],[Vertex 1]],GroupVertices[Vertex],0)),1,1,"")</f>
        <v>2</v>
      </c>
      <c r="U412" s="78" t="str">
        <f>REPLACE(INDEX(GroupVertices[Group],MATCH(Edges[[#This Row],[Vertex 2]],GroupVertices[Vertex],0)),1,1,"")</f>
        <v>4</v>
      </c>
      <c r="V412" s="48"/>
      <c r="W412" s="49"/>
      <c r="X412" s="48"/>
      <c r="Y412" s="49"/>
      <c r="Z412" s="48"/>
      <c r="AA412" s="49"/>
      <c r="AB412" s="48"/>
      <c r="AC412" s="49"/>
      <c r="AD412" s="48"/>
    </row>
    <row r="413" spans="1:30" ht="15">
      <c r="A413" s="65" t="s">
        <v>284</v>
      </c>
      <c r="B413" s="65" t="s">
        <v>285</v>
      </c>
      <c r="C413" s="66" t="s">
        <v>1350</v>
      </c>
      <c r="D413" s="67">
        <v>3</v>
      </c>
      <c r="E413" s="66" t="s">
        <v>132</v>
      </c>
      <c r="F413" s="69">
        <v>32</v>
      </c>
      <c r="G413" s="66"/>
      <c r="H413" s="70"/>
      <c r="I413" s="71"/>
      <c r="J413" s="71"/>
      <c r="K413" s="34" t="s">
        <v>65</v>
      </c>
      <c r="L413" s="72">
        <v>413</v>
      </c>
      <c r="M413" s="72"/>
      <c r="N413" s="73"/>
      <c r="O413" s="79" t="s">
        <v>417</v>
      </c>
      <c r="P413" s="79">
        <v>1</v>
      </c>
      <c r="Q413" s="79" t="s">
        <v>418</v>
      </c>
      <c r="R413" s="79"/>
      <c r="S413" s="79"/>
      <c r="T413" s="78" t="str">
        <f>REPLACE(INDEX(GroupVertices[Group],MATCH(Edges[[#This Row],[Vertex 1]],GroupVertices[Vertex],0)),1,1,"")</f>
        <v>1</v>
      </c>
      <c r="U413" s="78" t="str">
        <f>REPLACE(INDEX(GroupVertices[Group],MATCH(Edges[[#This Row],[Vertex 2]],GroupVertices[Vertex],0)),1,1,"")</f>
        <v>1</v>
      </c>
      <c r="V413" s="48"/>
      <c r="W413" s="49"/>
      <c r="X413" s="48"/>
      <c r="Y413" s="49"/>
      <c r="Z413" s="48"/>
      <c r="AA413" s="49"/>
      <c r="AB413" s="48"/>
      <c r="AC413" s="49"/>
      <c r="AD413" s="48"/>
    </row>
    <row r="414" spans="1:30" ht="15">
      <c r="A414" s="65" t="s">
        <v>285</v>
      </c>
      <c r="B414" s="65" t="s">
        <v>339</v>
      </c>
      <c r="C414" s="66" t="s">
        <v>1350</v>
      </c>
      <c r="D414" s="67">
        <v>3</v>
      </c>
      <c r="E414" s="66" t="s">
        <v>132</v>
      </c>
      <c r="F414" s="69">
        <v>32</v>
      </c>
      <c r="G414" s="66"/>
      <c r="H414" s="70"/>
      <c r="I414" s="71"/>
      <c r="J414" s="71"/>
      <c r="K414" s="34" t="s">
        <v>65</v>
      </c>
      <c r="L414" s="72">
        <v>414</v>
      </c>
      <c r="M414" s="72"/>
      <c r="N414" s="73"/>
      <c r="O414" s="79" t="s">
        <v>417</v>
      </c>
      <c r="P414" s="79">
        <v>1</v>
      </c>
      <c r="Q414" s="79" t="s">
        <v>418</v>
      </c>
      <c r="R414" s="79"/>
      <c r="S414" s="79"/>
      <c r="T414" s="78" t="str">
        <f>REPLACE(INDEX(GroupVertices[Group],MATCH(Edges[[#This Row],[Vertex 1]],GroupVertices[Vertex],0)),1,1,"")</f>
        <v>1</v>
      </c>
      <c r="U414" s="78" t="str">
        <f>REPLACE(INDEX(GroupVertices[Group],MATCH(Edges[[#This Row],[Vertex 2]],GroupVertices[Vertex],0)),1,1,"")</f>
        <v>2</v>
      </c>
      <c r="V414" s="48"/>
      <c r="W414" s="49"/>
      <c r="X414" s="48"/>
      <c r="Y414" s="49"/>
      <c r="Z414" s="48"/>
      <c r="AA414" s="49"/>
      <c r="AB414" s="48"/>
      <c r="AC414" s="49"/>
      <c r="AD414" s="48"/>
    </row>
    <row r="415" spans="1:30" ht="15">
      <c r="A415" s="65" t="s">
        <v>285</v>
      </c>
      <c r="B415" s="65" t="s">
        <v>351</v>
      </c>
      <c r="C415" s="66" t="s">
        <v>1350</v>
      </c>
      <c r="D415" s="67">
        <v>3</v>
      </c>
      <c r="E415" s="66" t="s">
        <v>132</v>
      </c>
      <c r="F415" s="69">
        <v>32</v>
      </c>
      <c r="G415" s="66"/>
      <c r="H415" s="70"/>
      <c r="I415" s="71"/>
      <c r="J415" s="71"/>
      <c r="K415" s="34" t="s">
        <v>65</v>
      </c>
      <c r="L415" s="72">
        <v>415</v>
      </c>
      <c r="M415" s="72"/>
      <c r="N415" s="73"/>
      <c r="O415" s="79" t="s">
        <v>417</v>
      </c>
      <c r="P415" s="79">
        <v>1</v>
      </c>
      <c r="Q415" s="79" t="s">
        <v>418</v>
      </c>
      <c r="R415" s="79"/>
      <c r="S415" s="79"/>
      <c r="T415" s="78" t="str">
        <f>REPLACE(INDEX(GroupVertices[Group],MATCH(Edges[[#This Row],[Vertex 1]],GroupVertices[Vertex],0)),1,1,"")</f>
        <v>1</v>
      </c>
      <c r="U415" s="78" t="str">
        <f>REPLACE(INDEX(GroupVertices[Group],MATCH(Edges[[#This Row],[Vertex 2]],GroupVertices[Vertex],0)),1,1,"")</f>
        <v>4</v>
      </c>
      <c r="V415" s="48"/>
      <c r="W415" s="49"/>
      <c r="X415" s="48"/>
      <c r="Y415" s="49"/>
      <c r="Z415" s="48"/>
      <c r="AA415" s="49"/>
      <c r="AB415" s="48"/>
      <c r="AC415" s="49"/>
      <c r="AD415" s="48"/>
    </row>
    <row r="416" spans="1:30" ht="15">
      <c r="A416" s="65" t="s">
        <v>199</v>
      </c>
      <c r="B416" s="65" t="s">
        <v>285</v>
      </c>
      <c r="C416" s="66" t="s">
        <v>1350</v>
      </c>
      <c r="D416" s="67">
        <v>3</v>
      </c>
      <c r="E416" s="66" t="s">
        <v>132</v>
      </c>
      <c r="F416" s="69">
        <v>32</v>
      </c>
      <c r="G416" s="66"/>
      <c r="H416" s="70"/>
      <c r="I416" s="71"/>
      <c r="J416" s="71"/>
      <c r="K416" s="34" t="s">
        <v>65</v>
      </c>
      <c r="L416" s="72">
        <v>416</v>
      </c>
      <c r="M416" s="72"/>
      <c r="N416" s="73"/>
      <c r="O416" s="79" t="s">
        <v>417</v>
      </c>
      <c r="P416" s="79">
        <v>1</v>
      </c>
      <c r="Q416" s="79" t="s">
        <v>418</v>
      </c>
      <c r="R416" s="79"/>
      <c r="S416" s="79"/>
      <c r="T416" s="78" t="str">
        <f>REPLACE(INDEX(GroupVertices[Group],MATCH(Edges[[#This Row],[Vertex 1]],GroupVertices[Vertex],0)),1,1,"")</f>
        <v>1</v>
      </c>
      <c r="U416" s="78" t="str">
        <f>REPLACE(INDEX(GroupVertices[Group],MATCH(Edges[[#This Row],[Vertex 2]],GroupVertices[Vertex],0)),1,1,"")</f>
        <v>1</v>
      </c>
      <c r="V416" s="48"/>
      <c r="W416" s="49"/>
      <c r="X416" s="48"/>
      <c r="Y416" s="49"/>
      <c r="Z416" s="48"/>
      <c r="AA416" s="49"/>
      <c r="AB416" s="48"/>
      <c r="AC416" s="49"/>
      <c r="AD416" s="48"/>
    </row>
    <row r="417" spans="1:30" ht="15">
      <c r="A417" s="65" t="s">
        <v>283</v>
      </c>
      <c r="B417" s="65" t="s">
        <v>285</v>
      </c>
      <c r="C417" s="66" t="s">
        <v>1350</v>
      </c>
      <c r="D417" s="67">
        <v>3</v>
      </c>
      <c r="E417" s="66" t="s">
        <v>132</v>
      </c>
      <c r="F417" s="69">
        <v>32</v>
      </c>
      <c r="G417" s="66"/>
      <c r="H417" s="70"/>
      <c r="I417" s="71"/>
      <c r="J417" s="71"/>
      <c r="K417" s="34" t="s">
        <v>65</v>
      </c>
      <c r="L417" s="72">
        <v>417</v>
      </c>
      <c r="M417" s="72"/>
      <c r="N417" s="73"/>
      <c r="O417" s="79" t="s">
        <v>417</v>
      </c>
      <c r="P417" s="79">
        <v>1</v>
      </c>
      <c r="Q417" s="79" t="s">
        <v>418</v>
      </c>
      <c r="R417" s="79"/>
      <c r="S417" s="79"/>
      <c r="T417" s="78" t="str">
        <f>REPLACE(INDEX(GroupVertices[Group],MATCH(Edges[[#This Row],[Vertex 1]],GroupVertices[Vertex],0)),1,1,"")</f>
        <v>2</v>
      </c>
      <c r="U417" s="78" t="str">
        <f>REPLACE(INDEX(GroupVertices[Group],MATCH(Edges[[#This Row],[Vertex 2]],GroupVertices[Vertex],0)),1,1,"")</f>
        <v>1</v>
      </c>
      <c r="V417" s="48"/>
      <c r="W417" s="49"/>
      <c r="X417" s="48"/>
      <c r="Y417" s="49"/>
      <c r="Z417" s="48"/>
      <c r="AA417" s="49"/>
      <c r="AB417" s="48"/>
      <c r="AC417" s="49"/>
      <c r="AD417" s="48"/>
    </row>
    <row r="418" spans="1:30" ht="15">
      <c r="A418" s="65" t="s">
        <v>286</v>
      </c>
      <c r="B418" s="65" t="s">
        <v>299</v>
      </c>
      <c r="C418" s="66" t="s">
        <v>1350</v>
      </c>
      <c r="D418" s="67">
        <v>3</v>
      </c>
      <c r="E418" s="66" t="s">
        <v>132</v>
      </c>
      <c r="F418" s="69">
        <v>32</v>
      </c>
      <c r="G418" s="66"/>
      <c r="H418" s="70"/>
      <c r="I418" s="71"/>
      <c r="J418" s="71"/>
      <c r="K418" s="34" t="s">
        <v>65</v>
      </c>
      <c r="L418" s="72">
        <v>418</v>
      </c>
      <c r="M418" s="72"/>
      <c r="N418" s="73"/>
      <c r="O418" s="79" t="s">
        <v>417</v>
      </c>
      <c r="P418" s="79">
        <v>1</v>
      </c>
      <c r="Q418" s="79" t="s">
        <v>418</v>
      </c>
      <c r="R418" s="79"/>
      <c r="S418" s="79"/>
      <c r="T418" s="78" t="str">
        <f>REPLACE(INDEX(GroupVertices[Group],MATCH(Edges[[#This Row],[Vertex 1]],GroupVertices[Vertex],0)),1,1,"")</f>
        <v>1</v>
      </c>
      <c r="U418" s="78" t="str">
        <f>REPLACE(INDEX(GroupVertices[Group],MATCH(Edges[[#This Row],[Vertex 2]],GroupVertices[Vertex],0)),1,1,"")</f>
        <v>1</v>
      </c>
      <c r="V418" s="48"/>
      <c r="W418" s="49"/>
      <c r="X418" s="48"/>
      <c r="Y418" s="49"/>
      <c r="Z418" s="48"/>
      <c r="AA418" s="49"/>
      <c r="AB418" s="48"/>
      <c r="AC418" s="49"/>
      <c r="AD418" s="48"/>
    </row>
    <row r="419" spans="1:30" ht="15">
      <c r="A419" s="65" t="s">
        <v>286</v>
      </c>
      <c r="B419" s="65" t="s">
        <v>385</v>
      </c>
      <c r="C419" s="66" t="s">
        <v>1350</v>
      </c>
      <c r="D419" s="67">
        <v>3</v>
      </c>
      <c r="E419" s="66" t="s">
        <v>132</v>
      </c>
      <c r="F419" s="69">
        <v>32</v>
      </c>
      <c r="G419" s="66"/>
      <c r="H419" s="70"/>
      <c r="I419" s="71"/>
      <c r="J419" s="71"/>
      <c r="K419" s="34" t="s">
        <v>65</v>
      </c>
      <c r="L419" s="72">
        <v>419</v>
      </c>
      <c r="M419" s="72"/>
      <c r="N419" s="73"/>
      <c r="O419" s="79" t="s">
        <v>417</v>
      </c>
      <c r="P419" s="79">
        <v>1</v>
      </c>
      <c r="Q419" s="79" t="s">
        <v>418</v>
      </c>
      <c r="R419" s="79"/>
      <c r="S419" s="79"/>
      <c r="T419" s="78" t="str">
        <f>REPLACE(INDEX(GroupVertices[Group],MATCH(Edges[[#This Row],[Vertex 1]],GroupVertices[Vertex],0)),1,1,"")</f>
        <v>1</v>
      </c>
      <c r="U419" s="78" t="str">
        <f>REPLACE(INDEX(GroupVertices[Group],MATCH(Edges[[#This Row],[Vertex 2]],GroupVertices[Vertex],0)),1,1,"")</f>
        <v>1</v>
      </c>
      <c r="V419" s="48"/>
      <c r="W419" s="49"/>
      <c r="X419" s="48"/>
      <c r="Y419" s="49"/>
      <c r="Z419" s="48"/>
      <c r="AA419" s="49"/>
      <c r="AB419" s="48"/>
      <c r="AC419" s="49"/>
      <c r="AD419" s="48"/>
    </row>
    <row r="420" spans="1:30" ht="15">
      <c r="A420" s="65" t="s">
        <v>286</v>
      </c>
      <c r="B420" s="65" t="s">
        <v>272</v>
      </c>
      <c r="C420" s="66" t="s">
        <v>1350</v>
      </c>
      <c r="D420" s="67">
        <v>3</v>
      </c>
      <c r="E420" s="66" t="s">
        <v>132</v>
      </c>
      <c r="F420" s="69">
        <v>32</v>
      </c>
      <c r="G420" s="66"/>
      <c r="H420" s="70"/>
      <c r="I420" s="71"/>
      <c r="J420" s="71"/>
      <c r="K420" s="34" t="s">
        <v>65</v>
      </c>
      <c r="L420" s="72">
        <v>420</v>
      </c>
      <c r="M420" s="72"/>
      <c r="N420" s="73"/>
      <c r="O420" s="79" t="s">
        <v>417</v>
      </c>
      <c r="P420" s="79">
        <v>1</v>
      </c>
      <c r="Q420" s="79" t="s">
        <v>418</v>
      </c>
      <c r="R420" s="79"/>
      <c r="S420" s="79"/>
      <c r="T420" s="78" t="str">
        <f>REPLACE(INDEX(GroupVertices[Group],MATCH(Edges[[#This Row],[Vertex 1]],GroupVertices[Vertex],0)),1,1,"")</f>
        <v>1</v>
      </c>
      <c r="U420" s="78" t="str">
        <f>REPLACE(INDEX(GroupVertices[Group],MATCH(Edges[[#This Row],[Vertex 2]],GroupVertices[Vertex],0)),1,1,"")</f>
        <v>1</v>
      </c>
      <c r="V420" s="48"/>
      <c r="W420" s="49"/>
      <c r="X420" s="48"/>
      <c r="Y420" s="49"/>
      <c r="Z420" s="48"/>
      <c r="AA420" s="49"/>
      <c r="AB420" s="48"/>
      <c r="AC420" s="49"/>
      <c r="AD420" s="48"/>
    </row>
    <row r="421" spans="1:30" ht="15">
      <c r="A421" s="65" t="s">
        <v>286</v>
      </c>
      <c r="B421" s="65" t="s">
        <v>345</v>
      </c>
      <c r="C421" s="66" t="s">
        <v>1350</v>
      </c>
      <c r="D421" s="67">
        <v>3</v>
      </c>
      <c r="E421" s="66" t="s">
        <v>132</v>
      </c>
      <c r="F421" s="69">
        <v>32</v>
      </c>
      <c r="G421" s="66"/>
      <c r="H421" s="70"/>
      <c r="I421" s="71"/>
      <c r="J421" s="71"/>
      <c r="K421" s="34" t="s">
        <v>65</v>
      </c>
      <c r="L421" s="72">
        <v>421</v>
      </c>
      <c r="M421" s="72"/>
      <c r="N421" s="73"/>
      <c r="O421" s="79" t="s">
        <v>417</v>
      </c>
      <c r="P421" s="79">
        <v>1</v>
      </c>
      <c r="Q421" s="79" t="s">
        <v>418</v>
      </c>
      <c r="R421" s="79"/>
      <c r="S421" s="79"/>
      <c r="T421" s="78" t="str">
        <f>REPLACE(INDEX(GroupVertices[Group],MATCH(Edges[[#This Row],[Vertex 1]],GroupVertices[Vertex],0)),1,1,"")</f>
        <v>1</v>
      </c>
      <c r="U421" s="78" t="str">
        <f>REPLACE(INDEX(GroupVertices[Group],MATCH(Edges[[#This Row],[Vertex 2]],GroupVertices[Vertex],0)),1,1,"")</f>
        <v>1</v>
      </c>
      <c r="V421" s="48"/>
      <c r="W421" s="49"/>
      <c r="X421" s="48"/>
      <c r="Y421" s="49"/>
      <c r="Z421" s="48"/>
      <c r="AA421" s="49"/>
      <c r="AB421" s="48"/>
      <c r="AC421" s="49"/>
      <c r="AD421" s="48"/>
    </row>
    <row r="422" spans="1:30" ht="15">
      <c r="A422" s="65" t="s">
        <v>286</v>
      </c>
      <c r="B422" s="65" t="s">
        <v>329</v>
      </c>
      <c r="C422" s="66" t="s">
        <v>1350</v>
      </c>
      <c r="D422" s="67">
        <v>3</v>
      </c>
      <c r="E422" s="66" t="s">
        <v>132</v>
      </c>
      <c r="F422" s="69">
        <v>32</v>
      </c>
      <c r="G422" s="66"/>
      <c r="H422" s="70"/>
      <c r="I422" s="71"/>
      <c r="J422" s="71"/>
      <c r="K422" s="34" t="s">
        <v>65</v>
      </c>
      <c r="L422" s="72">
        <v>422</v>
      </c>
      <c r="M422" s="72"/>
      <c r="N422" s="73"/>
      <c r="O422" s="79" t="s">
        <v>417</v>
      </c>
      <c r="P422" s="79">
        <v>1</v>
      </c>
      <c r="Q422" s="79" t="s">
        <v>418</v>
      </c>
      <c r="R422" s="79"/>
      <c r="S422" s="79"/>
      <c r="T422" s="78" t="str">
        <f>REPLACE(INDEX(GroupVertices[Group],MATCH(Edges[[#This Row],[Vertex 1]],GroupVertices[Vertex],0)),1,1,"")</f>
        <v>1</v>
      </c>
      <c r="U422" s="78" t="str">
        <f>REPLACE(INDEX(GroupVertices[Group],MATCH(Edges[[#This Row],[Vertex 2]],GroupVertices[Vertex],0)),1,1,"")</f>
        <v>2</v>
      </c>
      <c r="V422" s="48"/>
      <c r="W422" s="49"/>
      <c r="X422" s="48"/>
      <c r="Y422" s="49"/>
      <c r="Z422" s="48"/>
      <c r="AA422" s="49"/>
      <c r="AB422" s="48"/>
      <c r="AC422" s="49"/>
      <c r="AD422" s="48"/>
    </row>
    <row r="423" spans="1:30" ht="15">
      <c r="A423" s="65" t="s">
        <v>199</v>
      </c>
      <c r="B423" s="65" t="s">
        <v>286</v>
      </c>
      <c r="C423" s="66" t="s">
        <v>1350</v>
      </c>
      <c r="D423" s="67">
        <v>3</v>
      </c>
      <c r="E423" s="66" t="s">
        <v>132</v>
      </c>
      <c r="F423" s="69">
        <v>32</v>
      </c>
      <c r="G423" s="66"/>
      <c r="H423" s="70"/>
      <c r="I423" s="71"/>
      <c r="J423" s="71"/>
      <c r="K423" s="34" t="s">
        <v>65</v>
      </c>
      <c r="L423" s="72">
        <v>423</v>
      </c>
      <c r="M423" s="72"/>
      <c r="N423" s="73"/>
      <c r="O423" s="79" t="s">
        <v>417</v>
      </c>
      <c r="P423" s="79">
        <v>1</v>
      </c>
      <c r="Q423" s="79" t="s">
        <v>418</v>
      </c>
      <c r="R423" s="79"/>
      <c r="S423" s="79"/>
      <c r="T423" s="78" t="str">
        <f>REPLACE(INDEX(GroupVertices[Group],MATCH(Edges[[#This Row],[Vertex 1]],GroupVertices[Vertex],0)),1,1,"")</f>
        <v>1</v>
      </c>
      <c r="U423" s="78" t="str">
        <f>REPLACE(INDEX(GroupVertices[Group],MATCH(Edges[[#This Row],[Vertex 2]],GroupVertices[Vertex],0)),1,1,"")</f>
        <v>1</v>
      </c>
      <c r="V423" s="48"/>
      <c r="W423" s="49"/>
      <c r="X423" s="48"/>
      <c r="Y423" s="49"/>
      <c r="Z423" s="48"/>
      <c r="AA423" s="49"/>
      <c r="AB423" s="48"/>
      <c r="AC423" s="49"/>
      <c r="AD423" s="48"/>
    </row>
    <row r="424" spans="1:30" ht="15">
      <c r="A424" s="65" t="s">
        <v>287</v>
      </c>
      <c r="B424" s="65" t="s">
        <v>286</v>
      </c>
      <c r="C424" s="66" t="s">
        <v>1350</v>
      </c>
      <c r="D424" s="67">
        <v>3</v>
      </c>
      <c r="E424" s="66" t="s">
        <v>132</v>
      </c>
      <c r="F424" s="69">
        <v>32</v>
      </c>
      <c r="G424" s="66"/>
      <c r="H424" s="70"/>
      <c r="I424" s="71"/>
      <c r="J424" s="71"/>
      <c r="K424" s="34" t="s">
        <v>65</v>
      </c>
      <c r="L424" s="72">
        <v>424</v>
      </c>
      <c r="M424" s="72"/>
      <c r="N424" s="73"/>
      <c r="O424" s="79" t="s">
        <v>417</v>
      </c>
      <c r="P424" s="79">
        <v>1</v>
      </c>
      <c r="Q424" s="79" t="s">
        <v>418</v>
      </c>
      <c r="R424" s="79"/>
      <c r="S424" s="79"/>
      <c r="T424" s="78" t="str">
        <f>REPLACE(INDEX(GroupVertices[Group],MATCH(Edges[[#This Row],[Vertex 1]],GroupVertices[Vertex],0)),1,1,"")</f>
        <v>4</v>
      </c>
      <c r="U424" s="78" t="str">
        <f>REPLACE(INDEX(GroupVertices[Group],MATCH(Edges[[#This Row],[Vertex 2]],GroupVertices[Vertex],0)),1,1,"")</f>
        <v>1</v>
      </c>
      <c r="V424" s="48"/>
      <c r="W424" s="49"/>
      <c r="X424" s="48"/>
      <c r="Y424" s="49"/>
      <c r="Z424" s="48"/>
      <c r="AA424" s="49"/>
      <c r="AB424" s="48"/>
      <c r="AC424" s="49"/>
      <c r="AD424" s="48"/>
    </row>
    <row r="425" spans="1:30" ht="15">
      <c r="A425" s="65" t="s">
        <v>288</v>
      </c>
      <c r="B425" s="65" t="s">
        <v>286</v>
      </c>
      <c r="C425" s="66" t="s">
        <v>1350</v>
      </c>
      <c r="D425" s="67">
        <v>3</v>
      </c>
      <c r="E425" s="66" t="s">
        <v>132</v>
      </c>
      <c r="F425" s="69">
        <v>32</v>
      </c>
      <c r="G425" s="66"/>
      <c r="H425" s="70"/>
      <c r="I425" s="71"/>
      <c r="J425" s="71"/>
      <c r="K425" s="34" t="s">
        <v>65</v>
      </c>
      <c r="L425" s="72">
        <v>425</v>
      </c>
      <c r="M425" s="72"/>
      <c r="N425" s="73"/>
      <c r="O425" s="79" t="s">
        <v>417</v>
      </c>
      <c r="P425" s="79">
        <v>1</v>
      </c>
      <c r="Q425" s="79" t="s">
        <v>418</v>
      </c>
      <c r="R425" s="79"/>
      <c r="S425" s="79"/>
      <c r="T425" s="78" t="str">
        <f>REPLACE(INDEX(GroupVertices[Group],MATCH(Edges[[#This Row],[Vertex 1]],GroupVertices[Vertex],0)),1,1,"")</f>
        <v>2</v>
      </c>
      <c r="U425" s="78" t="str">
        <f>REPLACE(INDEX(GroupVertices[Group],MATCH(Edges[[#This Row],[Vertex 2]],GroupVertices[Vertex],0)),1,1,"")</f>
        <v>1</v>
      </c>
      <c r="V425" s="48"/>
      <c r="W425" s="49"/>
      <c r="X425" s="48"/>
      <c r="Y425" s="49"/>
      <c r="Z425" s="48"/>
      <c r="AA425" s="49"/>
      <c r="AB425" s="48"/>
      <c r="AC425" s="49"/>
      <c r="AD425" s="48"/>
    </row>
    <row r="426" spans="1:30" ht="15">
      <c r="A426" s="65" t="s">
        <v>199</v>
      </c>
      <c r="B426" s="65" t="s">
        <v>402</v>
      </c>
      <c r="C426" s="66" t="s">
        <v>1350</v>
      </c>
      <c r="D426" s="67">
        <v>3</v>
      </c>
      <c r="E426" s="66" t="s">
        <v>132</v>
      </c>
      <c r="F426" s="69">
        <v>32</v>
      </c>
      <c r="G426" s="66"/>
      <c r="H426" s="70"/>
      <c r="I426" s="71"/>
      <c r="J426" s="71"/>
      <c r="K426" s="34" t="s">
        <v>65</v>
      </c>
      <c r="L426" s="72">
        <v>426</v>
      </c>
      <c r="M426" s="72"/>
      <c r="N426" s="73"/>
      <c r="O426" s="79" t="s">
        <v>417</v>
      </c>
      <c r="P426" s="79">
        <v>1</v>
      </c>
      <c r="Q426" s="79" t="s">
        <v>418</v>
      </c>
      <c r="R426" s="79"/>
      <c r="S426" s="79"/>
      <c r="T426" s="78" t="str">
        <f>REPLACE(INDEX(GroupVertices[Group],MATCH(Edges[[#This Row],[Vertex 1]],GroupVertices[Vertex],0)),1,1,"")</f>
        <v>1</v>
      </c>
      <c r="U426" s="78" t="str">
        <f>REPLACE(INDEX(GroupVertices[Group],MATCH(Edges[[#This Row],[Vertex 2]],GroupVertices[Vertex],0)),1,1,"")</f>
        <v>6</v>
      </c>
      <c r="V426" s="48"/>
      <c r="W426" s="49"/>
      <c r="X426" s="48"/>
      <c r="Y426" s="49"/>
      <c r="Z426" s="48"/>
      <c r="AA426" s="49"/>
      <c r="AB426" s="48"/>
      <c r="AC426" s="49"/>
      <c r="AD426" s="48"/>
    </row>
    <row r="427" spans="1:30" ht="15">
      <c r="A427" s="65" t="s">
        <v>289</v>
      </c>
      <c r="B427" s="65" t="s">
        <v>402</v>
      </c>
      <c r="C427" s="66" t="s">
        <v>1350</v>
      </c>
      <c r="D427" s="67">
        <v>3</v>
      </c>
      <c r="E427" s="66" t="s">
        <v>132</v>
      </c>
      <c r="F427" s="69">
        <v>32</v>
      </c>
      <c r="G427" s="66"/>
      <c r="H427" s="70"/>
      <c r="I427" s="71"/>
      <c r="J427" s="71"/>
      <c r="K427" s="34" t="s">
        <v>65</v>
      </c>
      <c r="L427" s="72">
        <v>427</v>
      </c>
      <c r="M427" s="72"/>
      <c r="N427" s="73"/>
      <c r="O427" s="79" t="s">
        <v>417</v>
      </c>
      <c r="P427" s="79">
        <v>1</v>
      </c>
      <c r="Q427" s="79" t="s">
        <v>418</v>
      </c>
      <c r="R427" s="79"/>
      <c r="S427" s="79"/>
      <c r="T427" s="78" t="str">
        <f>REPLACE(INDEX(GroupVertices[Group],MATCH(Edges[[#This Row],[Vertex 1]],GroupVertices[Vertex],0)),1,1,"")</f>
        <v>6</v>
      </c>
      <c r="U427" s="78" t="str">
        <f>REPLACE(INDEX(GroupVertices[Group],MATCH(Edges[[#This Row],[Vertex 2]],GroupVertices[Vertex],0)),1,1,"")</f>
        <v>6</v>
      </c>
      <c r="V427" s="48"/>
      <c r="W427" s="49"/>
      <c r="X427" s="48"/>
      <c r="Y427" s="49"/>
      <c r="Z427" s="48"/>
      <c r="AA427" s="49"/>
      <c r="AB427" s="48"/>
      <c r="AC427" s="49"/>
      <c r="AD427" s="48"/>
    </row>
    <row r="428" spans="1:30" ht="15">
      <c r="A428" s="65" t="s">
        <v>287</v>
      </c>
      <c r="B428" s="65" t="s">
        <v>289</v>
      </c>
      <c r="C428" s="66" t="s">
        <v>1350</v>
      </c>
      <c r="D428" s="67">
        <v>3</v>
      </c>
      <c r="E428" s="66" t="s">
        <v>132</v>
      </c>
      <c r="F428" s="69">
        <v>32</v>
      </c>
      <c r="G428" s="66"/>
      <c r="H428" s="70"/>
      <c r="I428" s="71"/>
      <c r="J428" s="71"/>
      <c r="K428" s="34" t="s">
        <v>65</v>
      </c>
      <c r="L428" s="72">
        <v>428</v>
      </c>
      <c r="M428" s="72"/>
      <c r="N428" s="73"/>
      <c r="O428" s="79" t="s">
        <v>417</v>
      </c>
      <c r="P428" s="79">
        <v>1</v>
      </c>
      <c r="Q428" s="79" t="s">
        <v>418</v>
      </c>
      <c r="R428" s="79"/>
      <c r="S428" s="79"/>
      <c r="T428" s="78" t="str">
        <f>REPLACE(INDEX(GroupVertices[Group],MATCH(Edges[[#This Row],[Vertex 1]],GroupVertices[Vertex],0)),1,1,"")</f>
        <v>4</v>
      </c>
      <c r="U428" s="78" t="str">
        <f>REPLACE(INDEX(GroupVertices[Group],MATCH(Edges[[#This Row],[Vertex 2]],GroupVertices[Vertex],0)),1,1,"")</f>
        <v>6</v>
      </c>
      <c r="V428" s="48"/>
      <c r="W428" s="49"/>
      <c r="X428" s="48"/>
      <c r="Y428" s="49"/>
      <c r="Z428" s="48"/>
      <c r="AA428" s="49"/>
      <c r="AB428" s="48"/>
      <c r="AC428" s="49"/>
      <c r="AD428" s="48"/>
    </row>
    <row r="429" spans="1:30" ht="15">
      <c r="A429" s="65" t="s">
        <v>234</v>
      </c>
      <c r="B429" s="65" t="s">
        <v>289</v>
      </c>
      <c r="C429" s="66" t="s">
        <v>1350</v>
      </c>
      <c r="D429" s="67">
        <v>3</v>
      </c>
      <c r="E429" s="66" t="s">
        <v>132</v>
      </c>
      <c r="F429" s="69">
        <v>32</v>
      </c>
      <c r="G429" s="66"/>
      <c r="H429" s="70"/>
      <c r="I429" s="71"/>
      <c r="J429" s="71"/>
      <c r="K429" s="34" t="s">
        <v>65</v>
      </c>
      <c r="L429" s="72">
        <v>429</v>
      </c>
      <c r="M429" s="72"/>
      <c r="N429" s="73"/>
      <c r="O429" s="79" t="s">
        <v>417</v>
      </c>
      <c r="P429" s="79">
        <v>1</v>
      </c>
      <c r="Q429" s="79" t="s">
        <v>418</v>
      </c>
      <c r="R429" s="79"/>
      <c r="S429" s="79"/>
      <c r="T429" s="78" t="str">
        <f>REPLACE(INDEX(GroupVertices[Group],MATCH(Edges[[#This Row],[Vertex 1]],GroupVertices[Vertex],0)),1,1,"")</f>
        <v>2</v>
      </c>
      <c r="U429" s="78" t="str">
        <f>REPLACE(INDEX(GroupVertices[Group],MATCH(Edges[[#This Row],[Vertex 2]],GroupVertices[Vertex],0)),1,1,"")</f>
        <v>6</v>
      </c>
      <c r="V429" s="48"/>
      <c r="W429" s="49"/>
      <c r="X429" s="48"/>
      <c r="Y429" s="49"/>
      <c r="Z429" s="48"/>
      <c r="AA429" s="49"/>
      <c r="AB429" s="48"/>
      <c r="AC429" s="49"/>
      <c r="AD429" s="48"/>
    </row>
    <row r="430" spans="1:30" ht="15">
      <c r="A430" s="65" t="s">
        <v>275</v>
      </c>
      <c r="B430" s="65" t="s">
        <v>289</v>
      </c>
      <c r="C430" s="66" t="s">
        <v>1350</v>
      </c>
      <c r="D430" s="67">
        <v>3</v>
      </c>
      <c r="E430" s="66" t="s">
        <v>132</v>
      </c>
      <c r="F430" s="69">
        <v>32</v>
      </c>
      <c r="G430" s="66"/>
      <c r="H430" s="70"/>
      <c r="I430" s="71"/>
      <c r="J430" s="71"/>
      <c r="K430" s="34" t="s">
        <v>65</v>
      </c>
      <c r="L430" s="72">
        <v>430</v>
      </c>
      <c r="M430" s="72"/>
      <c r="N430" s="73"/>
      <c r="O430" s="79" t="s">
        <v>417</v>
      </c>
      <c r="P430" s="79">
        <v>1</v>
      </c>
      <c r="Q430" s="79" t="s">
        <v>418</v>
      </c>
      <c r="R430" s="79"/>
      <c r="S430" s="79"/>
      <c r="T430" s="78" t="str">
        <f>REPLACE(INDEX(GroupVertices[Group],MATCH(Edges[[#This Row],[Vertex 1]],GroupVertices[Vertex],0)),1,1,"")</f>
        <v>3</v>
      </c>
      <c r="U430" s="78" t="str">
        <f>REPLACE(INDEX(GroupVertices[Group],MATCH(Edges[[#This Row],[Vertex 2]],GroupVertices[Vertex],0)),1,1,"")</f>
        <v>6</v>
      </c>
      <c r="V430" s="48"/>
      <c r="W430" s="49"/>
      <c r="X430" s="48"/>
      <c r="Y430" s="49"/>
      <c r="Z430" s="48"/>
      <c r="AA430" s="49"/>
      <c r="AB430" s="48"/>
      <c r="AC430" s="49"/>
      <c r="AD430" s="48"/>
    </row>
    <row r="431" spans="1:30" ht="15">
      <c r="A431" s="65" t="s">
        <v>289</v>
      </c>
      <c r="B431" s="65" t="s">
        <v>291</v>
      </c>
      <c r="C431" s="66" t="s">
        <v>1350</v>
      </c>
      <c r="D431" s="67">
        <v>3</v>
      </c>
      <c r="E431" s="66" t="s">
        <v>132</v>
      </c>
      <c r="F431" s="69">
        <v>32</v>
      </c>
      <c r="G431" s="66"/>
      <c r="H431" s="70"/>
      <c r="I431" s="71"/>
      <c r="J431" s="71"/>
      <c r="K431" s="34" t="s">
        <v>65</v>
      </c>
      <c r="L431" s="72">
        <v>431</v>
      </c>
      <c r="M431" s="72"/>
      <c r="N431" s="73"/>
      <c r="O431" s="79" t="s">
        <v>417</v>
      </c>
      <c r="P431" s="79">
        <v>1</v>
      </c>
      <c r="Q431" s="79" t="s">
        <v>418</v>
      </c>
      <c r="R431" s="79"/>
      <c r="S431" s="79"/>
      <c r="T431" s="78" t="str">
        <f>REPLACE(INDEX(GroupVertices[Group],MATCH(Edges[[#This Row],[Vertex 1]],GroupVertices[Vertex],0)),1,1,"")</f>
        <v>6</v>
      </c>
      <c r="U431" s="78" t="str">
        <f>REPLACE(INDEX(GroupVertices[Group],MATCH(Edges[[#This Row],[Vertex 2]],GroupVertices[Vertex],0)),1,1,"")</f>
        <v>4</v>
      </c>
      <c r="V431" s="48"/>
      <c r="W431" s="49"/>
      <c r="X431" s="48"/>
      <c r="Y431" s="49"/>
      <c r="Z431" s="48"/>
      <c r="AA431" s="49"/>
      <c r="AB431" s="48"/>
      <c r="AC431" s="49"/>
      <c r="AD431" s="48"/>
    </row>
    <row r="432" spans="1:30" ht="15">
      <c r="A432" s="65" t="s">
        <v>289</v>
      </c>
      <c r="B432" s="65" t="s">
        <v>222</v>
      </c>
      <c r="C432" s="66" t="s">
        <v>1350</v>
      </c>
      <c r="D432" s="67">
        <v>3</v>
      </c>
      <c r="E432" s="66" t="s">
        <v>132</v>
      </c>
      <c r="F432" s="69">
        <v>32</v>
      </c>
      <c r="G432" s="66"/>
      <c r="H432" s="70"/>
      <c r="I432" s="71"/>
      <c r="J432" s="71"/>
      <c r="K432" s="34" t="s">
        <v>65</v>
      </c>
      <c r="L432" s="72">
        <v>432</v>
      </c>
      <c r="M432" s="72"/>
      <c r="N432" s="73"/>
      <c r="O432" s="79" t="s">
        <v>417</v>
      </c>
      <c r="P432" s="79">
        <v>1</v>
      </c>
      <c r="Q432" s="79" t="s">
        <v>418</v>
      </c>
      <c r="R432" s="79"/>
      <c r="S432" s="79"/>
      <c r="T432" s="78" t="str">
        <f>REPLACE(INDEX(GroupVertices[Group],MATCH(Edges[[#This Row],[Vertex 1]],GroupVertices[Vertex],0)),1,1,"")</f>
        <v>6</v>
      </c>
      <c r="U432" s="78" t="str">
        <f>REPLACE(INDEX(GroupVertices[Group],MATCH(Edges[[#This Row],[Vertex 2]],GroupVertices[Vertex],0)),1,1,"")</f>
        <v>3</v>
      </c>
      <c r="V432" s="48"/>
      <c r="W432" s="49"/>
      <c r="X432" s="48"/>
      <c r="Y432" s="49"/>
      <c r="Z432" s="48"/>
      <c r="AA432" s="49"/>
      <c r="AB432" s="48"/>
      <c r="AC432" s="49"/>
      <c r="AD432" s="48"/>
    </row>
    <row r="433" spans="1:30" ht="15">
      <c r="A433" s="65" t="s">
        <v>289</v>
      </c>
      <c r="B433" s="65" t="s">
        <v>245</v>
      </c>
      <c r="C433" s="66" t="s">
        <v>1350</v>
      </c>
      <c r="D433" s="67">
        <v>3</v>
      </c>
      <c r="E433" s="66" t="s">
        <v>132</v>
      </c>
      <c r="F433" s="69">
        <v>32</v>
      </c>
      <c r="G433" s="66"/>
      <c r="H433" s="70"/>
      <c r="I433" s="71"/>
      <c r="J433" s="71"/>
      <c r="K433" s="34" t="s">
        <v>65</v>
      </c>
      <c r="L433" s="72">
        <v>433</v>
      </c>
      <c r="M433" s="72"/>
      <c r="N433" s="73"/>
      <c r="O433" s="79" t="s">
        <v>417</v>
      </c>
      <c r="P433" s="79">
        <v>1</v>
      </c>
      <c r="Q433" s="79" t="s">
        <v>418</v>
      </c>
      <c r="R433" s="79"/>
      <c r="S433" s="79"/>
      <c r="T433" s="78" t="str">
        <f>REPLACE(INDEX(GroupVertices[Group],MATCH(Edges[[#This Row],[Vertex 1]],GroupVertices[Vertex],0)),1,1,"")</f>
        <v>6</v>
      </c>
      <c r="U433" s="78" t="str">
        <f>REPLACE(INDEX(GroupVertices[Group],MATCH(Edges[[#This Row],[Vertex 2]],GroupVertices[Vertex],0)),1,1,"")</f>
        <v>2</v>
      </c>
      <c r="V433" s="48"/>
      <c r="W433" s="49"/>
      <c r="X433" s="48"/>
      <c r="Y433" s="49"/>
      <c r="Z433" s="48"/>
      <c r="AA433" s="49"/>
      <c r="AB433" s="48"/>
      <c r="AC433" s="49"/>
      <c r="AD433" s="48"/>
    </row>
    <row r="434" spans="1:30" ht="15">
      <c r="A434" s="65" t="s">
        <v>289</v>
      </c>
      <c r="B434" s="65" t="s">
        <v>389</v>
      </c>
      <c r="C434" s="66" t="s">
        <v>1350</v>
      </c>
      <c r="D434" s="67">
        <v>3</v>
      </c>
      <c r="E434" s="66" t="s">
        <v>132</v>
      </c>
      <c r="F434" s="69">
        <v>32</v>
      </c>
      <c r="G434" s="66"/>
      <c r="H434" s="70"/>
      <c r="I434" s="71"/>
      <c r="J434" s="71"/>
      <c r="K434" s="34" t="s">
        <v>65</v>
      </c>
      <c r="L434" s="72">
        <v>434</v>
      </c>
      <c r="M434" s="72"/>
      <c r="N434" s="73"/>
      <c r="O434" s="79" t="s">
        <v>417</v>
      </c>
      <c r="P434" s="79">
        <v>1</v>
      </c>
      <c r="Q434" s="79" t="s">
        <v>418</v>
      </c>
      <c r="R434" s="79"/>
      <c r="S434" s="79"/>
      <c r="T434" s="78" t="str">
        <f>REPLACE(INDEX(GroupVertices[Group],MATCH(Edges[[#This Row],[Vertex 1]],GroupVertices[Vertex],0)),1,1,"")</f>
        <v>6</v>
      </c>
      <c r="U434" s="78" t="str">
        <f>REPLACE(INDEX(GroupVertices[Group],MATCH(Edges[[#This Row],[Vertex 2]],GroupVertices[Vertex],0)),1,1,"")</f>
        <v>6</v>
      </c>
      <c r="V434" s="48"/>
      <c r="W434" s="49"/>
      <c r="X434" s="48"/>
      <c r="Y434" s="49"/>
      <c r="Z434" s="48"/>
      <c r="AA434" s="49"/>
      <c r="AB434" s="48"/>
      <c r="AC434" s="49"/>
      <c r="AD434" s="48"/>
    </row>
    <row r="435" spans="1:30" ht="15">
      <c r="A435" s="65" t="s">
        <v>289</v>
      </c>
      <c r="B435" s="65" t="s">
        <v>312</v>
      </c>
      <c r="C435" s="66" t="s">
        <v>1350</v>
      </c>
      <c r="D435" s="67">
        <v>3</v>
      </c>
      <c r="E435" s="66" t="s">
        <v>132</v>
      </c>
      <c r="F435" s="69">
        <v>32</v>
      </c>
      <c r="G435" s="66"/>
      <c r="H435" s="70"/>
      <c r="I435" s="71"/>
      <c r="J435" s="71"/>
      <c r="K435" s="34" t="s">
        <v>65</v>
      </c>
      <c r="L435" s="72">
        <v>435</v>
      </c>
      <c r="M435" s="72"/>
      <c r="N435" s="73"/>
      <c r="O435" s="79" t="s">
        <v>417</v>
      </c>
      <c r="P435" s="79">
        <v>1</v>
      </c>
      <c r="Q435" s="79" t="s">
        <v>418</v>
      </c>
      <c r="R435" s="79"/>
      <c r="S435" s="79"/>
      <c r="T435" s="78" t="str">
        <f>REPLACE(INDEX(GroupVertices[Group],MATCH(Edges[[#This Row],[Vertex 1]],GroupVertices[Vertex],0)),1,1,"")</f>
        <v>6</v>
      </c>
      <c r="U435" s="78" t="str">
        <f>REPLACE(INDEX(GroupVertices[Group],MATCH(Edges[[#This Row],[Vertex 2]],GroupVertices[Vertex],0)),1,1,"")</f>
        <v>2</v>
      </c>
      <c r="V435" s="48"/>
      <c r="W435" s="49"/>
      <c r="X435" s="48"/>
      <c r="Y435" s="49"/>
      <c r="Z435" s="48"/>
      <c r="AA435" s="49"/>
      <c r="AB435" s="48"/>
      <c r="AC435" s="49"/>
      <c r="AD435" s="48"/>
    </row>
    <row r="436" spans="1:30" ht="15">
      <c r="A436" s="65" t="s">
        <v>289</v>
      </c>
      <c r="B436" s="65" t="s">
        <v>331</v>
      </c>
      <c r="C436" s="66" t="s">
        <v>1350</v>
      </c>
      <c r="D436" s="67">
        <v>3</v>
      </c>
      <c r="E436" s="66" t="s">
        <v>132</v>
      </c>
      <c r="F436" s="69">
        <v>32</v>
      </c>
      <c r="G436" s="66"/>
      <c r="H436" s="70"/>
      <c r="I436" s="71"/>
      <c r="J436" s="71"/>
      <c r="K436" s="34" t="s">
        <v>65</v>
      </c>
      <c r="L436" s="72">
        <v>436</v>
      </c>
      <c r="M436" s="72"/>
      <c r="N436" s="73"/>
      <c r="O436" s="79" t="s">
        <v>417</v>
      </c>
      <c r="P436" s="79">
        <v>1</v>
      </c>
      <c r="Q436" s="79" t="s">
        <v>418</v>
      </c>
      <c r="R436" s="79"/>
      <c r="S436" s="79"/>
      <c r="T436" s="78" t="str">
        <f>REPLACE(INDEX(GroupVertices[Group],MATCH(Edges[[#This Row],[Vertex 1]],GroupVertices[Vertex],0)),1,1,"")</f>
        <v>6</v>
      </c>
      <c r="U436" s="78" t="str">
        <f>REPLACE(INDEX(GroupVertices[Group],MATCH(Edges[[#This Row],[Vertex 2]],GroupVertices[Vertex],0)),1,1,"")</f>
        <v>4</v>
      </c>
      <c r="V436" s="48"/>
      <c r="W436" s="49"/>
      <c r="X436" s="48"/>
      <c r="Y436" s="49"/>
      <c r="Z436" s="48"/>
      <c r="AA436" s="49"/>
      <c r="AB436" s="48"/>
      <c r="AC436" s="49"/>
      <c r="AD436" s="48"/>
    </row>
    <row r="437" spans="1:30" ht="15">
      <c r="A437" s="65" t="s">
        <v>199</v>
      </c>
      <c r="B437" s="65" t="s">
        <v>289</v>
      </c>
      <c r="C437" s="66" t="s">
        <v>1350</v>
      </c>
      <c r="D437" s="67">
        <v>3</v>
      </c>
      <c r="E437" s="66" t="s">
        <v>132</v>
      </c>
      <c r="F437" s="69">
        <v>32</v>
      </c>
      <c r="G437" s="66"/>
      <c r="H437" s="70"/>
      <c r="I437" s="71"/>
      <c r="J437" s="71"/>
      <c r="K437" s="34" t="s">
        <v>65</v>
      </c>
      <c r="L437" s="72">
        <v>437</v>
      </c>
      <c r="M437" s="72"/>
      <c r="N437" s="73"/>
      <c r="O437" s="79" t="s">
        <v>417</v>
      </c>
      <c r="P437" s="79">
        <v>1</v>
      </c>
      <c r="Q437" s="79" t="s">
        <v>418</v>
      </c>
      <c r="R437" s="79"/>
      <c r="S437" s="79"/>
      <c r="T437" s="78" t="str">
        <f>REPLACE(INDEX(GroupVertices[Group],MATCH(Edges[[#This Row],[Vertex 1]],GroupVertices[Vertex],0)),1,1,"")</f>
        <v>1</v>
      </c>
      <c r="U437" s="78" t="str">
        <f>REPLACE(INDEX(GroupVertices[Group],MATCH(Edges[[#This Row],[Vertex 2]],GroupVertices[Vertex],0)),1,1,"")</f>
        <v>6</v>
      </c>
      <c r="V437" s="48"/>
      <c r="W437" s="49"/>
      <c r="X437" s="48"/>
      <c r="Y437" s="49"/>
      <c r="Z437" s="48"/>
      <c r="AA437" s="49"/>
      <c r="AB437" s="48"/>
      <c r="AC437" s="49"/>
      <c r="AD437" s="48"/>
    </row>
    <row r="438" spans="1:30" ht="15">
      <c r="A438" s="65" t="s">
        <v>290</v>
      </c>
      <c r="B438" s="65" t="s">
        <v>292</v>
      </c>
      <c r="C438" s="66" t="s">
        <v>1350</v>
      </c>
      <c r="D438" s="67">
        <v>3</v>
      </c>
      <c r="E438" s="66" t="s">
        <v>132</v>
      </c>
      <c r="F438" s="69">
        <v>32</v>
      </c>
      <c r="G438" s="66"/>
      <c r="H438" s="70"/>
      <c r="I438" s="71"/>
      <c r="J438" s="71"/>
      <c r="K438" s="34" t="s">
        <v>66</v>
      </c>
      <c r="L438" s="72">
        <v>438</v>
      </c>
      <c r="M438" s="72"/>
      <c r="N438" s="73"/>
      <c r="O438" s="79" t="s">
        <v>417</v>
      </c>
      <c r="P438" s="79">
        <v>1</v>
      </c>
      <c r="Q438" s="79" t="s">
        <v>418</v>
      </c>
      <c r="R438" s="79"/>
      <c r="S438" s="79"/>
      <c r="T438" s="78" t="str">
        <f>REPLACE(INDEX(GroupVertices[Group],MATCH(Edges[[#This Row],[Vertex 1]],GroupVertices[Vertex],0)),1,1,"")</f>
        <v>4</v>
      </c>
      <c r="U438" s="78" t="str">
        <f>REPLACE(INDEX(GroupVertices[Group],MATCH(Edges[[#This Row],[Vertex 2]],GroupVertices[Vertex],0)),1,1,"")</f>
        <v>2</v>
      </c>
      <c r="V438" s="48"/>
      <c r="W438" s="49"/>
      <c r="X438" s="48"/>
      <c r="Y438" s="49"/>
      <c r="Z438" s="48"/>
      <c r="AA438" s="49"/>
      <c r="AB438" s="48"/>
      <c r="AC438" s="49"/>
      <c r="AD438" s="48"/>
    </row>
    <row r="439" spans="1:30" ht="15">
      <c r="A439" s="65" t="s">
        <v>291</v>
      </c>
      <c r="B439" s="65" t="s">
        <v>292</v>
      </c>
      <c r="C439" s="66" t="s">
        <v>1350</v>
      </c>
      <c r="D439" s="67">
        <v>3</v>
      </c>
      <c r="E439" s="66" t="s">
        <v>132</v>
      </c>
      <c r="F439" s="69">
        <v>32</v>
      </c>
      <c r="G439" s="66"/>
      <c r="H439" s="70"/>
      <c r="I439" s="71"/>
      <c r="J439" s="71"/>
      <c r="K439" s="34" t="s">
        <v>65</v>
      </c>
      <c r="L439" s="72">
        <v>439</v>
      </c>
      <c r="M439" s="72"/>
      <c r="N439" s="73"/>
      <c r="O439" s="79" t="s">
        <v>417</v>
      </c>
      <c r="P439" s="79">
        <v>1</v>
      </c>
      <c r="Q439" s="79" t="s">
        <v>418</v>
      </c>
      <c r="R439" s="79"/>
      <c r="S439" s="79"/>
      <c r="T439" s="78" t="str">
        <f>REPLACE(INDEX(GroupVertices[Group],MATCH(Edges[[#This Row],[Vertex 1]],GroupVertices[Vertex],0)),1,1,"")</f>
        <v>4</v>
      </c>
      <c r="U439" s="78" t="str">
        <f>REPLACE(INDEX(GroupVertices[Group],MATCH(Edges[[#This Row],[Vertex 2]],GroupVertices[Vertex],0)),1,1,"")</f>
        <v>2</v>
      </c>
      <c r="V439" s="48"/>
      <c r="W439" s="49"/>
      <c r="X439" s="48"/>
      <c r="Y439" s="49"/>
      <c r="Z439" s="48"/>
      <c r="AA439" s="49"/>
      <c r="AB439" s="48"/>
      <c r="AC439" s="49"/>
      <c r="AD439" s="48"/>
    </row>
    <row r="440" spans="1:30" ht="15">
      <c r="A440" s="65" t="s">
        <v>222</v>
      </c>
      <c r="B440" s="65" t="s">
        <v>292</v>
      </c>
      <c r="C440" s="66" t="s">
        <v>1350</v>
      </c>
      <c r="D440" s="67">
        <v>3</v>
      </c>
      <c r="E440" s="66" t="s">
        <v>132</v>
      </c>
      <c r="F440" s="69">
        <v>32</v>
      </c>
      <c r="G440" s="66"/>
      <c r="H440" s="70"/>
      <c r="I440" s="71"/>
      <c r="J440" s="71"/>
      <c r="K440" s="34" t="s">
        <v>65</v>
      </c>
      <c r="L440" s="72">
        <v>440</v>
      </c>
      <c r="M440" s="72"/>
      <c r="N440" s="73"/>
      <c r="O440" s="79" t="s">
        <v>417</v>
      </c>
      <c r="P440" s="79">
        <v>1</v>
      </c>
      <c r="Q440" s="79" t="s">
        <v>418</v>
      </c>
      <c r="R440" s="79"/>
      <c r="S440" s="79"/>
      <c r="T440" s="78" t="str">
        <f>REPLACE(INDEX(GroupVertices[Group],MATCH(Edges[[#This Row],[Vertex 1]],GroupVertices[Vertex],0)),1,1,"")</f>
        <v>3</v>
      </c>
      <c r="U440" s="78" t="str">
        <f>REPLACE(INDEX(GroupVertices[Group],MATCH(Edges[[#This Row],[Vertex 2]],GroupVertices[Vertex],0)),1,1,"")</f>
        <v>2</v>
      </c>
      <c r="V440" s="48"/>
      <c r="W440" s="49"/>
      <c r="X440" s="48"/>
      <c r="Y440" s="49"/>
      <c r="Z440" s="48"/>
      <c r="AA440" s="49"/>
      <c r="AB440" s="48"/>
      <c r="AC440" s="49"/>
      <c r="AD440" s="48"/>
    </row>
    <row r="441" spans="1:30" ht="15">
      <c r="A441" s="65" t="s">
        <v>282</v>
      </c>
      <c r="B441" s="65" t="s">
        <v>292</v>
      </c>
      <c r="C441" s="66" t="s">
        <v>1350</v>
      </c>
      <c r="D441" s="67">
        <v>3</v>
      </c>
      <c r="E441" s="66" t="s">
        <v>132</v>
      </c>
      <c r="F441" s="69">
        <v>32</v>
      </c>
      <c r="G441" s="66"/>
      <c r="H441" s="70"/>
      <c r="I441" s="71"/>
      <c r="J441" s="71"/>
      <c r="K441" s="34" t="s">
        <v>65</v>
      </c>
      <c r="L441" s="72">
        <v>441</v>
      </c>
      <c r="M441" s="72"/>
      <c r="N441" s="73"/>
      <c r="O441" s="79" t="s">
        <v>417</v>
      </c>
      <c r="P441" s="79">
        <v>1</v>
      </c>
      <c r="Q441" s="79" t="s">
        <v>418</v>
      </c>
      <c r="R441" s="79"/>
      <c r="S441" s="79"/>
      <c r="T441" s="78" t="str">
        <f>REPLACE(INDEX(GroupVertices[Group],MATCH(Edges[[#This Row],[Vertex 1]],GroupVertices[Vertex],0)),1,1,"")</f>
        <v>2</v>
      </c>
      <c r="U441" s="78" t="str">
        <f>REPLACE(INDEX(GroupVertices[Group],MATCH(Edges[[#This Row],[Vertex 2]],GroupVertices[Vertex],0)),1,1,"")</f>
        <v>2</v>
      </c>
      <c r="V441" s="48"/>
      <c r="W441" s="49"/>
      <c r="X441" s="48"/>
      <c r="Y441" s="49"/>
      <c r="Z441" s="48"/>
      <c r="AA441" s="49"/>
      <c r="AB441" s="48"/>
      <c r="AC441" s="49"/>
      <c r="AD441" s="48"/>
    </row>
    <row r="442" spans="1:30" ht="15">
      <c r="A442" s="65" t="s">
        <v>292</v>
      </c>
      <c r="B442" s="65" t="s">
        <v>290</v>
      </c>
      <c r="C442" s="66" t="s">
        <v>1350</v>
      </c>
      <c r="D442" s="67">
        <v>3</v>
      </c>
      <c r="E442" s="66" t="s">
        <v>132</v>
      </c>
      <c r="F442" s="69">
        <v>32</v>
      </c>
      <c r="G442" s="66"/>
      <c r="H442" s="70"/>
      <c r="I442" s="71"/>
      <c r="J442" s="71"/>
      <c r="K442" s="34" t="s">
        <v>66</v>
      </c>
      <c r="L442" s="72">
        <v>442</v>
      </c>
      <c r="M442" s="72"/>
      <c r="N442" s="73"/>
      <c r="O442" s="79" t="s">
        <v>417</v>
      </c>
      <c r="P442" s="79">
        <v>1</v>
      </c>
      <c r="Q442" s="79" t="s">
        <v>418</v>
      </c>
      <c r="R442" s="79"/>
      <c r="S442" s="79"/>
      <c r="T442" s="78" t="str">
        <f>REPLACE(INDEX(GroupVertices[Group],MATCH(Edges[[#This Row],[Vertex 1]],GroupVertices[Vertex],0)),1,1,"")</f>
        <v>2</v>
      </c>
      <c r="U442" s="78" t="str">
        <f>REPLACE(INDEX(GroupVertices[Group],MATCH(Edges[[#This Row],[Vertex 2]],GroupVertices[Vertex],0)),1,1,"")</f>
        <v>4</v>
      </c>
      <c r="V442" s="48"/>
      <c r="W442" s="49"/>
      <c r="X442" s="48"/>
      <c r="Y442" s="49"/>
      <c r="Z442" s="48"/>
      <c r="AA442" s="49"/>
      <c r="AB442" s="48"/>
      <c r="AC442" s="49"/>
      <c r="AD442" s="48"/>
    </row>
    <row r="443" spans="1:30" ht="15">
      <c r="A443" s="65" t="s">
        <v>292</v>
      </c>
      <c r="B443" s="65" t="s">
        <v>403</v>
      </c>
      <c r="C443" s="66" t="s">
        <v>1350</v>
      </c>
      <c r="D443" s="67">
        <v>3</v>
      </c>
      <c r="E443" s="66" t="s">
        <v>132</v>
      </c>
      <c r="F443" s="69">
        <v>32</v>
      </c>
      <c r="G443" s="66"/>
      <c r="H443" s="70"/>
      <c r="I443" s="71"/>
      <c r="J443" s="71"/>
      <c r="K443" s="34" t="s">
        <v>65</v>
      </c>
      <c r="L443" s="72">
        <v>443</v>
      </c>
      <c r="M443" s="72"/>
      <c r="N443" s="73"/>
      <c r="O443" s="79" t="s">
        <v>417</v>
      </c>
      <c r="P443" s="79">
        <v>1</v>
      </c>
      <c r="Q443" s="79" t="s">
        <v>418</v>
      </c>
      <c r="R443" s="79"/>
      <c r="S443" s="79"/>
      <c r="T443" s="78" t="str">
        <f>REPLACE(INDEX(GroupVertices[Group],MATCH(Edges[[#This Row],[Vertex 1]],GroupVertices[Vertex],0)),1,1,"")</f>
        <v>2</v>
      </c>
      <c r="U443" s="78" t="str">
        <f>REPLACE(INDEX(GroupVertices[Group],MATCH(Edges[[#This Row],[Vertex 2]],GroupVertices[Vertex],0)),1,1,"")</f>
        <v>4</v>
      </c>
      <c r="V443" s="48"/>
      <c r="W443" s="49"/>
      <c r="X443" s="48"/>
      <c r="Y443" s="49"/>
      <c r="Z443" s="48"/>
      <c r="AA443" s="49"/>
      <c r="AB443" s="48"/>
      <c r="AC443" s="49"/>
      <c r="AD443" s="48"/>
    </row>
    <row r="444" spans="1:30" ht="15">
      <c r="A444" s="65" t="s">
        <v>292</v>
      </c>
      <c r="B444" s="65" t="s">
        <v>245</v>
      </c>
      <c r="C444" s="66" t="s">
        <v>1350</v>
      </c>
      <c r="D444" s="67">
        <v>3</v>
      </c>
      <c r="E444" s="66" t="s">
        <v>132</v>
      </c>
      <c r="F444" s="69">
        <v>32</v>
      </c>
      <c r="G444" s="66"/>
      <c r="H444" s="70"/>
      <c r="I444" s="71"/>
      <c r="J444" s="71"/>
      <c r="K444" s="34" t="s">
        <v>65</v>
      </c>
      <c r="L444" s="72">
        <v>444</v>
      </c>
      <c r="M444" s="72"/>
      <c r="N444" s="73"/>
      <c r="O444" s="79" t="s">
        <v>417</v>
      </c>
      <c r="P444" s="79">
        <v>1</v>
      </c>
      <c r="Q444" s="79" t="s">
        <v>418</v>
      </c>
      <c r="R444" s="79"/>
      <c r="S444" s="79"/>
      <c r="T444" s="78" t="str">
        <f>REPLACE(INDEX(GroupVertices[Group],MATCH(Edges[[#This Row],[Vertex 1]],GroupVertices[Vertex],0)),1,1,"")</f>
        <v>2</v>
      </c>
      <c r="U444" s="78" t="str">
        <f>REPLACE(INDEX(GroupVertices[Group],MATCH(Edges[[#This Row],[Vertex 2]],GroupVertices[Vertex],0)),1,1,"")</f>
        <v>2</v>
      </c>
      <c r="V444" s="48"/>
      <c r="W444" s="49"/>
      <c r="X444" s="48"/>
      <c r="Y444" s="49"/>
      <c r="Z444" s="48"/>
      <c r="AA444" s="49"/>
      <c r="AB444" s="48"/>
      <c r="AC444" s="49"/>
      <c r="AD444" s="48"/>
    </row>
    <row r="445" spans="1:30" ht="15">
      <c r="A445" s="65" t="s">
        <v>292</v>
      </c>
      <c r="B445" s="65" t="s">
        <v>274</v>
      </c>
      <c r="C445" s="66" t="s">
        <v>1350</v>
      </c>
      <c r="D445" s="67">
        <v>3</v>
      </c>
      <c r="E445" s="66" t="s">
        <v>132</v>
      </c>
      <c r="F445" s="69">
        <v>32</v>
      </c>
      <c r="G445" s="66"/>
      <c r="H445" s="70"/>
      <c r="I445" s="71"/>
      <c r="J445" s="71"/>
      <c r="K445" s="34" t="s">
        <v>65</v>
      </c>
      <c r="L445" s="72">
        <v>445</v>
      </c>
      <c r="M445" s="72"/>
      <c r="N445" s="73"/>
      <c r="O445" s="79" t="s">
        <v>417</v>
      </c>
      <c r="P445" s="79">
        <v>1</v>
      </c>
      <c r="Q445" s="79" t="s">
        <v>418</v>
      </c>
      <c r="R445" s="79"/>
      <c r="S445" s="79"/>
      <c r="T445" s="78" t="str">
        <f>REPLACE(INDEX(GroupVertices[Group],MATCH(Edges[[#This Row],[Vertex 1]],GroupVertices[Vertex],0)),1,1,"")</f>
        <v>2</v>
      </c>
      <c r="U445" s="78" t="str">
        <f>REPLACE(INDEX(GroupVertices[Group],MATCH(Edges[[#This Row],[Vertex 2]],GroupVertices[Vertex],0)),1,1,"")</f>
        <v>3</v>
      </c>
      <c r="V445" s="48"/>
      <c r="W445" s="49"/>
      <c r="X445" s="48"/>
      <c r="Y445" s="49"/>
      <c r="Z445" s="48"/>
      <c r="AA445" s="49"/>
      <c r="AB445" s="48"/>
      <c r="AC445" s="49"/>
      <c r="AD445" s="48"/>
    </row>
    <row r="446" spans="1:30" ht="15">
      <c r="A446" s="65" t="s">
        <v>292</v>
      </c>
      <c r="B446" s="65" t="s">
        <v>335</v>
      </c>
      <c r="C446" s="66" t="s">
        <v>1350</v>
      </c>
      <c r="D446" s="67">
        <v>3</v>
      </c>
      <c r="E446" s="66" t="s">
        <v>132</v>
      </c>
      <c r="F446" s="69">
        <v>32</v>
      </c>
      <c r="G446" s="66"/>
      <c r="H446" s="70"/>
      <c r="I446" s="71"/>
      <c r="J446" s="71"/>
      <c r="K446" s="34" t="s">
        <v>65</v>
      </c>
      <c r="L446" s="72">
        <v>446</v>
      </c>
      <c r="M446" s="72"/>
      <c r="N446" s="73"/>
      <c r="O446" s="79" t="s">
        <v>417</v>
      </c>
      <c r="P446" s="79">
        <v>1</v>
      </c>
      <c r="Q446" s="79" t="s">
        <v>418</v>
      </c>
      <c r="R446" s="79"/>
      <c r="S446" s="79"/>
      <c r="T446" s="78" t="str">
        <f>REPLACE(INDEX(GroupVertices[Group],MATCH(Edges[[#This Row],[Vertex 1]],GroupVertices[Vertex],0)),1,1,"")</f>
        <v>2</v>
      </c>
      <c r="U446" s="78" t="str">
        <f>REPLACE(INDEX(GroupVertices[Group],MATCH(Edges[[#This Row],[Vertex 2]],GroupVertices[Vertex],0)),1,1,"")</f>
        <v>2</v>
      </c>
      <c r="V446" s="48"/>
      <c r="W446" s="49"/>
      <c r="X446" s="48"/>
      <c r="Y446" s="49"/>
      <c r="Z446" s="48"/>
      <c r="AA446" s="49"/>
      <c r="AB446" s="48"/>
      <c r="AC446" s="49"/>
      <c r="AD446" s="48"/>
    </row>
    <row r="447" spans="1:30" ht="15">
      <c r="A447" s="65" t="s">
        <v>292</v>
      </c>
      <c r="B447" s="65" t="s">
        <v>295</v>
      </c>
      <c r="C447" s="66" t="s">
        <v>1350</v>
      </c>
      <c r="D447" s="67">
        <v>3</v>
      </c>
      <c r="E447" s="66" t="s">
        <v>132</v>
      </c>
      <c r="F447" s="69">
        <v>32</v>
      </c>
      <c r="G447" s="66"/>
      <c r="H447" s="70"/>
      <c r="I447" s="71"/>
      <c r="J447" s="71"/>
      <c r="K447" s="34" t="s">
        <v>65</v>
      </c>
      <c r="L447" s="72">
        <v>447</v>
      </c>
      <c r="M447" s="72"/>
      <c r="N447" s="73"/>
      <c r="O447" s="79" t="s">
        <v>417</v>
      </c>
      <c r="P447" s="79">
        <v>1</v>
      </c>
      <c r="Q447" s="79" t="s">
        <v>418</v>
      </c>
      <c r="R447" s="79"/>
      <c r="S447" s="79"/>
      <c r="T447" s="78" t="str">
        <f>REPLACE(INDEX(GroupVertices[Group],MATCH(Edges[[#This Row],[Vertex 1]],GroupVertices[Vertex],0)),1,1,"")</f>
        <v>2</v>
      </c>
      <c r="U447" s="78" t="str">
        <f>REPLACE(INDEX(GroupVertices[Group],MATCH(Edges[[#This Row],[Vertex 2]],GroupVertices[Vertex],0)),1,1,"")</f>
        <v>2</v>
      </c>
      <c r="V447" s="48"/>
      <c r="W447" s="49"/>
      <c r="X447" s="48"/>
      <c r="Y447" s="49"/>
      <c r="Z447" s="48"/>
      <c r="AA447" s="49"/>
      <c r="AB447" s="48"/>
      <c r="AC447" s="49"/>
      <c r="AD447" s="48"/>
    </row>
    <row r="448" spans="1:30" ht="15">
      <c r="A448" s="65" t="s">
        <v>292</v>
      </c>
      <c r="B448" s="65" t="s">
        <v>329</v>
      </c>
      <c r="C448" s="66" t="s">
        <v>1350</v>
      </c>
      <c r="D448" s="67">
        <v>3</v>
      </c>
      <c r="E448" s="66" t="s">
        <v>132</v>
      </c>
      <c r="F448" s="69">
        <v>32</v>
      </c>
      <c r="G448" s="66"/>
      <c r="H448" s="70"/>
      <c r="I448" s="71"/>
      <c r="J448" s="71"/>
      <c r="K448" s="34" t="s">
        <v>65</v>
      </c>
      <c r="L448" s="72">
        <v>448</v>
      </c>
      <c r="M448" s="72"/>
      <c r="N448" s="73"/>
      <c r="O448" s="79" t="s">
        <v>417</v>
      </c>
      <c r="P448" s="79">
        <v>1</v>
      </c>
      <c r="Q448" s="79" t="s">
        <v>418</v>
      </c>
      <c r="R448" s="79"/>
      <c r="S448" s="79"/>
      <c r="T448" s="78" t="str">
        <f>REPLACE(INDEX(GroupVertices[Group],MATCH(Edges[[#This Row],[Vertex 1]],GroupVertices[Vertex],0)),1,1,"")</f>
        <v>2</v>
      </c>
      <c r="U448" s="78" t="str">
        <f>REPLACE(INDEX(GroupVertices[Group],MATCH(Edges[[#This Row],[Vertex 2]],GroupVertices[Vertex],0)),1,1,"")</f>
        <v>2</v>
      </c>
      <c r="V448" s="48"/>
      <c r="W448" s="49"/>
      <c r="X448" s="48"/>
      <c r="Y448" s="49"/>
      <c r="Z448" s="48"/>
      <c r="AA448" s="49"/>
      <c r="AB448" s="48"/>
      <c r="AC448" s="49"/>
      <c r="AD448" s="48"/>
    </row>
    <row r="449" spans="1:30" ht="15">
      <c r="A449" s="65" t="s">
        <v>292</v>
      </c>
      <c r="B449" s="65" t="s">
        <v>357</v>
      </c>
      <c r="C449" s="66" t="s">
        <v>1350</v>
      </c>
      <c r="D449" s="67">
        <v>3</v>
      </c>
      <c r="E449" s="66" t="s">
        <v>132</v>
      </c>
      <c r="F449" s="69">
        <v>32</v>
      </c>
      <c r="G449" s="66"/>
      <c r="H449" s="70"/>
      <c r="I449" s="71"/>
      <c r="J449" s="71"/>
      <c r="K449" s="34" t="s">
        <v>65</v>
      </c>
      <c r="L449" s="72">
        <v>449</v>
      </c>
      <c r="M449" s="72"/>
      <c r="N449" s="73"/>
      <c r="O449" s="79" t="s">
        <v>417</v>
      </c>
      <c r="P449" s="79">
        <v>1</v>
      </c>
      <c r="Q449" s="79" t="s">
        <v>418</v>
      </c>
      <c r="R449" s="79"/>
      <c r="S449" s="79"/>
      <c r="T449" s="78" t="str">
        <f>REPLACE(INDEX(GroupVertices[Group],MATCH(Edges[[#This Row],[Vertex 1]],GroupVertices[Vertex],0)),1,1,"")</f>
        <v>2</v>
      </c>
      <c r="U449" s="78" t="str">
        <f>REPLACE(INDEX(GroupVertices[Group],MATCH(Edges[[#This Row],[Vertex 2]],GroupVertices[Vertex],0)),1,1,"")</f>
        <v>2</v>
      </c>
      <c r="V449" s="48"/>
      <c r="W449" s="49"/>
      <c r="X449" s="48"/>
      <c r="Y449" s="49"/>
      <c r="Z449" s="48"/>
      <c r="AA449" s="49"/>
      <c r="AB449" s="48"/>
      <c r="AC449" s="49"/>
      <c r="AD449" s="48"/>
    </row>
    <row r="450" spans="1:30" ht="15">
      <c r="A450" s="65" t="s">
        <v>199</v>
      </c>
      <c r="B450" s="65" t="s">
        <v>292</v>
      </c>
      <c r="C450" s="66" t="s">
        <v>1350</v>
      </c>
      <c r="D450" s="67">
        <v>3</v>
      </c>
      <c r="E450" s="66" t="s">
        <v>132</v>
      </c>
      <c r="F450" s="69">
        <v>32</v>
      </c>
      <c r="G450" s="66"/>
      <c r="H450" s="70"/>
      <c r="I450" s="71"/>
      <c r="J450" s="71"/>
      <c r="K450" s="34" t="s">
        <v>65</v>
      </c>
      <c r="L450" s="72">
        <v>450</v>
      </c>
      <c r="M450" s="72"/>
      <c r="N450" s="73"/>
      <c r="O450" s="79" t="s">
        <v>417</v>
      </c>
      <c r="P450" s="79">
        <v>1</v>
      </c>
      <c r="Q450" s="79" t="s">
        <v>418</v>
      </c>
      <c r="R450" s="79"/>
      <c r="S450" s="79"/>
      <c r="T450" s="78" t="str">
        <f>REPLACE(INDEX(GroupVertices[Group],MATCH(Edges[[#This Row],[Vertex 1]],GroupVertices[Vertex],0)),1,1,"")</f>
        <v>1</v>
      </c>
      <c r="U450" s="78" t="str">
        <f>REPLACE(INDEX(GroupVertices[Group],MATCH(Edges[[#This Row],[Vertex 2]],GroupVertices[Vertex],0)),1,1,"")</f>
        <v>2</v>
      </c>
      <c r="V450" s="48"/>
      <c r="W450" s="49"/>
      <c r="X450" s="48"/>
      <c r="Y450" s="49"/>
      <c r="Z450" s="48"/>
      <c r="AA450" s="49"/>
      <c r="AB450" s="48"/>
      <c r="AC450" s="49"/>
      <c r="AD450" s="48"/>
    </row>
    <row r="451" spans="1:30" ht="15">
      <c r="A451" s="65" t="s">
        <v>293</v>
      </c>
      <c r="B451" s="65" t="s">
        <v>292</v>
      </c>
      <c r="C451" s="66" t="s">
        <v>1350</v>
      </c>
      <c r="D451" s="67">
        <v>3</v>
      </c>
      <c r="E451" s="66" t="s">
        <v>132</v>
      </c>
      <c r="F451" s="69">
        <v>32</v>
      </c>
      <c r="G451" s="66"/>
      <c r="H451" s="70"/>
      <c r="I451" s="71"/>
      <c r="J451" s="71"/>
      <c r="K451" s="34" t="s">
        <v>65</v>
      </c>
      <c r="L451" s="72">
        <v>451</v>
      </c>
      <c r="M451" s="72"/>
      <c r="N451" s="73"/>
      <c r="O451" s="79" t="s">
        <v>417</v>
      </c>
      <c r="P451" s="79">
        <v>1</v>
      </c>
      <c r="Q451" s="79" t="s">
        <v>418</v>
      </c>
      <c r="R451" s="79"/>
      <c r="S451" s="79"/>
      <c r="T451" s="78" t="str">
        <f>REPLACE(INDEX(GroupVertices[Group],MATCH(Edges[[#This Row],[Vertex 1]],GroupVertices[Vertex],0)),1,1,"")</f>
        <v>2</v>
      </c>
      <c r="U451" s="78" t="str">
        <f>REPLACE(INDEX(GroupVertices[Group],MATCH(Edges[[#This Row],[Vertex 2]],GroupVertices[Vertex],0)),1,1,"")</f>
        <v>2</v>
      </c>
      <c r="V451" s="48"/>
      <c r="W451" s="49"/>
      <c r="X451" s="48"/>
      <c r="Y451" s="49"/>
      <c r="Z451" s="48"/>
      <c r="AA451" s="49"/>
      <c r="AB451" s="48"/>
      <c r="AC451" s="49"/>
      <c r="AD451" s="48"/>
    </row>
    <row r="452" spans="1:30" ht="15">
      <c r="A452" s="65" t="s">
        <v>284</v>
      </c>
      <c r="B452" s="65" t="s">
        <v>385</v>
      </c>
      <c r="C452" s="66" t="s">
        <v>1350</v>
      </c>
      <c r="D452" s="67">
        <v>3</v>
      </c>
      <c r="E452" s="66" t="s">
        <v>132</v>
      </c>
      <c r="F452" s="69">
        <v>32</v>
      </c>
      <c r="G452" s="66"/>
      <c r="H452" s="70"/>
      <c r="I452" s="71"/>
      <c r="J452" s="71"/>
      <c r="K452" s="34" t="s">
        <v>65</v>
      </c>
      <c r="L452" s="72">
        <v>452</v>
      </c>
      <c r="M452" s="72"/>
      <c r="N452" s="73"/>
      <c r="O452" s="79" t="s">
        <v>417</v>
      </c>
      <c r="P452" s="79">
        <v>1</v>
      </c>
      <c r="Q452" s="79" t="s">
        <v>418</v>
      </c>
      <c r="R452" s="79"/>
      <c r="S452" s="79"/>
      <c r="T452" s="78" t="str">
        <f>REPLACE(INDEX(GroupVertices[Group],MATCH(Edges[[#This Row],[Vertex 1]],GroupVertices[Vertex],0)),1,1,"")</f>
        <v>1</v>
      </c>
      <c r="U452" s="78" t="str">
        <f>REPLACE(INDEX(GroupVertices[Group],MATCH(Edges[[#This Row],[Vertex 2]],GroupVertices[Vertex],0)),1,1,"")</f>
        <v>1</v>
      </c>
      <c r="V452" s="48"/>
      <c r="W452" s="49"/>
      <c r="X452" s="48"/>
      <c r="Y452" s="49"/>
      <c r="Z452" s="48"/>
      <c r="AA452" s="49"/>
      <c r="AB452" s="48"/>
      <c r="AC452" s="49"/>
      <c r="AD452" s="48"/>
    </row>
    <row r="453" spans="1:30" ht="15">
      <c r="A453" s="65" t="s">
        <v>284</v>
      </c>
      <c r="B453" s="65" t="s">
        <v>283</v>
      </c>
      <c r="C453" s="66" t="s">
        <v>1350</v>
      </c>
      <c r="D453" s="67">
        <v>3</v>
      </c>
      <c r="E453" s="66" t="s">
        <v>132</v>
      </c>
      <c r="F453" s="69">
        <v>32</v>
      </c>
      <c r="G453" s="66"/>
      <c r="H453" s="70"/>
      <c r="I453" s="71"/>
      <c r="J453" s="71"/>
      <c r="K453" s="34" t="s">
        <v>65</v>
      </c>
      <c r="L453" s="72">
        <v>453</v>
      </c>
      <c r="M453" s="72"/>
      <c r="N453" s="73"/>
      <c r="O453" s="79" t="s">
        <v>417</v>
      </c>
      <c r="P453" s="79">
        <v>1</v>
      </c>
      <c r="Q453" s="79" t="s">
        <v>418</v>
      </c>
      <c r="R453" s="79"/>
      <c r="S453" s="79"/>
      <c r="T453" s="78" t="str">
        <f>REPLACE(INDEX(GroupVertices[Group],MATCH(Edges[[#This Row],[Vertex 1]],GroupVertices[Vertex],0)),1,1,"")</f>
        <v>1</v>
      </c>
      <c r="U453" s="78" t="str">
        <f>REPLACE(INDEX(GroupVertices[Group],MATCH(Edges[[#This Row],[Vertex 2]],GroupVertices[Vertex],0)),1,1,"")</f>
        <v>2</v>
      </c>
      <c r="V453" s="48"/>
      <c r="W453" s="49"/>
      <c r="X453" s="48"/>
      <c r="Y453" s="49"/>
      <c r="Z453" s="48"/>
      <c r="AA453" s="49"/>
      <c r="AB453" s="48"/>
      <c r="AC453" s="49"/>
      <c r="AD453" s="48"/>
    </row>
    <row r="454" spans="1:30" ht="15">
      <c r="A454" s="65" t="s">
        <v>284</v>
      </c>
      <c r="B454" s="65" t="s">
        <v>294</v>
      </c>
      <c r="C454" s="66" t="s">
        <v>1350</v>
      </c>
      <c r="D454" s="67">
        <v>3</v>
      </c>
      <c r="E454" s="66" t="s">
        <v>132</v>
      </c>
      <c r="F454" s="69">
        <v>32</v>
      </c>
      <c r="G454" s="66"/>
      <c r="H454" s="70"/>
      <c r="I454" s="71"/>
      <c r="J454" s="71"/>
      <c r="K454" s="34" t="s">
        <v>66</v>
      </c>
      <c r="L454" s="72">
        <v>454</v>
      </c>
      <c r="M454" s="72"/>
      <c r="N454" s="73"/>
      <c r="O454" s="79" t="s">
        <v>417</v>
      </c>
      <c r="P454" s="79">
        <v>1</v>
      </c>
      <c r="Q454" s="79" t="s">
        <v>418</v>
      </c>
      <c r="R454" s="79"/>
      <c r="S454" s="79"/>
      <c r="T454" s="78" t="str">
        <f>REPLACE(INDEX(GroupVertices[Group],MATCH(Edges[[#This Row],[Vertex 1]],GroupVertices[Vertex],0)),1,1,"")</f>
        <v>1</v>
      </c>
      <c r="U454" s="78" t="str">
        <f>REPLACE(INDEX(GroupVertices[Group],MATCH(Edges[[#This Row],[Vertex 2]],GroupVertices[Vertex],0)),1,1,"")</f>
        <v>1</v>
      </c>
      <c r="V454" s="48"/>
      <c r="W454" s="49"/>
      <c r="X454" s="48"/>
      <c r="Y454" s="49"/>
      <c r="Z454" s="48"/>
      <c r="AA454" s="49"/>
      <c r="AB454" s="48"/>
      <c r="AC454" s="49"/>
      <c r="AD454" s="48"/>
    </row>
    <row r="455" spans="1:30" ht="15">
      <c r="A455" s="65" t="s">
        <v>284</v>
      </c>
      <c r="B455" s="65" t="s">
        <v>339</v>
      </c>
      <c r="C455" s="66" t="s">
        <v>1350</v>
      </c>
      <c r="D455" s="67">
        <v>3</v>
      </c>
      <c r="E455" s="66" t="s">
        <v>132</v>
      </c>
      <c r="F455" s="69">
        <v>32</v>
      </c>
      <c r="G455" s="66"/>
      <c r="H455" s="70"/>
      <c r="I455" s="71"/>
      <c r="J455" s="71"/>
      <c r="K455" s="34" t="s">
        <v>65</v>
      </c>
      <c r="L455" s="72">
        <v>455</v>
      </c>
      <c r="M455" s="72"/>
      <c r="N455" s="73"/>
      <c r="O455" s="79" t="s">
        <v>417</v>
      </c>
      <c r="P455" s="79">
        <v>1</v>
      </c>
      <c r="Q455" s="79" t="s">
        <v>418</v>
      </c>
      <c r="R455" s="79"/>
      <c r="S455" s="79"/>
      <c r="T455" s="78" t="str">
        <f>REPLACE(INDEX(GroupVertices[Group],MATCH(Edges[[#This Row],[Vertex 1]],GroupVertices[Vertex],0)),1,1,"")</f>
        <v>1</v>
      </c>
      <c r="U455" s="78" t="str">
        <f>REPLACE(INDEX(GroupVertices[Group],MATCH(Edges[[#This Row],[Vertex 2]],GroupVertices[Vertex],0)),1,1,"")</f>
        <v>2</v>
      </c>
      <c r="V455" s="48"/>
      <c r="W455" s="49"/>
      <c r="X455" s="48"/>
      <c r="Y455" s="49"/>
      <c r="Z455" s="48"/>
      <c r="AA455" s="49"/>
      <c r="AB455" s="48"/>
      <c r="AC455" s="49"/>
      <c r="AD455" s="48"/>
    </row>
    <row r="456" spans="1:30" ht="15">
      <c r="A456" s="65" t="s">
        <v>199</v>
      </c>
      <c r="B456" s="65" t="s">
        <v>284</v>
      </c>
      <c r="C456" s="66" t="s">
        <v>1350</v>
      </c>
      <c r="D456" s="67">
        <v>3</v>
      </c>
      <c r="E456" s="66" t="s">
        <v>132</v>
      </c>
      <c r="F456" s="69">
        <v>32</v>
      </c>
      <c r="G456" s="66"/>
      <c r="H456" s="70"/>
      <c r="I456" s="71"/>
      <c r="J456" s="71"/>
      <c r="K456" s="34" t="s">
        <v>65</v>
      </c>
      <c r="L456" s="72">
        <v>456</v>
      </c>
      <c r="M456" s="72"/>
      <c r="N456" s="73"/>
      <c r="O456" s="79" t="s">
        <v>417</v>
      </c>
      <c r="P456" s="79">
        <v>1</v>
      </c>
      <c r="Q456" s="79" t="s">
        <v>418</v>
      </c>
      <c r="R456" s="79"/>
      <c r="S456" s="79"/>
      <c r="T456" s="78" t="str">
        <f>REPLACE(INDEX(GroupVertices[Group],MATCH(Edges[[#This Row],[Vertex 1]],GroupVertices[Vertex],0)),1,1,"")</f>
        <v>1</v>
      </c>
      <c r="U456" s="78" t="str">
        <f>REPLACE(INDEX(GroupVertices[Group],MATCH(Edges[[#This Row],[Vertex 2]],GroupVertices[Vertex],0)),1,1,"")</f>
        <v>1</v>
      </c>
      <c r="V456" s="48"/>
      <c r="W456" s="49"/>
      <c r="X456" s="48"/>
      <c r="Y456" s="49"/>
      <c r="Z456" s="48"/>
      <c r="AA456" s="49"/>
      <c r="AB456" s="48"/>
      <c r="AC456" s="49"/>
      <c r="AD456" s="48"/>
    </row>
    <row r="457" spans="1:30" ht="15">
      <c r="A457" s="65" t="s">
        <v>272</v>
      </c>
      <c r="B457" s="65" t="s">
        <v>284</v>
      </c>
      <c r="C457" s="66" t="s">
        <v>1350</v>
      </c>
      <c r="D457" s="67">
        <v>3</v>
      </c>
      <c r="E457" s="66" t="s">
        <v>132</v>
      </c>
      <c r="F457" s="69">
        <v>32</v>
      </c>
      <c r="G457" s="66"/>
      <c r="H457" s="70"/>
      <c r="I457" s="71"/>
      <c r="J457" s="71"/>
      <c r="K457" s="34" t="s">
        <v>65</v>
      </c>
      <c r="L457" s="72">
        <v>457</v>
      </c>
      <c r="M457" s="72"/>
      <c r="N457" s="73"/>
      <c r="O457" s="79" t="s">
        <v>417</v>
      </c>
      <c r="P457" s="79">
        <v>1</v>
      </c>
      <c r="Q457" s="79" t="s">
        <v>418</v>
      </c>
      <c r="R457" s="79"/>
      <c r="S457" s="79"/>
      <c r="T457" s="78" t="str">
        <f>REPLACE(INDEX(GroupVertices[Group],MATCH(Edges[[#This Row],[Vertex 1]],GroupVertices[Vertex],0)),1,1,"")</f>
        <v>1</v>
      </c>
      <c r="U457" s="78" t="str">
        <f>REPLACE(INDEX(GroupVertices[Group],MATCH(Edges[[#This Row],[Vertex 2]],GroupVertices[Vertex],0)),1,1,"")</f>
        <v>1</v>
      </c>
      <c r="V457" s="48"/>
      <c r="W457" s="49"/>
      <c r="X457" s="48"/>
      <c r="Y457" s="49"/>
      <c r="Z457" s="48"/>
      <c r="AA457" s="49"/>
      <c r="AB457" s="48"/>
      <c r="AC457" s="49"/>
      <c r="AD457" s="48"/>
    </row>
    <row r="458" spans="1:30" ht="15">
      <c r="A458" s="65" t="s">
        <v>294</v>
      </c>
      <c r="B458" s="65" t="s">
        <v>284</v>
      </c>
      <c r="C458" s="66" t="s">
        <v>1350</v>
      </c>
      <c r="D458" s="67">
        <v>3</v>
      </c>
      <c r="E458" s="66" t="s">
        <v>132</v>
      </c>
      <c r="F458" s="69">
        <v>32</v>
      </c>
      <c r="G458" s="66"/>
      <c r="H458" s="70"/>
      <c r="I458" s="71"/>
      <c r="J458" s="71"/>
      <c r="K458" s="34" t="s">
        <v>66</v>
      </c>
      <c r="L458" s="72">
        <v>458</v>
      </c>
      <c r="M458" s="72"/>
      <c r="N458" s="73"/>
      <c r="O458" s="79" t="s">
        <v>417</v>
      </c>
      <c r="P458" s="79">
        <v>1</v>
      </c>
      <c r="Q458" s="79" t="s">
        <v>418</v>
      </c>
      <c r="R458" s="79"/>
      <c r="S458" s="79"/>
      <c r="T458" s="78" t="str">
        <f>REPLACE(INDEX(GroupVertices[Group],MATCH(Edges[[#This Row],[Vertex 1]],GroupVertices[Vertex],0)),1,1,"")</f>
        <v>1</v>
      </c>
      <c r="U458" s="78" t="str">
        <f>REPLACE(INDEX(GroupVertices[Group],MATCH(Edges[[#This Row],[Vertex 2]],GroupVertices[Vertex],0)),1,1,"")</f>
        <v>1</v>
      </c>
      <c r="V458" s="48"/>
      <c r="W458" s="49"/>
      <c r="X458" s="48"/>
      <c r="Y458" s="49"/>
      <c r="Z458" s="48"/>
      <c r="AA458" s="49"/>
      <c r="AB458" s="48"/>
      <c r="AC458" s="49"/>
      <c r="AD458" s="48"/>
    </row>
    <row r="459" spans="1:30" ht="15">
      <c r="A459" s="65" t="s">
        <v>283</v>
      </c>
      <c r="B459" s="65" t="s">
        <v>294</v>
      </c>
      <c r="C459" s="66" t="s">
        <v>1350</v>
      </c>
      <c r="D459" s="67">
        <v>3</v>
      </c>
      <c r="E459" s="66" t="s">
        <v>132</v>
      </c>
      <c r="F459" s="69">
        <v>32</v>
      </c>
      <c r="G459" s="66"/>
      <c r="H459" s="70"/>
      <c r="I459" s="71"/>
      <c r="J459" s="71"/>
      <c r="K459" s="34" t="s">
        <v>66</v>
      </c>
      <c r="L459" s="72">
        <v>459</v>
      </c>
      <c r="M459" s="72"/>
      <c r="N459" s="73"/>
      <c r="O459" s="79" t="s">
        <v>417</v>
      </c>
      <c r="P459" s="79">
        <v>1</v>
      </c>
      <c r="Q459" s="79" t="s">
        <v>418</v>
      </c>
      <c r="R459" s="79"/>
      <c r="S459" s="79"/>
      <c r="T459" s="78" t="str">
        <f>REPLACE(INDEX(GroupVertices[Group],MATCH(Edges[[#This Row],[Vertex 1]],GroupVertices[Vertex],0)),1,1,"")</f>
        <v>2</v>
      </c>
      <c r="U459" s="78" t="str">
        <f>REPLACE(INDEX(GroupVertices[Group],MATCH(Edges[[#This Row],[Vertex 2]],GroupVertices[Vertex],0)),1,1,"")</f>
        <v>1</v>
      </c>
      <c r="V459" s="48"/>
      <c r="W459" s="49"/>
      <c r="X459" s="48"/>
      <c r="Y459" s="49"/>
      <c r="Z459" s="48"/>
      <c r="AA459" s="49"/>
      <c r="AB459" s="48"/>
      <c r="AC459" s="49"/>
      <c r="AD459" s="48"/>
    </row>
    <row r="460" spans="1:30" ht="15">
      <c r="A460" s="65" t="s">
        <v>294</v>
      </c>
      <c r="B460" s="65" t="s">
        <v>283</v>
      </c>
      <c r="C460" s="66" t="s">
        <v>1350</v>
      </c>
      <c r="D460" s="67">
        <v>3</v>
      </c>
      <c r="E460" s="66" t="s">
        <v>132</v>
      </c>
      <c r="F460" s="69">
        <v>32</v>
      </c>
      <c r="G460" s="66"/>
      <c r="H460" s="70"/>
      <c r="I460" s="71"/>
      <c r="J460" s="71"/>
      <c r="K460" s="34" t="s">
        <v>66</v>
      </c>
      <c r="L460" s="72">
        <v>460</v>
      </c>
      <c r="M460" s="72"/>
      <c r="N460" s="73"/>
      <c r="O460" s="79" t="s">
        <v>417</v>
      </c>
      <c r="P460" s="79">
        <v>1</v>
      </c>
      <c r="Q460" s="79" t="s">
        <v>418</v>
      </c>
      <c r="R460" s="79"/>
      <c r="S460" s="79"/>
      <c r="T460" s="78" t="str">
        <f>REPLACE(INDEX(GroupVertices[Group],MATCH(Edges[[#This Row],[Vertex 1]],GroupVertices[Vertex],0)),1,1,"")</f>
        <v>1</v>
      </c>
      <c r="U460" s="78" t="str">
        <f>REPLACE(INDEX(GroupVertices[Group],MATCH(Edges[[#This Row],[Vertex 2]],GroupVertices[Vertex],0)),1,1,"")</f>
        <v>2</v>
      </c>
      <c r="V460" s="48"/>
      <c r="W460" s="49"/>
      <c r="X460" s="48"/>
      <c r="Y460" s="49"/>
      <c r="Z460" s="48"/>
      <c r="AA460" s="49"/>
      <c r="AB460" s="48"/>
      <c r="AC460" s="49"/>
      <c r="AD460" s="48"/>
    </row>
    <row r="461" spans="1:30" ht="15">
      <c r="A461" s="65" t="s">
        <v>199</v>
      </c>
      <c r="B461" s="65" t="s">
        <v>294</v>
      </c>
      <c r="C461" s="66" t="s">
        <v>1350</v>
      </c>
      <c r="D461" s="67">
        <v>3</v>
      </c>
      <c r="E461" s="66" t="s">
        <v>132</v>
      </c>
      <c r="F461" s="69">
        <v>32</v>
      </c>
      <c r="G461" s="66"/>
      <c r="H461" s="70"/>
      <c r="I461" s="71"/>
      <c r="J461" s="71"/>
      <c r="K461" s="34" t="s">
        <v>65</v>
      </c>
      <c r="L461" s="72">
        <v>461</v>
      </c>
      <c r="M461" s="72"/>
      <c r="N461" s="73"/>
      <c r="O461" s="79" t="s">
        <v>417</v>
      </c>
      <c r="P461" s="79">
        <v>1</v>
      </c>
      <c r="Q461" s="79" t="s">
        <v>418</v>
      </c>
      <c r="R461" s="79"/>
      <c r="S461" s="79"/>
      <c r="T461" s="78" t="str">
        <f>REPLACE(INDEX(GroupVertices[Group],MATCH(Edges[[#This Row],[Vertex 1]],GroupVertices[Vertex],0)),1,1,"")</f>
        <v>1</v>
      </c>
      <c r="U461" s="78" t="str">
        <f>REPLACE(INDEX(GroupVertices[Group],MATCH(Edges[[#This Row],[Vertex 2]],GroupVertices[Vertex],0)),1,1,"")</f>
        <v>1</v>
      </c>
      <c r="V461" s="48"/>
      <c r="W461" s="49"/>
      <c r="X461" s="48"/>
      <c r="Y461" s="49"/>
      <c r="Z461" s="48"/>
      <c r="AA461" s="49"/>
      <c r="AB461" s="48"/>
      <c r="AC461" s="49"/>
      <c r="AD461" s="48"/>
    </row>
    <row r="462" spans="1:30" ht="15">
      <c r="A462" s="65" t="s">
        <v>205</v>
      </c>
      <c r="B462" s="65" t="s">
        <v>258</v>
      </c>
      <c r="C462" s="66" t="s">
        <v>1350</v>
      </c>
      <c r="D462" s="67">
        <v>3</v>
      </c>
      <c r="E462" s="66" t="s">
        <v>132</v>
      </c>
      <c r="F462" s="69">
        <v>32</v>
      </c>
      <c r="G462" s="66"/>
      <c r="H462" s="70"/>
      <c r="I462" s="71"/>
      <c r="J462" s="71"/>
      <c r="K462" s="34" t="s">
        <v>65</v>
      </c>
      <c r="L462" s="72">
        <v>462</v>
      </c>
      <c r="M462" s="72"/>
      <c r="N462" s="73"/>
      <c r="O462" s="79" t="s">
        <v>417</v>
      </c>
      <c r="P462" s="79">
        <v>1</v>
      </c>
      <c r="Q462" s="79" t="s">
        <v>418</v>
      </c>
      <c r="R462" s="79"/>
      <c r="S462" s="79"/>
      <c r="T462" s="78" t="str">
        <f>REPLACE(INDEX(GroupVertices[Group],MATCH(Edges[[#This Row],[Vertex 1]],GroupVertices[Vertex],0)),1,1,"")</f>
        <v>4</v>
      </c>
      <c r="U462" s="78" t="str">
        <f>REPLACE(INDEX(GroupVertices[Group],MATCH(Edges[[#This Row],[Vertex 2]],GroupVertices[Vertex],0)),1,1,"")</f>
        <v>2</v>
      </c>
      <c r="V462" s="48"/>
      <c r="W462" s="49"/>
      <c r="X462" s="48"/>
      <c r="Y462" s="49"/>
      <c r="Z462" s="48"/>
      <c r="AA462" s="49"/>
      <c r="AB462" s="48"/>
      <c r="AC462" s="49"/>
      <c r="AD462" s="48"/>
    </row>
    <row r="463" spans="1:30" ht="15">
      <c r="A463" s="65" t="s">
        <v>258</v>
      </c>
      <c r="B463" s="65" t="s">
        <v>276</v>
      </c>
      <c r="C463" s="66" t="s">
        <v>1350</v>
      </c>
      <c r="D463" s="67">
        <v>3</v>
      </c>
      <c r="E463" s="66" t="s">
        <v>132</v>
      </c>
      <c r="F463" s="69">
        <v>32</v>
      </c>
      <c r="G463" s="66"/>
      <c r="H463" s="70"/>
      <c r="I463" s="71"/>
      <c r="J463" s="71"/>
      <c r="K463" s="34" t="s">
        <v>65</v>
      </c>
      <c r="L463" s="72">
        <v>463</v>
      </c>
      <c r="M463" s="72"/>
      <c r="N463" s="73"/>
      <c r="O463" s="79" t="s">
        <v>417</v>
      </c>
      <c r="P463" s="79">
        <v>1</v>
      </c>
      <c r="Q463" s="79" t="s">
        <v>418</v>
      </c>
      <c r="R463" s="79"/>
      <c r="S463" s="79"/>
      <c r="T463" s="78" t="str">
        <f>REPLACE(INDEX(GroupVertices[Group],MATCH(Edges[[#This Row],[Vertex 1]],GroupVertices[Vertex],0)),1,1,"")</f>
        <v>2</v>
      </c>
      <c r="U463" s="78" t="str">
        <f>REPLACE(INDEX(GroupVertices[Group],MATCH(Edges[[#This Row],[Vertex 2]],GroupVertices[Vertex],0)),1,1,"")</f>
        <v>3</v>
      </c>
      <c r="V463" s="48"/>
      <c r="W463" s="49"/>
      <c r="X463" s="48"/>
      <c r="Y463" s="49"/>
      <c r="Z463" s="48"/>
      <c r="AA463" s="49"/>
      <c r="AB463" s="48"/>
      <c r="AC463" s="49"/>
      <c r="AD463" s="48"/>
    </row>
    <row r="464" spans="1:30" ht="15">
      <c r="A464" s="65" t="s">
        <v>258</v>
      </c>
      <c r="B464" s="65" t="s">
        <v>242</v>
      </c>
      <c r="C464" s="66" t="s">
        <v>1350</v>
      </c>
      <c r="D464" s="67">
        <v>3</v>
      </c>
      <c r="E464" s="66" t="s">
        <v>132</v>
      </c>
      <c r="F464" s="69">
        <v>32</v>
      </c>
      <c r="G464" s="66"/>
      <c r="H464" s="70"/>
      <c r="I464" s="71"/>
      <c r="J464" s="71"/>
      <c r="K464" s="34" t="s">
        <v>65</v>
      </c>
      <c r="L464" s="72">
        <v>464</v>
      </c>
      <c r="M464" s="72"/>
      <c r="N464" s="73"/>
      <c r="O464" s="79" t="s">
        <v>417</v>
      </c>
      <c r="P464" s="79">
        <v>1</v>
      </c>
      <c r="Q464" s="79" t="s">
        <v>418</v>
      </c>
      <c r="R464" s="79"/>
      <c r="S464" s="79"/>
      <c r="T464" s="78" t="str">
        <f>REPLACE(INDEX(GroupVertices[Group],MATCH(Edges[[#This Row],[Vertex 1]],GroupVertices[Vertex],0)),1,1,"")</f>
        <v>2</v>
      </c>
      <c r="U464" s="78" t="str">
        <f>REPLACE(INDEX(GroupVertices[Group],MATCH(Edges[[#This Row],[Vertex 2]],GroupVertices[Vertex],0)),1,1,"")</f>
        <v>2</v>
      </c>
      <c r="V464" s="48"/>
      <c r="W464" s="49"/>
      <c r="X464" s="48"/>
      <c r="Y464" s="49"/>
      <c r="Z464" s="48"/>
      <c r="AA464" s="49"/>
      <c r="AB464" s="48"/>
      <c r="AC464" s="49"/>
      <c r="AD464" s="48"/>
    </row>
    <row r="465" spans="1:30" ht="15">
      <c r="A465" s="65" t="s">
        <v>258</v>
      </c>
      <c r="B465" s="65" t="s">
        <v>263</v>
      </c>
      <c r="C465" s="66" t="s">
        <v>1350</v>
      </c>
      <c r="D465" s="67">
        <v>3</v>
      </c>
      <c r="E465" s="66" t="s">
        <v>132</v>
      </c>
      <c r="F465" s="69">
        <v>32</v>
      </c>
      <c r="G465" s="66"/>
      <c r="H465" s="70"/>
      <c r="I465" s="71"/>
      <c r="J465" s="71"/>
      <c r="K465" s="34" t="s">
        <v>65</v>
      </c>
      <c r="L465" s="72">
        <v>465</v>
      </c>
      <c r="M465" s="72"/>
      <c r="N465" s="73"/>
      <c r="O465" s="79" t="s">
        <v>417</v>
      </c>
      <c r="P465" s="79">
        <v>1</v>
      </c>
      <c r="Q465" s="79" t="s">
        <v>418</v>
      </c>
      <c r="R465" s="79"/>
      <c r="S465" s="79"/>
      <c r="T465" s="78" t="str">
        <f>REPLACE(INDEX(GroupVertices[Group],MATCH(Edges[[#This Row],[Vertex 1]],GroupVertices[Vertex],0)),1,1,"")</f>
        <v>2</v>
      </c>
      <c r="U465" s="78" t="str">
        <f>REPLACE(INDEX(GroupVertices[Group],MATCH(Edges[[#This Row],[Vertex 2]],GroupVertices[Vertex],0)),1,1,"")</f>
        <v>1</v>
      </c>
      <c r="V465" s="48"/>
      <c r="W465" s="49"/>
      <c r="X465" s="48"/>
      <c r="Y465" s="49"/>
      <c r="Z465" s="48"/>
      <c r="AA465" s="49"/>
      <c r="AB465" s="48"/>
      <c r="AC465" s="49"/>
      <c r="AD465" s="48"/>
    </row>
    <row r="466" spans="1:30" ht="15">
      <c r="A466" s="65" t="s">
        <v>258</v>
      </c>
      <c r="B466" s="65" t="s">
        <v>246</v>
      </c>
      <c r="C466" s="66" t="s">
        <v>1350</v>
      </c>
      <c r="D466" s="67">
        <v>3</v>
      </c>
      <c r="E466" s="66" t="s">
        <v>132</v>
      </c>
      <c r="F466" s="69">
        <v>32</v>
      </c>
      <c r="G466" s="66"/>
      <c r="H466" s="70"/>
      <c r="I466" s="71"/>
      <c r="J466" s="71"/>
      <c r="K466" s="34" t="s">
        <v>65</v>
      </c>
      <c r="L466" s="72">
        <v>466</v>
      </c>
      <c r="M466" s="72"/>
      <c r="N466" s="73"/>
      <c r="O466" s="79" t="s">
        <v>417</v>
      </c>
      <c r="P466" s="79">
        <v>1</v>
      </c>
      <c r="Q466" s="79" t="s">
        <v>418</v>
      </c>
      <c r="R466" s="79"/>
      <c r="S466" s="79"/>
      <c r="T466" s="78" t="str">
        <f>REPLACE(INDEX(GroupVertices[Group],MATCH(Edges[[#This Row],[Vertex 1]],GroupVertices[Vertex],0)),1,1,"")</f>
        <v>2</v>
      </c>
      <c r="U466" s="78" t="str">
        <f>REPLACE(INDEX(GroupVertices[Group],MATCH(Edges[[#This Row],[Vertex 2]],GroupVertices[Vertex],0)),1,1,"")</f>
        <v>2</v>
      </c>
      <c r="V466" s="48"/>
      <c r="W466" s="49"/>
      <c r="X466" s="48"/>
      <c r="Y466" s="49"/>
      <c r="Z466" s="48"/>
      <c r="AA466" s="49"/>
      <c r="AB466" s="48"/>
      <c r="AC466" s="49"/>
      <c r="AD466" s="48"/>
    </row>
    <row r="467" spans="1:30" ht="15">
      <c r="A467" s="65" t="s">
        <v>199</v>
      </c>
      <c r="B467" s="65" t="s">
        <v>258</v>
      </c>
      <c r="C467" s="66" t="s">
        <v>1350</v>
      </c>
      <c r="D467" s="67">
        <v>3</v>
      </c>
      <c r="E467" s="66" t="s">
        <v>132</v>
      </c>
      <c r="F467" s="69">
        <v>32</v>
      </c>
      <c r="G467" s="66"/>
      <c r="H467" s="70"/>
      <c r="I467" s="71"/>
      <c r="J467" s="71"/>
      <c r="K467" s="34" t="s">
        <v>65</v>
      </c>
      <c r="L467" s="72">
        <v>467</v>
      </c>
      <c r="M467" s="72"/>
      <c r="N467" s="73"/>
      <c r="O467" s="79" t="s">
        <v>417</v>
      </c>
      <c r="P467" s="79">
        <v>1</v>
      </c>
      <c r="Q467" s="79" t="s">
        <v>418</v>
      </c>
      <c r="R467" s="79"/>
      <c r="S467" s="79"/>
      <c r="T467" s="78" t="str">
        <f>REPLACE(INDEX(GroupVertices[Group],MATCH(Edges[[#This Row],[Vertex 1]],GroupVertices[Vertex],0)),1,1,"")</f>
        <v>1</v>
      </c>
      <c r="U467" s="78" t="str">
        <f>REPLACE(INDEX(GroupVertices[Group],MATCH(Edges[[#This Row],[Vertex 2]],GroupVertices[Vertex],0)),1,1,"")</f>
        <v>2</v>
      </c>
      <c r="V467" s="48"/>
      <c r="W467" s="49"/>
      <c r="X467" s="48"/>
      <c r="Y467" s="49"/>
      <c r="Z467" s="48"/>
      <c r="AA467" s="49"/>
      <c r="AB467" s="48"/>
      <c r="AC467" s="49"/>
      <c r="AD467" s="48"/>
    </row>
    <row r="468" spans="1:30" ht="15">
      <c r="A468" s="65" t="s">
        <v>295</v>
      </c>
      <c r="B468" s="65" t="s">
        <v>258</v>
      </c>
      <c r="C468" s="66" t="s">
        <v>1350</v>
      </c>
      <c r="D468" s="67">
        <v>3</v>
      </c>
      <c r="E468" s="66" t="s">
        <v>132</v>
      </c>
      <c r="F468" s="69">
        <v>32</v>
      </c>
      <c r="G468" s="66"/>
      <c r="H468" s="70"/>
      <c r="I468" s="71"/>
      <c r="J468" s="71"/>
      <c r="K468" s="34" t="s">
        <v>65</v>
      </c>
      <c r="L468" s="72">
        <v>468</v>
      </c>
      <c r="M468" s="72"/>
      <c r="N468" s="73"/>
      <c r="O468" s="79" t="s">
        <v>417</v>
      </c>
      <c r="P468" s="79">
        <v>1</v>
      </c>
      <c r="Q468" s="79" t="s">
        <v>418</v>
      </c>
      <c r="R468" s="79"/>
      <c r="S468" s="79"/>
      <c r="T468" s="78" t="str">
        <f>REPLACE(INDEX(GroupVertices[Group],MATCH(Edges[[#This Row],[Vertex 1]],GroupVertices[Vertex],0)),1,1,"")</f>
        <v>2</v>
      </c>
      <c r="U468" s="78" t="str">
        <f>REPLACE(INDEX(GroupVertices[Group],MATCH(Edges[[#This Row],[Vertex 2]],GroupVertices[Vertex],0)),1,1,"")</f>
        <v>2</v>
      </c>
      <c r="V468" s="48"/>
      <c r="W468" s="49"/>
      <c r="X468" s="48"/>
      <c r="Y468" s="49"/>
      <c r="Z468" s="48"/>
      <c r="AA468" s="49"/>
      <c r="AB468" s="48"/>
      <c r="AC468" s="49"/>
      <c r="AD468" s="48"/>
    </row>
    <row r="469" spans="1:30" ht="15">
      <c r="A469" s="65" t="s">
        <v>296</v>
      </c>
      <c r="B469" s="65" t="s">
        <v>276</v>
      </c>
      <c r="C469" s="66" t="s">
        <v>1350</v>
      </c>
      <c r="D469" s="67">
        <v>3</v>
      </c>
      <c r="E469" s="66" t="s">
        <v>132</v>
      </c>
      <c r="F469" s="69">
        <v>32</v>
      </c>
      <c r="G469" s="66"/>
      <c r="H469" s="70"/>
      <c r="I469" s="71"/>
      <c r="J469" s="71"/>
      <c r="K469" s="34" t="s">
        <v>65</v>
      </c>
      <c r="L469" s="72">
        <v>469</v>
      </c>
      <c r="M469" s="72"/>
      <c r="N469" s="73"/>
      <c r="O469" s="79" t="s">
        <v>417</v>
      </c>
      <c r="P469" s="79">
        <v>1</v>
      </c>
      <c r="Q469" s="79" t="s">
        <v>418</v>
      </c>
      <c r="R469" s="79"/>
      <c r="S469" s="79"/>
      <c r="T469" s="78" t="str">
        <f>REPLACE(INDEX(GroupVertices[Group],MATCH(Edges[[#This Row],[Vertex 1]],GroupVertices[Vertex],0)),1,1,"")</f>
        <v>2</v>
      </c>
      <c r="U469" s="78" t="str">
        <f>REPLACE(INDEX(GroupVertices[Group],MATCH(Edges[[#This Row],[Vertex 2]],GroupVertices[Vertex],0)),1,1,"")</f>
        <v>3</v>
      </c>
      <c r="V469" s="48"/>
      <c r="W469" s="49"/>
      <c r="X469" s="48"/>
      <c r="Y469" s="49"/>
      <c r="Z469" s="48"/>
      <c r="AA469" s="49"/>
      <c r="AB469" s="48"/>
      <c r="AC469" s="49"/>
      <c r="AD469" s="48"/>
    </row>
    <row r="470" spans="1:30" ht="15">
      <c r="A470" s="65" t="s">
        <v>296</v>
      </c>
      <c r="B470" s="65" t="s">
        <v>222</v>
      </c>
      <c r="C470" s="66" t="s">
        <v>1350</v>
      </c>
      <c r="D470" s="67">
        <v>3</v>
      </c>
      <c r="E470" s="66" t="s">
        <v>132</v>
      </c>
      <c r="F470" s="69">
        <v>32</v>
      </c>
      <c r="G470" s="66"/>
      <c r="H470" s="70"/>
      <c r="I470" s="71"/>
      <c r="J470" s="71"/>
      <c r="K470" s="34" t="s">
        <v>65</v>
      </c>
      <c r="L470" s="72">
        <v>470</v>
      </c>
      <c r="M470" s="72"/>
      <c r="N470" s="73"/>
      <c r="O470" s="79" t="s">
        <v>417</v>
      </c>
      <c r="P470" s="79">
        <v>1</v>
      </c>
      <c r="Q470" s="79" t="s">
        <v>418</v>
      </c>
      <c r="R470" s="79"/>
      <c r="S470" s="79"/>
      <c r="T470" s="78" t="str">
        <f>REPLACE(INDEX(GroupVertices[Group],MATCH(Edges[[#This Row],[Vertex 1]],GroupVertices[Vertex],0)),1,1,"")</f>
        <v>2</v>
      </c>
      <c r="U470" s="78" t="str">
        <f>REPLACE(INDEX(GroupVertices[Group],MATCH(Edges[[#This Row],[Vertex 2]],GroupVertices[Vertex],0)),1,1,"")</f>
        <v>3</v>
      </c>
      <c r="V470" s="48"/>
      <c r="W470" s="49"/>
      <c r="X470" s="48"/>
      <c r="Y470" s="49"/>
      <c r="Z470" s="48"/>
      <c r="AA470" s="49"/>
      <c r="AB470" s="48"/>
      <c r="AC470" s="49"/>
      <c r="AD470" s="48"/>
    </row>
    <row r="471" spans="1:30" ht="15">
      <c r="A471" s="65" t="s">
        <v>296</v>
      </c>
      <c r="B471" s="65" t="s">
        <v>242</v>
      </c>
      <c r="C471" s="66" t="s">
        <v>1350</v>
      </c>
      <c r="D471" s="67">
        <v>3</v>
      </c>
      <c r="E471" s="66" t="s">
        <v>132</v>
      </c>
      <c r="F471" s="69">
        <v>32</v>
      </c>
      <c r="G471" s="66"/>
      <c r="H471" s="70"/>
      <c r="I471" s="71"/>
      <c r="J471" s="71"/>
      <c r="K471" s="34" t="s">
        <v>65</v>
      </c>
      <c r="L471" s="72">
        <v>471</v>
      </c>
      <c r="M471" s="72"/>
      <c r="N471" s="73"/>
      <c r="O471" s="79" t="s">
        <v>417</v>
      </c>
      <c r="P471" s="79">
        <v>1</v>
      </c>
      <c r="Q471" s="79" t="s">
        <v>418</v>
      </c>
      <c r="R471" s="79"/>
      <c r="S471" s="79"/>
      <c r="T471" s="78" t="str">
        <f>REPLACE(INDEX(GroupVertices[Group],MATCH(Edges[[#This Row],[Vertex 1]],GroupVertices[Vertex],0)),1,1,"")</f>
        <v>2</v>
      </c>
      <c r="U471" s="78" t="str">
        <f>REPLACE(INDEX(GroupVertices[Group],MATCH(Edges[[#This Row],[Vertex 2]],GroupVertices[Vertex],0)),1,1,"")</f>
        <v>2</v>
      </c>
      <c r="V471" s="48"/>
      <c r="W471" s="49"/>
      <c r="X471" s="48"/>
      <c r="Y471" s="49"/>
      <c r="Z471" s="48"/>
      <c r="AA471" s="49"/>
      <c r="AB471" s="48"/>
      <c r="AC471" s="49"/>
      <c r="AD471" s="48"/>
    </row>
    <row r="472" spans="1:30" ht="15">
      <c r="A472" s="65" t="s">
        <v>296</v>
      </c>
      <c r="B472" s="65" t="s">
        <v>264</v>
      </c>
      <c r="C472" s="66" t="s">
        <v>1350</v>
      </c>
      <c r="D472" s="67">
        <v>3</v>
      </c>
      <c r="E472" s="66" t="s">
        <v>132</v>
      </c>
      <c r="F472" s="69">
        <v>32</v>
      </c>
      <c r="G472" s="66"/>
      <c r="H472" s="70"/>
      <c r="I472" s="71"/>
      <c r="J472" s="71"/>
      <c r="K472" s="34" t="s">
        <v>66</v>
      </c>
      <c r="L472" s="72">
        <v>472</v>
      </c>
      <c r="M472" s="72"/>
      <c r="N472" s="73"/>
      <c r="O472" s="79" t="s">
        <v>417</v>
      </c>
      <c r="P472" s="79">
        <v>1</v>
      </c>
      <c r="Q472" s="79" t="s">
        <v>418</v>
      </c>
      <c r="R472" s="79"/>
      <c r="S472" s="79"/>
      <c r="T472" s="78" t="str">
        <f>REPLACE(INDEX(GroupVertices[Group],MATCH(Edges[[#This Row],[Vertex 1]],GroupVertices[Vertex],0)),1,1,"")</f>
        <v>2</v>
      </c>
      <c r="U472" s="78" t="str">
        <f>REPLACE(INDEX(GroupVertices[Group],MATCH(Edges[[#This Row],[Vertex 2]],GroupVertices[Vertex],0)),1,1,"")</f>
        <v>2</v>
      </c>
      <c r="V472" s="48"/>
      <c r="W472" s="49"/>
      <c r="X472" s="48"/>
      <c r="Y472" s="49"/>
      <c r="Z472" s="48"/>
      <c r="AA472" s="49"/>
      <c r="AB472" s="48"/>
      <c r="AC472" s="49"/>
      <c r="AD472" s="48"/>
    </row>
    <row r="473" spans="1:30" ht="15">
      <c r="A473" s="65" t="s">
        <v>296</v>
      </c>
      <c r="B473" s="65" t="s">
        <v>270</v>
      </c>
      <c r="C473" s="66" t="s">
        <v>1350</v>
      </c>
      <c r="D473" s="67">
        <v>3</v>
      </c>
      <c r="E473" s="66" t="s">
        <v>132</v>
      </c>
      <c r="F473" s="69">
        <v>32</v>
      </c>
      <c r="G473" s="66"/>
      <c r="H473" s="70"/>
      <c r="I473" s="71"/>
      <c r="J473" s="71"/>
      <c r="K473" s="34" t="s">
        <v>66</v>
      </c>
      <c r="L473" s="72">
        <v>473</v>
      </c>
      <c r="M473" s="72"/>
      <c r="N473" s="73"/>
      <c r="O473" s="79" t="s">
        <v>417</v>
      </c>
      <c r="P473" s="79">
        <v>1</v>
      </c>
      <c r="Q473" s="79" t="s">
        <v>418</v>
      </c>
      <c r="R473" s="79"/>
      <c r="S473" s="79"/>
      <c r="T473" s="78" t="str">
        <f>REPLACE(INDEX(GroupVertices[Group],MATCH(Edges[[#This Row],[Vertex 1]],GroupVertices[Vertex],0)),1,1,"")</f>
        <v>2</v>
      </c>
      <c r="U473" s="78" t="str">
        <f>REPLACE(INDEX(GroupVertices[Group],MATCH(Edges[[#This Row],[Vertex 2]],GroupVertices[Vertex],0)),1,1,"")</f>
        <v>2</v>
      </c>
      <c r="V473" s="48"/>
      <c r="W473" s="49"/>
      <c r="X473" s="48"/>
      <c r="Y473" s="49"/>
      <c r="Z473" s="48"/>
      <c r="AA473" s="49"/>
      <c r="AB473" s="48"/>
      <c r="AC473" s="49"/>
      <c r="AD473" s="48"/>
    </row>
    <row r="474" spans="1:30" ht="15">
      <c r="A474" s="65" t="s">
        <v>296</v>
      </c>
      <c r="B474" s="65" t="s">
        <v>339</v>
      </c>
      <c r="C474" s="66" t="s">
        <v>1350</v>
      </c>
      <c r="D474" s="67">
        <v>3</v>
      </c>
      <c r="E474" s="66" t="s">
        <v>132</v>
      </c>
      <c r="F474" s="69">
        <v>32</v>
      </c>
      <c r="G474" s="66"/>
      <c r="H474" s="70"/>
      <c r="I474" s="71"/>
      <c r="J474" s="71"/>
      <c r="K474" s="34" t="s">
        <v>65</v>
      </c>
      <c r="L474" s="72">
        <v>474</v>
      </c>
      <c r="M474" s="72"/>
      <c r="N474" s="73"/>
      <c r="O474" s="79" t="s">
        <v>417</v>
      </c>
      <c r="P474" s="79">
        <v>1</v>
      </c>
      <c r="Q474" s="79" t="s">
        <v>418</v>
      </c>
      <c r="R474" s="79"/>
      <c r="S474" s="79"/>
      <c r="T474" s="78" t="str">
        <f>REPLACE(INDEX(GroupVertices[Group],MATCH(Edges[[#This Row],[Vertex 1]],GroupVertices[Vertex],0)),1,1,"")</f>
        <v>2</v>
      </c>
      <c r="U474" s="78" t="str">
        <f>REPLACE(INDEX(GroupVertices[Group],MATCH(Edges[[#This Row],[Vertex 2]],GroupVertices[Vertex],0)),1,1,"")</f>
        <v>2</v>
      </c>
      <c r="V474" s="48"/>
      <c r="W474" s="49"/>
      <c r="X474" s="48"/>
      <c r="Y474" s="49"/>
      <c r="Z474" s="48"/>
      <c r="AA474" s="49"/>
      <c r="AB474" s="48"/>
      <c r="AC474" s="49"/>
      <c r="AD474" s="48"/>
    </row>
    <row r="475" spans="1:30" ht="15">
      <c r="A475" s="65" t="s">
        <v>199</v>
      </c>
      <c r="B475" s="65" t="s">
        <v>296</v>
      </c>
      <c r="C475" s="66" t="s">
        <v>1350</v>
      </c>
      <c r="D475" s="67">
        <v>3</v>
      </c>
      <c r="E475" s="66" t="s">
        <v>132</v>
      </c>
      <c r="F475" s="69">
        <v>32</v>
      </c>
      <c r="G475" s="66"/>
      <c r="H475" s="70"/>
      <c r="I475" s="71"/>
      <c r="J475" s="71"/>
      <c r="K475" s="34" t="s">
        <v>65</v>
      </c>
      <c r="L475" s="72">
        <v>475</v>
      </c>
      <c r="M475" s="72"/>
      <c r="N475" s="73"/>
      <c r="O475" s="79" t="s">
        <v>417</v>
      </c>
      <c r="P475" s="79">
        <v>1</v>
      </c>
      <c r="Q475" s="79" t="s">
        <v>418</v>
      </c>
      <c r="R475" s="79"/>
      <c r="S475" s="79"/>
      <c r="T475" s="78" t="str">
        <f>REPLACE(INDEX(GroupVertices[Group],MATCH(Edges[[#This Row],[Vertex 1]],GroupVertices[Vertex],0)),1,1,"")</f>
        <v>1</v>
      </c>
      <c r="U475" s="78" t="str">
        <f>REPLACE(INDEX(GroupVertices[Group],MATCH(Edges[[#This Row],[Vertex 2]],GroupVertices[Vertex],0)),1,1,"")</f>
        <v>2</v>
      </c>
      <c r="V475" s="48"/>
      <c r="W475" s="49"/>
      <c r="X475" s="48"/>
      <c r="Y475" s="49"/>
      <c r="Z475" s="48"/>
      <c r="AA475" s="49"/>
      <c r="AB475" s="48"/>
      <c r="AC475" s="49"/>
      <c r="AD475" s="48"/>
    </row>
    <row r="476" spans="1:30" ht="15">
      <c r="A476" s="65" t="s">
        <v>264</v>
      </c>
      <c r="B476" s="65" t="s">
        <v>296</v>
      </c>
      <c r="C476" s="66" t="s">
        <v>1350</v>
      </c>
      <c r="D476" s="67">
        <v>3</v>
      </c>
      <c r="E476" s="66" t="s">
        <v>132</v>
      </c>
      <c r="F476" s="69">
        <v>32</v>
      </c>
      <c r="G476" s="66"/>
      <c r="H476" s="70"/>
      <c r="I476" s="71"/>
      <c r="J476" s="71"/>
      <c r="K476" s="34" t="s">
        <v>66</v>
      </c>
      <c r="L476" s="72">
        <v>476</v>
      </c>
      <c r="M476" s="72"/>
      <c r="N476" s="73"/>
      <c r="O476" s="79" t="s">
        <v>417</v>
      </c>
      <c r="P476" s="79">
        <v>1</v>
      </c>
      <c r="Q476" s="79" t="s">
        <v>418</v>
      </c>
      <c r="R476" s="79"/>
      <c r="S476" s="79"/>
      <c r="T476" s="78" t="str">
        <f>REPLACE(INDEX(GroupVertices[Group],MATCH(Edges[[#This Row],[Vertex 1]],GroupVertices[Vertex],0)),1,1,"")</f>
        <v>2</v>
      </c>
      <c r="U476" s="78" t="str">
        <f>REPLACE(INDEX(GroupVertices[Group],MATCH(Edges[[#This Row],[Vertex 2]],GroupVertices[Vertex],0)),1,1,"")</f>
        <v>2</v>
      </c>
      <c r="V476" s="48"/>
      <c r="W476" s="49"/>
      <c r="X476" s="48"/>
      <c r="Y476" s="49"/>
      <c r="Z476" s="48"/>
      <c r="AA476" s="49"/>
      <c r="AB476" s="48"/>
      <c r="AC476" s="49"/>
      <c r="AD476" s="48"/>
    </row>
    <row r="477" spans="1:30" ht="15">
      <c r="A477" s="65" t="s">
        <v>270</v>
      </c>
      <c r="B477" s="65" t="s">
        <v>296</v>
      </c>
      <c r="C477" s="66" t="s">
        <v>1350</v>
      </c>
      <c r="D477" s="67">
        <v>3</v>
      </c>
      <c r="E477" s="66" t="s">
        <v>132</v>
      </c>
      <c r="F477" s="69">
        <v>32</v>
      </c>
      <c r="G477" s="66"/>
      <c r="H477" s="70"/>
      <c r="I477" s="71"/>
      <c r="J477" s="71"/>
      <c r="K477" s="34" t="s">
        <v>66</v>
      </c>
      <c r="L477" s="72">
        <v>477</v>
      </c>
      <c r="M477" s="72"/>
      <c r="N477" s="73"/>
      <c r="O477" s="79" t="s">
        <v>417</v>
      </c>
      <c r="P477" s="79">
        <v>1</v>
      </c>
      <c r="Q477" s="79" t="s">
        <v>418</v>
      </c>
      <c r="R477" s="79"/>
      <c r="S477" s="79"/>
      <c r="T477" s="78" t="str">
        <f>REPLACE(INDEX(GroupVertices[Group],MATCH(Edges[[#This Row],[Vertex 1]],GroupVertices[Vertex],0)),1,1,"")</f>
        <v>2</v>
      </c>
      <c r="U477" s="78" t="str">
        <f>REPLACE(INDEX(GroupVertices[Group],MATCH(Edges[[#This Row],[Vertex 2]],GroupVertices[Vertex],0)),1,1,"")</f>
        <v>2</v>
      </c>
      <c r="V477" s="48"/>
      <c r="W477" s="49"/>
      <c r="X477" s="48"/>
      <c r="Y477" s="49"/>
      <c r="Z477" s="48"/>
      <c r="AA477" s="49"/>
      <c r="AB477" s="48"/>
      <c r="AC477" s="49"/>
      <c r="AD477" s="48"/>
    </row>
    <row r="478" spans="1:30" ht="15">
      <c r="A478" s="65" t="s">
        <v>297</v>
      </c>
      <c r="B478" s="65" t="s">
        <v>296</v>
      </c>
      <c r="C478" s="66" t="s">
        <v>1350</v>
      </c>
      <c r="D478" s="67">
        <v>3</v>
      </c>
      <c r="E478" s="66" t="s">
        <v>132</v>
      </c>
      <c r="F478" s="69">
        <v>32</v>
      </c>
      <c r="G478" s="66"/>
      <c r="H478" s="70"/>
      <c r="I478" s="71"/>
      <c r="J478" s="71"/>
      <c r="K478" s="34" t="s">
        <v>65</v>
      </c>
      <c r="L478" s="72">
        <v>478</v>
      </c>
      <c r="M478" s="72"/>
      <c r="N478" s="73"/>
      <c r="O478" s="79" t="s">
        <v>417</v>
      </c>
      <c r="P478" s="79">
        <v>1</v>
      </c>
      <c r="Q478" s="79" t="s">
        <v>418</v>
      </c>
      <c r="R478" s="79"/>
      <c r="S478" s="79"/>
      <c r="T478" s="78" t="str">
        <f>REPLACE(INDEX(GroupVertices[Group],MATCH(Edges[[#This Row],[Vertex 1]],GroupVertices[Vertex],0)),1,1,"")</f>
        <v>4</v>
      </c>
      <c r="U478" s="78" t="str">
        <f>REPLACE(INDEX(GroupVertices[Group],MATCH(Edges[[#This Row],[Vertex 2]],GroupVertices[Vertex],0)),1,1,"")</f>
        <v>2</v>
      </c>
      <c r="V478" s="48"/>
      <c r="W478" s="49"/>
      <c r="X478" s="48"/>
      <c r="Y478" s="49"/>
      <c r="Z478" s="48"/>
      <c r="AA478" s="49"/>
      <c r="AB478" s="48"/>
      <c r="AC478" s="49"/>
      <c r="AD478" s="48"/>
    </row>
    <row r="479" spans="1:30" ht="15">
      <c r="A479" s="65" t="s">
        <v>239</v>
      </c>
      <c r="B479" s="65" t="s">
        <v>243</v>
      </c>
      <c r="C479" s="66" t="s">
        <v>1350</v>
      </c>
      <c r="D479" s="67">
        <v>3</v>
      </c>
      <c r="E479" s="66" t="s">
        <v>132</v>
      </c>
      <c r="F479" s="69">
        <v>32</v>
      </c>
      <c r="G479" s="66"/>
      <c r="H479" s="70"/>
      <c r="I479" s="71"/>
      <c r="J479" s="71"/>
      <c r="K479" s="34" t="s">
        <v>65</v>
      </c>
      <c r="L479" s="72">
        <v>479</v>
      </c>
      <c r="M479" s="72"/>
      <c r="N479" s="73"/>
      <c r="O479" s="79" t="s">
        <v>417</v>
      </c>
      <c r="P479" s="79">
        <v>1</v>
      </c>
      <c r="Q479" s="79" t="s">
        <v>418</v>
      </c>
      <c r="R479" s="79"/>
      <c r="S479" s="79"/>
      <c r="T479" s="78" t="str">
        <f>REPLACE(INDEX(GroupVertices[Group],MATCH(Edges[[#This Row],[Vertex 1]],GroupVertices[Vertex],0)),1,1,"")</f>
        <v>3</v>
      </c>
      <c r="U479" s="78" t="str">
        <f>REPLACE(INDEX(GroupVertices[Group],MATCH(Edges[[#This Row],[Vertex 2]],GroupVertices[Vertex],0)),1,1,"")</f>
        <v>2</v>
      </c>
      <c r="V479" s="48"/>
      <c r="W479" s="49"/>
      <c r="X479" s="48"/>
      <c r="Y479" s="49"/>
      <c r="Z479" s="48"/>
      <c r="AA479" s="49"/>
      <c r="AB479" s="48"/>
      <c r="AC479" s="49"/>
      <c r="AD479" s="48"/>
    </row>
    <row r="480" spans="1:30" ht="15">
      <c r="A480" s="65" t="s">
        <v>213</v>
      </c>
      <c r="B480" s="65" t="s">
        <v>243</v>
      </c>
      <c r="C480" s="66" t="s">
        <v>1350</v>
      </c>
      <c r="D480" s="67">
        <v>3</v>
      </c>
      <c r="E480" s="66" t="s">
        <v>132</v>
      </c>
      <c r="F480" s="69">
        <v>32</v>
      </c>
      <c r="G480" s="66"/>
      <c r="H480" s="70"/>
      <c r="I480" s="71"/>
      <c r="J480" s="71"/>
      <c r="K480" s="34" t="s">
        <v>66</v>
      </c>
      <c r="L480" s="72">
        <v>480</v>
      </c>
      <c r="M480" s="72"/>
      <c r="N480" s="73"/>
      <c r="O480" s="79" t="s">
        <v>417</v>
      </c>
      <c r="P480" s="79">
        <v>1</v>
      </c>
      <c r="Q480" s="79" t="s">
        <v>418</v>
      </c>
      <c r="R480" s="79"/>
      <c r="S480" s="79"/>
      <c r="T480" s="78" t="str">
        <f>REPLACE(INDEX(GroupVertices[Group],MATCH(Edges[[#This Row],[Vertex 1]],GroupVertices[Vertex],0)),1,1,"")</f>
        <v>2</v>
      </c>
      <c r="U480" s="78" t="str">
        <f>REPLACE(INDEX(GroupVertices[Group],MATCH(Edges[[#This Row],[Vertex 2]],GroupVertices[Vertex],0)),1,1,"")</f>
        <v>2</v>
      </c>
      <c r="V480" s="48"/>
      <c r="W480" s="49"/>
      <c r="X480" s="48"/>
      <c r="Y480" s="49"/>
      <c r="Z480" s="48"/>
      <c r="AA480" s="49"/>
      <c r="AB480" s="48"/>
      <c r="AC480" s="49"/>
      <c r="AD480" s="48"/>
    </row>
    <row r="481" spans="1:30" ht="15">
      <c r="A481" s="65" t="s">
        <v>290</v>
      </c>
      <c r="B481" s="65" t="s">
        <v>243</v>
      </c>
      <c r="C481" s="66" t="s">
        <v>1350</v>
      </c>
      <c r="D481" s="67">
        <v>3</v>
      </c>
      <c r="E481" s="66" t="s">
        <v>132</v>
      </c>
      <c r="F481" s="69">
        <v>32</v>
      </c>
      <c r="G481" s="66"/>
      <c r="H481" s="70"/>
      <c r="I481" s="71"/>
      <c r="J481" s="71"/>
      <c r="K481" s="34" t="s">
        <v>65</v>
      </c>
      <c r="L481" s="72">
        <v>481</v>
      </c>
      <c r="M481" s="72"/>
      <c r="N481" s="73"/>
      <c r="O481" s="79" t="s">
        <v>417</v>
      </c>
      <c r="P481" s="79">
        <v>1</v>
      </c>
      <c r="Q481" s="79" t="s">
        <v>418</v>
      </c>
      <c r="R481" s="79"/>
      <c r="S481" s="79"/>
      <c r="T481" s="78" t="str">
        <f>REPLACE(INDEX(GroupVertices[Group],MATCH(Edges[[#This Row],[Vertex 1]],GroupVertices[Vertex],0)),1,1,"")</f>
        <v>4</v>
      </c>
      <c r="U481" s="78" t="str">
        <f>REPLACE(INDEX(GroupVertices[Group],MATCH(Edges[[#This Row],[Vertex 2]],GroupVertices[Vertex],0)),1,1,"")</f>
        <v>2</v>
      </c>
      <c r="V481" s="48"/>
      <c r="W481" s="49"/>
      <c r="X481" s="48"/>
      <c r="Y481" s="49"/>
      <c r="Z481" s="48"/>
      <c r="AA481" s="49"/>
      <c r="AB481" s="48"/>
      <c r="AC481" s="49"/>
      <c r="AD481" s="48"/>
    </row>
    <row r="482" spans="1:30" ht="15">
      <c r="A482" s="65" t="s">
        <v>265</v>
      </c>
      <c r="B482" s="65" t="s">
        <v>243</v>
      </c>
      <c r="C482" s="66" t="s">
        <v>1350</v>
      </c>
      <c r="D482" s="67">
        <v>3</v>
      </c>
      <c r="E482" s="66" t="s">
        <v>132</v>
      </c>
      <c r="F482" s="69">
        <v>32</v>
      </c>
      <c r="G482" s="66"/>
      <c r="H482" s="70"/>
      <c r="I482" s="71"/>
      <c r="J482" s="71"/>
      <c r="K482" s="34" t="s">
        <v>65</v>
      </c>
      <c r="L482" s="72">
        <v>482</v>
      </c>
      <c r="M482" s="72"/>
      <c r="N482" s="73"/>
      <c r="O482" s="79" t="s">
        <v>417</v>
      </c>
      <c r="P482" s="79">
        <v>1</v>
      </c>
      <c r="Q482" s="79" t="s">
        <v>418</v>
      </c>
      <c r="R482" s="79"/>
      <c r="S482" s="79"/>
      <c r="T482" s="78" t="str">
        <f>REPLACE(INDEX(GroupVertices[Group],MATCH(Edges[[#This Row],[Vertex 1]],GroupVertices[Vertex],0)),1,1,"")</f>
        <v>3</v>
      </c>
      <c r="U482" s="78" t="str">
        <f>REPLACE(INDEX(GroupVertices[Group],MATCH(Edges[[#This Row],[Vertex 2]],GroupVertices[Vertex],0)),1,1,"")</f>
        <v>2</v>
      </c>
      <c r="V482" s="48"/>
      <c r="W482" s="49"/>
      <c r="X482" s="48"/>
      <c r="Y482" s="49"/>
      <c r="Z482" s="48"/>
      <c r="AA482" s="49"/>
      <c r="AB482" s="48"/>
      <c r="AC482" s="49"/>
      <c r="AD482" s="48"/>
    </row>
    <row r="483" spans="1:30" ht="15">
      <c r="A483" s="65" t="s">
        <v>243</v>
      </c>
      <c r="B483" s="65" t="s">
        <v>240</v>
      </c>
      <c r="C483" s="66" t="s">
        <v>1350</v>
      </c>
      <c r="D483" s="67">
        <v>3</v>
      </c>
      <c r="E483" s="66" t="s">
        <v>132</v>
      </c>
      <c r="F483" s="69">
        <v>32</v>
      </c>
      <c r="G483" s="66"/>
      <c r="H483" s="70"/>
      <c r="I483" s="71"/>
      <c r="J483" s="71"/>
      <c r="K483" s="34" t="s">
        <v>65</v>
      </c>
      <c r="L483" s="72">
        <v>483</v>
      </c>
      <c r="M483" s="72"/>
      <c r="N483" s="73"/>
      <c r="O483" s="79" t="s">
        <v>417</v>
      </c>
      <c r="P483" s="79">
        <v>1</v>
      </c>
      <c r="Q483" s="79" t="s">
        <v>418</v>
      </c>
      <c r="R483" s="79"/>
      <c r="S483" s="79"/>
      <c r="T483" s="78" t="str">
        <f>REPLACE(INDEX(GroupVertices[Group],MATCH(Edges[[#This Row],[Vertex 1]],GroupVertices[Vertex],0)),1,1,"")</f>
        <v>2</v>
      </c>
      <c r="U483" s="78" t="str">
        <f>REPLACE(INDEX(GroupVertices[Group],MATCH(Edges[[#This Row],[Vertex 2]],GroupVertices[Vertex],0)),1,1,"")</f>
        <v>4</v>
      </c>
      <c r="V483" s="48"/>
      <c r="W483" s="49"/>
      <c r="X483" s="48"/>
      <c r="Y483" s="49"/>
      <c r="Z483" s="48"/>
      <c r="AA483" s="49"/>
      <c r="AB483" s="48"/>
      <c r="AC483" s="49"/>
      <c r="AD483" s="48"/>
    </row>
    <row r="484" spans="1:30" ht="15">
      <c r="A484" s="65" t="s">
        <v>243</v>
      </c>
      <c r="B484" s="65" t="s">
        <v>213</v>
      </c>
      <c r="C484" s="66" t="s">
        <v>1350</v>
      </c>
      <c r="D484" s="67">
        <v>3</v>
      </c>
      <c r="E484" s="66" t="s">
        <v>132</v>
      </c>
      <c r="F484" s="69">
        <v>32</v>
      </c>
      <c r="G484" s="66"/>
      <c r="H484" s="70"/>
      <c r="I484" s="71"/>
      <c r="J484" s="71"/>
      <c r="K484" s="34" t="s">
        <v>66</v>
      </c>
      <c r="L484" s="72">
        <v>484</v>
      </c>
      <c r="M484" s="72"/>
      <c r="N484" s="73"/>
      <c r="O484" s="79" t="s">
        <v>417</v>
      </c>
      <c r="P484" s="79">
        <v>1</v>
      </c>
      <c r="Q484" s="79" t="s">
        <v>418</v>
      </c>
      <c r="R484" s="79"/>
      <c r="S484" s="79"/>
      <c r="T484" s="78" t="str">
        <f>REPLACE(INDEX(GroupVertices[Group],MATCH(Edges[[#This Row],[Vertex 1]],GroupVertices[Vertex],0)),1,1,"")</f>
        <v>2</v>
      </c>
      <c r="U484" s="78" t="str">
        <f>REPLACE(INDEX(GroupVertices[Group],MATCH(Edges[[#This Row],[Vertex 2]],GroupVertices[Vertex],0)),1,1,"")</f>
        <v>2</v>
      </c>
      <c r="V484" s="48"/>
      <c r="W484" s="49"/>
      <c r="X484" s="48"/>
      <c r="Y484" s="49"/>
      <c r="Z484" s="48"/>
      <c r="AA484" s="49"/>
      <c r="AB484" s="48"/>
      <c r="AC484" s="49"/>
      <c r="AD484" s="48"/>
    </row>
    <row r="485" spans="1:30" ht="15">
      <c r="A485" s="65" t="s">
        <v>243</v>
      </c>
      <c r="B485" s="65" t="s">
        <v>219</v>
      </c>
      <c r="C485" s="66" t="s">
        <v>1350</v>
      </c>
      <c r="D485" s="67">
        <v>3</v>
      </c>
      <c r="E485" s="66" t="s">
        <v>132</v>
      </c>
      <c r="F485" s="69">
        <v>32</v>
      </c>
      <c r="G485" s="66"/>
      <c r="H485" s="70"/>
      <c r="I485" s="71"/>
      <c r="J485" s="71"/>
      <c r="K485" s="34" t="s">
        <v>65</v>
      </c>
      <c r="L485" s="72">
        <v>485</v>
      </c>
      <c r="M485" s="72"/>
      <c r="N485" s="73"/>
      <c r="O485" s="79" t="s">
        <v>417</v>
      </c>
      <c r="P485" s="79">
        <v>1</v>
      </c>
      <c r="Q485" s="79" t="s">
        <v>418</v>
      </c>
      <c r="R485" s="79"/>
      <c r="S485" s="79"/>
      <c r="T485" s="78" t="str">
        <f>REPLACE(INDEX(GroupVertices[Group],MATCH(Edges[[#This Row],[Vertex 1]],GroupVertices[Vertex],0)),1,1,"")</f>
        <v>2</v>
      </c>
      <c r="U485" s="78" t="str">
        <f>REPLACE(INDEX(GroupVertices[Group],MATCH(Edges[[#This Row],[Vertex 2]],GroupVertices[Vertex],0)),1,1,"")</f>
        <v>4</v>
      </c>
      <c r="V485" s="48"/>
      <c r="W485" s="49"/>
      <c r="X485" s="48"/>
      <c r="Y485" s="49"/>
      <c r="Z485" s="48"/>
      <c r="AA485" s="49"/>
      <c r="AB485" s="48"/>
      <c r="AC485" s="49"/>
      <c r="AD485" s="48"/>
    </row>
    <row r="486" spans="1:30" ht="15">
      <c r="A486" s="65" t="s">
        <v>243</v>
      </c>
      <c r="B486" s="65" t="s">
        <v>340</v>
      </c>
      <c r="C486" s="66" t="s">
        <v>1350</v>
      </c>
      <c r="D486" s="67">
        <v>3</v>
      </c>
      <c r="E486" s="66" t="s">
        <v>132</v>
      </c>
      <c r="F486" s="69">
        <v>32</v>
      </c>
      <c r="G486" s="66"/>
      <c r="H486" s="70"/>
      <c r="I486" s="71"/>
      <c r="J486" s="71"/>
      <c r="K486" s="34" t="s">
        <v>65</v>
      </c>
      <c r="L486" s="72">
        <v>486</v>
      </c>
      <c r="M486" s="72"/>
      <c r="N486" s="73"/>
      <c r="O486" s="79" t="s">
        <v>417</v>
      </c>
      <c r="P486" s="79">
        <v>1</v>
      </c>
      <c r="Q486" s="79" t="s">
        <v>418</v>
      </c>
      <c r="R486" s="79"/>
      <c r="S486" s="79"/>
      <c r="T486" s="78" t="str">
        <f>REPLACE(INDEX(GroupVertices[Group],MATCH(Edges[[#This Row],[Vertex 1]],GroupVertices[Vertex],0)),1,1,"")</f>
        <v>2</v>
      </c>
      <c r="U486" s="78" t="str">
        <f>REPLACE(INDEX(GroupVertices[Group],MATCH(Edges[[#This Row],[Vertex 2]],GroupVertices[Vertex],0)),1,1,"")</f>
        <v>4</v>
      </c>
      <c r="V486" s="48"/>
      <c r="W486" s="49"/>
      <c r="X486" s="48"/>
      <c r="Y486" s="49"/>
      <c r="Z486" s="48"/>
      <c r="AA486" s="49"/>
      <c r="AB486" s="48"/>
      <c r="AC486" s="49"/>
      <c r="AD486" s="48"/>
    </row>
    <row r="487" spans="1:30" ht="15">
      <c r="A487" s="65" t="s">
        <v>243</v>
      </c>
      <c r="B487" s="65" t="s">
        <v>283</v>
      </c>
      <c r="C487" s="66" t="s">
        <v>1350</v>
      </c>
      <c r="D487" s="67">
        <v>3</v>
      </c>
      <c r="E487" s="66" t="s">
        <v>132</v>
      </c>
      <c r="F487" s="69">
        <v>32</v>
      </c>
      <c r="G487" s="66"/>
      <c r="H487" s="70"/>
      <c r="I487" s="71"/>
      <c r="J487" s="71"/>
      <c r="K487" s="34" t="s">
        <v>65</v>
      </c>
      <c r="L487" s="72">
        <v>487</v>
      </c>
      <c r="M487" s="72"/>
      <c r="N487" s="73"/>
      <c r="O487" s="79" t="s">
        <v>417</v>
      </c>
      <c r="P487" s="79">
        <v>1</v>
      </c>
      <c r="Q487" s="79" t="s">
        <v>418</v>
      </c>
      <c r="R487" s="79"/>
      <c r="S487" s="79"/>
      <c r="T487" s="78" t="str">
        <f>REPLACE(INDEX(GroupVertices[Group],MATCH(Edges[[#This Row],[Vertex 1]],GroupVertices[Vertex],0)),1,1,"")</f>
        <v>2</v>
      </c>
      <c r="U487" s="78" t="str">
        <f>REPLACE(INDEX(GroupVertices[Group],MATCH(Edges[[#This Row],[Vertex 2]],GroupVertices[Vertex],0)),1,1,"")</f>
        <v>2</v>
      </c>
      <c r="V487" s="48"/>
      <c r="W487" s="49"/>
      <c r="X487" s="48"/>
      <c r="Y487" s="49"/>
      <c r="Z487" s="48"/>
      <c r="AA487" s="49"/>
      <c r="AB487" s="48"/>
      <c r="AC487" s="49"/>
      <c r="AD487" s="48"/>
    </row>
    <row r="488" spans="1:30" ht="15">
      <c r="A488" s="65" t="s">
        <v>243</v>
      </c>
      <c r="B488" s="65" t="s">
        <v>312</v>
      </c>
      <c r="C488" s="66" t="s">
        <v>1350</v>
      </c>
      <c r="D488" s="67">
        <v>3</v>
      </c>
      <c r="E488" s="66" t="s">
        <v>132</v>
      </c>
      <c r="F488" s="69">
        <v>32</v>
      </c>
      <c r="G488" s="66"/>
      <c r="H488" s="70"/>
      <c r="I488" s="71"/>
      <c r="J488" s="71"/>
      <c r="K488" s="34" t="s">
        <v>65</v>
      </c>
      <c r="L488" s="72">
        <v>488</v>
      </c>
      <c r="M488" s="72"/>
      <c r="N488" s="73"/>
      <c r="O488" s="79" t="s">
        <v>417</v>
      </c>
      <c r="P488" s="79">
        <v>1</v>
      </c>
      <c r="Q488" s="79" t="s">
        <v>418</v>
      </c>
      <c r="R488" s="79"/>
      <c r="S488" s="79"/>
      <c r="T488" s="78" t="str">
        <f>REPLACE(INDEX(GroupVertices[Group],MATCH(Edges[[#This Row],[Vertex 1]],GroupVertices[Vertex],0)),1,1,"")</f>
        <v>2</v>
      </c>
      <c r="U488" s="78" t="str">
        <f>REPLACE(INDEX(GroupVertices[Group],MATCH(Edges[[#This Row],[Vertex 2]],GroupVertices[Vertex],0)),1,1,"")</f>
        <v>2</v>
      </c>
      <c r="V488" s="48"/>
      <c r="W488" s="49"/>
      <c r="X488" s="48"/>
      <c r="Y488" s="49"/>
      <c r="Z488" s="48"/>
      <c r="AA488" s="49"/>
      <c r="AB488" s="48"/>
      <c r="AC488" s="49"/>
      <c r="AD488" s="48"/>
    </row>
    <row r="489" spans="1:30" ht="15">
      <c r="A489" s="65" t="s">
        <v>243</v>
      </c>
      <c r="B489" s="65" t="s">
        <v>324</v>
      </c>
      <c r="C489" s="66" t="s">
        <v>1350</v>
      </c>
      <c r="D489" s="67">
        <v>3</v>
      </c>
      <c r="E489" s="66" t="s">
        <v>132</v>
      </c>
      <c r="F489" s="69">
        <v>32</v>
      </c>
      <c r="G489" s="66"/>
      <c r="H489" s="70"/>
      <c r="I489" s="71"/>
      <c r="J489" s="71"/>
      <c r="K489" s="34" t="s">
        <v>65</v>
      </c>
      <c r="L489" s="72">
        <v>489</v>
      </c>
      <c r="M489" s="72"/>
      <c r="N489" s="73"/>
      <c r="O489" s="79" t="s">
        <v>417</v>
      </c>
      <c r="P489" s="79">
        <v>1</v>
      </c>
      <c r="Q489" s="79" t="s">
        <v>418</v>
      </c>
      <c r="R489" s="79"/>
      <c r="S489" s="79"/>
      <c r="T489" s="78" t="str">
        <f>REPLACE(INDEX(GroupVertices[Group],MATCH(Edges[[#This Row],[Vertex 1]],GroupVertices[Vertex],0)),1,1,"")</f>
        <v>2</v>
      </c>
      <c r="U489" s="78" t="str">
        <f>REPLACE(INDEX(GroupVertices[Group],MATCH(Edges[[#This Row],[Vertex 2]],GroupVertices[Vertex],0)),1,1,"")</f>
        <v>3</v>
      </c>
      <c r="V489" s="48"/>
      <c r="W489" s="49"/>
      <c r="X489" s="48"/>
      <c r="Y489" s="49"/>
      <c r="Z489" s="48"/>
      <c r="AA489" s="49"/>
      <c r="AB489" s="48"/>
      <c r="AC489" s="49"/>
      <c r="AD489" s="48"/>
    </row>
    <row r="490" spans="1:30" ht="15">
      <c r="A490" s="65" t="s">
        <v>199</v>
      </c>
      <c r="B490" s="65" t="s">
        <v>243</v>
      </c>
      <c r="C490" s="66" t="s">
        <v>1350</v>
      </c>
      <c r="D490" s="67">
        <v>3</v>
      </c>
      <c r="E490" s="66" t="s">
        <v>132</v>
      </c>
      <c r="F490" s="69">
        <v>32</v>
      </c>
      <c r="G490" s="66"/>
      <c r="H490" s="70"/>
      <c r="I490" s="71"/>
      <c r="J490" s="71"/>
      <c r="K490" s="34" t="s">
        <v>65</v>
      </c>
      <c r="L490" s="72">
        <v>490</v>
      </c>
      <c r="M490" s="72"/>
      <c r="N490" s="73"/>
      <c r="O490" s="79" t="s">
        <v>417</v>
      </c>
      <c r="P490" s="79">
        <v>1</v>
      </c>
      <c r="Q490" s="79" t="s">
        <v>418</v>
      </c>
      <c r="R490" s="79"/>
      <c r="S490" s="79"/>
      <c r="T490" s="78" t="str">
        <f>REPLACE(INDEX(GroupVertices[Group],MATCH(Edges[[#This Row],[Vertex 1]],GroupVertices[Vertex],0)),1,1,"")</f>
        <v>1</v>
      </c>
      <c r="U490" s="78" t="str">
        <f>REPLACE(INDEX(GroupVertices[Group],MATCH(Edges[[#This Row],[Vertex 2]],GroupVertices[Vertex],0)),1,1,"")</f>
        <v>2</v>
      </c>
      <c r="V490" s="48"/>
      <c r="W490" s="49"/>
      <c r="X490" s="48"/>
      <c r="Y490" s="49"/>
      <c r="Z490" s="48"/>
      <c r="AA490" s="49"/>
      <c r="AB490" s="48"/>
      <c r="AC490" s="49"/>
      <c r="AD490" s="48"/>
    </row>
    <row r="491" spans="1:30" ht="15">
      <c r="A491" s="65" t="s">
        <v>234</v>
      </c>
      <c r="B491" s="65" t="s">
        <v>243</v>
      </c>
      <c r="C491" s="66" t="s">
        <v>1350</v>
      </c>
      <c r="D491" s="67">
        <v>3</v>
      </c>
      <c r="E491" s="66" t="s">
        <v>132</v>
      </c>
      <c r="F491" s="69">
        <v>32</v>
      </c>
      <c r="G491" s="66"/>
      <c r="H491" s="70"/>
      <c r="I491" s="71"/>
      <c r="J491" s="71"/>
      <c r="K491" s="34" t="s">
        <v>65</v>
      </c>
      <c r="L491" s="72">
        <v>491</v>
      </c>
      <c r="M491" s="72"/>
      <c r="N491" s="73"/>
      <c r="O491" s="79" t="s">
        <v>417</v>
      </c>
      <c r="P491" s="79">
        <v>1</v>
      </c>
      <c r="Q491" s="79" t="s">
        <v>418</v>
      </c>
      <c r="R491" s="79"/>
      <c r="S491" s="79"/>
      <c r="T491" s="78" t="str">
        <f>REPLACE(INDEX(GroupVertices[Group],MATCH(Edges[[#This Row],[Vertex 1]],GroupVertices[Vertex],0)),1,1,"")</f>
        <v>2</v>
      </c>
      <c r="U491" s="78" t="str">
        <f>REPLACE(INDEX(GroupVertices[Group],MATCH(Edges[[#This Row],[Vertex 2]],GroupVertices[Vertex],0)),1,1,"")</f>
        <v>2</v>
      </c>
      <c r="V491" s="48"/>
      <c r="W491" s="49"/>
      <c r="X491" s="48"/>
      <c r="Y491" s="49"/>
      <c r="Z491" s="48"/>
      <c r="AA491" s="49"/>
      <c r="AB491" s="48"/>
      <c r="AC491" s="49"/>
      <c r="AD491" s="48"/>
    </row>
    <row r="492" spans="1:30" ht="15">
      <c r="A492" s="65" t="s">
        <v>281</v>
      </c>
      <c r="B492" s="65" t="s">
        <v>243</v>
      </c>
      <c r="C492" s="66" t="s">
        <v>1350</v>
      </c>
      <c r="D492" s="67">
        <v>3</v>
      </c>
      <c r="E492" s="66" t="s">
        <v>132</v>
      </c>
      <c r="F492" s="69">
        <v>32</v>
      </c>
      <c r="G492" s="66"/>
      <c r="H492" s="70"/>
      <c r="I492" s="71"/>
      <c r="J492" s="71"/>
      <c r="K492" s="34" t="s">
        <v>65</v>
      </c>
      <c r="L492" s="72">
        <v>492</v>
      </c>
      <c r="M492" s="72"/>
      <c r="N492" s="73"/>
      <c r="O492" s="79" t="s">
        <v>417</v>
      </c>
      <c r="P492" s="79">
        <v>1</v>
      </c>
      <c r="Q492" s="79" t="s">
        <v>418</v>
      </c>
      <c r="R492" s="79"/>
      <c r="S492" s="79"/>
      <c r="T492" s="78" t="str">
        <f>REPLACE(INDEX(GroupVertices[Group],MATCH(Edges[[#This Row],[Vertex 1]],GroupVertices[Vertex],0)),1,1,"")</f>
        <v>2</v>
      </c>
      <c r="U492" s="78" t="str">
        <f>REPLACE(INDEX(GroupVertices[Group],MATCH(Edges[[#This Row],[Vertex 2]],GroupVertices[Vertex],0)),1,1,"")</f>
        <v>2</v>
      </c>
      <c r="V492" s="48"/>
      <c r="W492" s="49"/>
      <c r="X492" s="48"/>
      <c r="Y492" s="49"/>
      <c r="Z492" s="48"/>
      <c r="AA492" s="49"/>
      <c r="AB492" s="48"/>
      <c r="AC492" s="49"/>
      <c r="AD492" s="48"/>
    </row>
    <row r="493" spans="1:30" ht="15">
      <c r="A493" s="65" t="s">
        <v>295</v>
      </c>
      <c r="B493" s="65" t="s">
        <v>243</v>
      </c>
      <c r="C493" s="66" t="s">
        <v>1350</v>
      </c>
      <c r="D493" s="67">
        <v>3</v>
      </c>
      <c r="E493" s="66" t="s">
        <v>132</v>
      </c>
      <c r="F493" s="69">
        <v>32</v>
      </c>
      <c r="G493" s="66"/>
      <c r="H493" s="70"/>
      <c r="I493" s="71"/>
      <c r="J493" s="71"/>
      <c r="K493" s="34" t="s">
        <v>65</v>
      </c>
      <c r="L493" s="72">
        <v>493</v>
      </c>
      <c r="M493" s="72"/>
      <c r="N493" s="73"/>
      <c r="O493" s="79" t="s">
        <v>417</v>
      </c>
      <c r="P493" s="79">
        <v>1</v>
      </c>
      <c r="Q493" s="79" t="s">
        <v>418</v>
      </c>
      <c r="R493" s="79"/>
      <c r="S493" s="79"/>
      <c r="T493" s="78" t="str">
        <f>REPLACE(INDEX(GroupVertices[Group],MATCH(Edges[[#This Row],[Vertex 1]],GroupVertices[Vertex],0)),1,1,"")</f>
        <v>2</v>
      </c>
      <c r="U493" s="78" t="str">
        <f>REPLACE(INDEX(GroupVertices[Group],MATCH(Edges[[#This Row],[Vertex 2]],GroupVertices[Vertex],0)),1,1,"")</f>
        <v>2</v>
      </c>
      <c r="V493" s="48"/>
      <c r="W493" s="49"/>
      <c r="X493" s="48"/>
      <c r="Y493" s="49"/>
      <c r="Z493" s="48"/>
      <c r="AA493" s="49"/>
      <c r="AB493" s="48"/>
      <c r="AC493" s="49"/>
      <c r="AD493" s="48"/>
    </row>
    <row r="494" spans="1:30" ht="15">
      <c r="A494" s="65" t="s">
        <v>297</v>
      </c>
      <c r="B494" s="65" t="s">
        <v>243</v>
      </c>
      <c r="C494" s="66" t="s">
        <v>1350</v>
      </c>
      <c r="D494" s="67">
        <v>3</v>
      </c>
      <c r="E494" s="66" t="s">
        <v>132</v>
      </c>
      <c r="F494" s="69">
        <v>32</v>
      </c>
      <c r="G494" s="66"/>
      <c r="H494" s="70"/>
      <c r="I494" s="71"/>
      <c r="J494" s="71"/>
      <c r="K494" s="34" t="s">
        <v>65</v>
      </c>
      <c r="L494" s="72">
        <v>494</v>
      </c>
      <c r="M494" s="72"/>
      <c r="N494" s="73"/>
      <c r="O494" s="79" t="s">
        <v>417</v>
      </c>
      <c r="P494" s="79">
        <v>1</v>
      </c>
      <c r="Q494" s="79" t="s">
        <v>418</v>
      </c>
      <c r="R494" s="79"/>
      <c r="S494" s="79"/>
      <c r="T494" s="78" t="str">
        <f>REPLACE(INDEX(GroupVertices[Group],MATCH(Edges[[#This Row],[Vertex 1]],GroupVertices[Vertex],0)),1,1,"")</f>
        <v>4</v>
      </c>
      <c r="U494" s="78" t="str">
        <f>REPLACE(INDEX(GroupVertices[Group],MATCH(Edges[[#This Row],[Vertex 2]],GroupVertices[Vertex],0)),1,1,"")</f>
        <v>2</v>
      </c>
      <c r="V494" s="48"/>
      <c r="W494" s="49"/>
      <c r="X494" s="48"/>
      <c r="Y494" s="49"/>
      <c r="Z494" s="48"/>
      <c r="AA494" s="49"/>
      <c r="AB494" s="48"/>
      <c r="AC494" s="49"/>
      <c r="AD494" s="48"/>
    </row>
    <row r="495" spans="1:30" ht="15">
      <c r="A495" s="65" t="s">
        <v>298</v>
      </c>
      <c r="B495" s="65" t="s">
        <v>249</v>
      </c>
      <c r="C495" s="66" t="s">
        <v>1350</v>
      </c>
      <c r="D495" s="67">
        <v>3</v>
      </c>
      <c r="E495" s="66" t="s">
        <v>132</v>
      </c>
      <c r="F495" s="69">
        <v>32</v>
      </c>
      <c r="G495" s="66"/>
      <c r="H495" s="70"/>
      <c r="I495" s="71"/>
      <c r="J495" s="71"/>
      <c r="K495" s="34" t="s">
        <v>65</v>
      </c>
      <c r="L495" s="72">
        <v>495</v>
      </c>
      <c r="M495" s="72"/>
      <c r="N495" s="73"/>
      <c r="O495" s="79" t="s">
        <v>417</v>
      </c>
      <c r="P495" s="79">
        <v>1</v>
      </c>
      <c r="Q495" s="79" t="s">
        <v>418</v>
      </c>
      <c r="R495" s="79"/>
      <c r="S495" s="79"/>
      <c r="T495" s="78" t="str">
        <f>REPLACE(INDEX(GroupVertices[Group],MATCH(Edges[[#This Row],[Vertex 1]],GroupVertices[Vertex],0)),1,1,"")</f>
        <v>1</v>
      </c>
      <c r="U495" s="78" t="str">
        <f>REPLACE(INDEX(GroupVertices[Group],MATCH(Edges[[#This Row],[Vertex 2]],GroupVertices[Vertex],0)),1,1,"")</f>
        <v>1</v>
      </c>
      <c r="V495" s="48"/>
      <c r="W495" s="49"/>
      <c r="X495" s="48"/>
      <c r="Y495" s="49"/>
      <c r="Z495" s="48"/>
      <c r="AA495" s="49"/>
      <c r="AB495" s="48"/>
      <c r="AC495" s="49"/>
      <c r="AD495" s="48"/>
    </row>
    <row r="496" spans="1:30" ht="15">
      <c r="A496" s="65" t="s">
        <v>234</v>
      </c>
      <c r="B496" s="65" t="s">
        <v>249</v>
      </c>
      <c r="C496" s="66" t="s">
        <v>1350</v>
      </c>
      <c r="D496" s="67">
        <v>3</v>
      </c>
      <c r="E496" s="66" t="s">
        <v>132</v>
      </c>
      <c r="F496" s="69">
        <v>32</v>
      </c>
      <c r="G496" s="66"/>
      <c r="H496" s="70"/>
      <c r="I496" s="71"/>
      <c r="J496" s="71"/>
      <c r="K496" s="34" t="s">
        <v>65</v>
      </c>
      <c r="L496" s="72">
        <v>496</v>
      </c>
      <c r="M496" s="72"/>
      <c r="N496" s="73"/>
      <c r="O496" s="79" t="s">
        <v>417</v>
      </c>
      <c r="P496" s="79">
        <v>1</v>
      </c>
      <c r="Q496" s="79" t="s">
        <v>418</v>
      </c>
      <c r="R496" s="79"/>
      <c r="S496" s="79"/>
      <c r="T496" s="78" t="str">
        <f>REPLACE(INDEX(GroupVertices[Group],MATCH(Edges[[#This Row],[Vertex 1]],GroupVertices[Vertex],0)),1,1,"")</f>
        <v>2</v>
      </c>
      <c r="U496" s="78" t="str">
        <f>REPLACE(INDEX(GroupVertices[Group],MATCH(Edges[[#This Row],[Vertex 2]],GroupVertices[Vertex],0)),1,1,"")</f>
        <v>1</v>
      </c>
      <c r="V496" s="48"/>
      <c r="W496" s="49"/>
      <c r="X496" s="48"/>
      <c r="Y496" s="49"/>
      <c r="Z496" s="48"/>
      <c r="AA496" s="49"/>
      <c r="AB496" s="48"/>
      <c r="AC496" s="49"/>
      <c r="AD496" s="48"/>
    </row>
    <row r="497" spans="1:30" ht="15">
      <c r="A497" s="65" t="s">
        <v>249</v>
      </c>
      <c r="B497" s="65" t="s">
        <v>276</v>
      </c>
      <c r="C497" s="66" t="s">
        <v>1350</v>
      </c>
      <c r="D497" s="67">
        <v>3</v>
      </c>
      <c r="E497" s="66" t="s">
        <v>132</v>
      </c>
      <c r="F497" s="69">
        <v>32</v>
      </c>
      <c r="G497" s="66"/>
      <c r="H497" s="70"/>
      <c r="I497" s="71"/>
      <c r="J497" s="71"/>
      <c r="K497" s="34" t="s">
        <v>65</v>
      </c>
      <c r="L497" s="72">
        <v>497</v>
      </c>
      <c r="M497" s="72"/>
      <c r="N497" s="73"/>
      <c r="O497" s="79" t="s">
        <v>417</v>
      </c>
      <c r="P497" s="79">
        <v>1</v>
      </c>
      <c r="Q497" s="79" t="s">
        <v>418</v>
      </c>
      <c r="R497" s="79"/>
      <c r="S497" s="79"/>
      <c r="T497" s="78" t="str">
        <f>REPLACE(INDEX(GroupVertices[Group],MATCH(Edges[[#This Row],[Vertex 1]],GroupVertices[Vertex],0)),1,1,"")</f>
        <v>1</v>
      </c>
      <c r="U497" s="78" t="str">
        <f>REPLACE(INDEX(GroupVertices[Group],MATCH(Edges[[#This Row],[Vertex 2]],GroupVertices[Vertex],0)),1,1,"")</f>
        <v>3</v>
      </c>
      <c r="V497" s="48"/>
      <c r="W497" s="49"/>
      <c r="X497" s="48"/>
      <c r="Y497" s="49"/>
      <c r="Z497" s="48"/>
      <c r="AA497" s="49"/>
      <c r="AB497" s="48"/>
      <c r="AC497" s="49"/>
      <c r="AD497" s="48"/>
    </row>
    <row r="498" spans="1:30" ht="15">
      <c r="A498" s="65" t="s">
        <v>249</v>
      </c>
      <c r="B498" s="65" t="s">
        <v>326</v>
      </c>
      <c r="C498" s="66" t="s">
        <v>1350</v>
      </c>
      <c r="D498" s="67">
        <v>3</v>
      </c>
      <c r="E498" s="66" t="s">
        <v>132</v>
      </c>
      <c r="F498" s="69">
        <v>32</v>
      </c>
      <c r="G498" s="66"/>
      <c r="H498" s="70"/>
      <c r="I498" s="71"/>
      <c r="J498" s="71"/>
      <c r="K498" s="34" t="s">
        <v>65</v>
      </c>
      <c r="L498" s="72">
        <v>498</v>
      </c>
      <c r="M498" s="72"/>
      <c r="N498" s="73"/>
      <c r="O498" s="79" t="s">
        <v>417</v>
      </c>
      <c r="P498" s="79">
        <v>1</v>
      </c>
      <c r="Q498" s="79" t="s">
        <v>418</v>
      </c>
      <c r="R498" s="79"/>
      <c r="S498" s="79"/>
      <c r="T498" s="78" t="str">
        <f>REPLACE(INDEX(GroupVertices[Group],MATCH(Edges[[#This Row],[Vertex 1]],GroupVertices[Vertex],0)),1,1,"")</f>
        <v>1</v>
      </c>
      <c r="U498" s="78" t="str">
        <f>REPLACE(INDEX(GroupVertices[Group],MATCH(Edges[[#This Row],[Vertex 2]],GroupVertices[Vertex],0)),1,1,"")</f>
        <v>3</v>
      </c>
      <c r="V498" s="48"/>
      <c r="W498" s="49"/>
      <c r="X498" s="48"/>
      <c r="Y498" s="49"/>
      <c r="Z498" s="48"/>
      <c r="AA498" s="49"/>
      <c r="AB498" s="48"/>
      <c r="AC498" s="49"/>
      <c r="AD498" s="48"/>
    </row>
    <row r="499" spans="1:30" ht="15">
      <c r="A499" s="65" t="s">
        <v>249</v>
      </c>
      <c r="B499" s="65" t="s">
        <v>253</v>
      </c>
      <c r="C499" s="66" t="s">
        <v>1350</v>
      </c>
      <c r="D499" s="67">
        <v>3</v>
      </c>
      <c r="E499" s="66" t="s">
        <v>132</v>
      </c>
      <c r="F499" s="69">
        <v>32</v>
      </c>
      <c r="G499" s="66"/>
      <c r="H499" s="70"/>
      <c r="I499" s="71"/>
      <c r="J499" s="71"/>
      <c r="K499" s="34" t="s">
        <v>65</v>
      </c>
      <c r="L499" s="72">
        <v>499</v>
      </c>
      <c r="M499" s="72"/>
      <c r="N499" s="73"/>
      <c r="O499" s="79" t="s">
        <v>417</v>
      </c>
      <c r="P499" s="79">
        <v>1</v>
      </c>
      <c r="Q499" s="79" t="s">
        <v>418</v>
      </c>
      <c r="R499" s="79"/>
      <c r="S499" s="79"/>
      <c r="T499" s="78" t="str">
        <f>REPLACE(INDEX(GroupVertices[Group],MATCH(Edges[[#This Row],[Vertex 1]],GroupVertices[Vertex],0)),1,1,"")</f>
        <v>1</v>
      </c>
      <c r="U499" s="78" t="str">
        <f>REPLACE(INDEX(GroupVertices[Group],MATCH(Edges[[#This Row],[Vertex 2]],GroupVertices[Vertex],0)),1,1,"")</f>
        <v>3</v>
      </c>
      <c r="V499" s="48"/>
      <c r="W499" s="49"/>
      <c r="X499" s="48"/>
      <c r="Y499" s="49"/>
      <c r="Z499" s="48"/>
      <c r="AA499" s="49"/>
      <c r="AB499" s="48"/>
      <c r="AC499" s="49"/>
      <c r="AD499" s="48"/>
    </row>
    <row r="500" spans="1:30" ht="15">
      <c r="A500" s="65" t="s">
        <v>249</v>
      </c>
      <c r="B500" s="65" t="s">
        <v>350</v>
      </c>
      <c r="C500" s="66" t="s">
        <v>1350</v>
      </c>
      <c r="D500" s="67">
        <v>3</v>
      </c>
      <c r="E500" s="66" t="s">
        <v>132</v>
      </c>
      <c r="F500" s="69">
        <v>32</v>
      </c>
      <c r="G500" s="66"/>
      <c r="H500" s="70"/>
      <c r="I500" s="71"/>
      <c r="J500" s="71"/>
      <c r="K500" s="34" t="s">
        <v>65</v>
      </c>
      <c r="L500" s="72">
        <v>500</v>
      </c>
      <c r="M500" s="72"/>
      <c r="N500" s="73"/>
      <c r="O500" s="79" t="s">
        <v>417</v>
      </c>
      <c r="P500" s="79">
        <v>1</v>
      </c>
      <c r="Q500" s="79" t="s">
        <v>418</v>
      </c>
      <c r="R500" s="79"/>
      <c r="S500" s="79"/>
      <c r="T500" s="78" t="str">
        <f>REPLACE(INDEX(GroupVertices[Group],MATCH(Edges[[#This Row],[Vertex 1]],GroupVertices[Vertex],0)),1,1,"")</f>
        <v>1</v>
      </c>
      <c r="U500" s="78" t="str">
        <f>REPLACE(INDEX(GroupVertices[Group],MATCH(Edges[[#This Row],[Vertex 2]],GroupVertices[Vertex],0)),1,1,"")</f>
        <v>3</v>
      </c>
      <c r="V500" s="48"/>
      <c r="W500" s="49"/>
      <c r="X500" s="48"/>
      <c r="Y500" s="49"/>
      <c r="Z500" s="48"/>
      <c r="AA500" s="49"/>
      <c r="AB500" s="48"/>
      <c r="AC500" s="49"/>
      <c r="AD500" s="48"/>
    </row>
    <row r="501" spans="1:30" ht="15">
      <c r="A501" s="65" t="s">
        <v>249</v>
      </c>
      <c r="B501" s="65" t="s">
        <v>396</v>
      </c>
      <c r="C501" s="66" t="s">
        <v>1350</v>
      </c>
      <c r="D501" s="67">
        <v>3</v>
      </c>
      <c r="E501" s="66" t="s">
        <v>132</v>
      </c>
      <c r="F501" s="69">
        <v>32</v>
      </c>
      <c r="G501" s="66"/>
      <c r="H501" s="70"/>
      <c r="I501" s="71"/>
      <c r="J501" s="71"/>
      <c r="K501" s="34" t="s">
        <v>65</v>
      </c>
      <c r="L501" s="72">
        <v>501</v>
      </c>
      <c r="M501" s="72"/>
      <c r="N501" s="73"/>
      <c r="O501" s="79" t="s">
        <v>417</v>
      </c>
      <c r="P501" s="79">
        <v>1</v>
      </c>
      <c r="Q501" s="79" t="s">
        <v>418</v>
      </c>
      <c r="R501" s="79"/>
      <c r="S501" s="79"/>
      <c r="T501" s="78" t="str">
        <f>REPLACE(INDEX(GroupVertices[Group],MATCH(Edges[[#This Row],[Vertex 1]],GroupVertices[Vertex],0)),1,1,"")</f>
        <v>1</v>
      </c>
      <c r="U501" s="78" t="str">
        <f>REPLACE(INDEX(GroupVertices[Group],MATCH(Edges[[#This Row],[Vertex 2]],GroupVertices[Vertex],0)),1,1,"")</f>
        <v>2</v>
      </c>
      <c r="V501" s="48"/>
      <c r="W501" s="49"/>
      <c r="X501" s="48"/>
      <c r="Y501" s="49"/>
      <c r="Z501" s="48"/>
      <c r="AA501" s="49"/>
      <c r="AB501" s="48"/>
      <c r="AC501" s="49"/>
      <c r="AD501" s="48"/>
    </row>
    <row r="502" spans="1:30" ht="15">
      <c r="A502" s="65" t="s">
        <v>249</v>
      </c>
      <c r="B502" s="65" t="s">
        <v>297</v>
      </c>
      <c r="C502" s="66" t="s">
        <v>1350</v>
      </c>
      <c r="D502" s="67">
        <v>3</v>
      </c>
      <c r="E502" s="66" t="s">
        <v>132</v>
      </c>
      <c r="F502" s="69">
        <v>32</v>
      </c>
      <c r="G502" s="66"/>
      <c r="H502" s="70"/>
      <c r="I502" s="71"/>
      <c r="J502" s="71"/>
      <c r="K502" s="34" t="s">
        <v>66</v>
      </c>
      <c r="L502" s="72">
        <v>502</v>
      </c>
      <c r="M502" s="72"/>
      <c r="N502" s="73"/>
      <c r="O502" s="79" t="s">
        <v>417</v>
      </c>
      <c r="P502" s="79">
        <v>1</v>
      </c>
      <c r="Q502" s="79" t="s">
        <v>418</v>
      </c>
      <c r="R502" s="79"/>
      <c r="S502" s="79"/>
      <c r="T502" s="78" t="str">
        <f>REPLACE(INDEX(GroupVertices[Group],MATCH(Edges[[#This Row],[Vertex 1]],GroupVertices[Vertex],0)),1,1,"")</f>
        <v>1</v>
      </c>
      <c r="U502" s="78" t="str">
        <f>REPLACE(INDEX(GroupVertices[Group],MATCH(Edges[[#This Row],[Vertex 2]],GroupVertices[Vertex],0)),1,1,"")</f>
        <v>4</v>
      </c>
      <c r="V502" s="48"/>
      <c r="W502" s="49"/>
      <c r="X502" s="48"/>
      <c r="Y502" s="49"/>
      <c r="Z502" s="48"/>
      <c r="AA502" s="49"/>
      <c r="AB502" s="48"/>
      <c r="AC502" s="49"/>
      <c r="AD502" s="48"/>
    </row>
    <row r="503" spans="1:30" ht="15">
      <c r="A503" s="65" t="s">
        <v>199</v>
      </c>
      <c r="B503" s="65" t="s">
        <v>249</v>
      </c>
      <c r="C503" s="66" t="s">
        <v>1350</v>
      </c>
      <c r="D503" s="67">
        <v>3</v>
      </c>
      <c r="E503" s="66" t="s">
        <v>132</v>
      </c>
      <c r="F503" s="69">
        <v>32</v>
      </c>
      <c r="G503" s="66"/>
      <c r="H503" s="70"/>
      <c r="I503" s="71"/>
      <c r="J503" s="71"/>
      <c r="K503" s="34" t="s">
        <v>65</v>
      </c>
      <c r="L503" s="72">
        <v>503</v>
      </c>
      <c r="M503" s="72"/>
      <c r="N503" s="73"/>
      <c r="O503" s="79" t="s">
        <v>417</v>
      </c>
      <c r="P503" s="79">
        <v>1</v>
      </c>
      <c r="Q503" s="79" t="s">
        <v>418</v>
      </c>
      <c r="R503" s="79"/>
      <c r="S503" s="79"/>
      <c r="T503" s="78" t="str">
        <f>REPLACE(INDEX(GroupVertices[Group],MATCH(Edges[[#This Row],[Vertex 1]],GroupVertices[Vertex],0)),1,1,"")</f>
        <v>1</v>
      </c>
      <c r="U503" s="78" t="str">
        <f>REPLACE(INDEX(GroupVertices[Group],MATCH(Edges[[#This Row],[Vertex 2]],GroupVertices[Vertex],0)),1,1,"")</f>
        <v>1</v>
      </c>
      <c r="V503" s="48"/>
      <c r="W503" s="49"/>
      <c r="X503" s="48"/>
      <c r="Y503" s="49"/>
      <c r="Z503" s="48"/>
      <c r="AA503" s="49"/>
      <c r="AB503" s="48"/>
      <c r="AC503" s="49"/>
      <c r="AD503" s="48"/>
    </row>
    <row r="504" spans="1:30" ht="15">
      <c r="A504" s="65" t="s">
        <v>297</v>
      </c>
      <c r="B504" s="65" t="s">
        <v>249</v>
      </c>
      <c r="C504" s="66" t="s">
        <v>1350</v>
      </c>
      <c r="D504" s="67">
        <v>3</v>
      </c>
      <c r="E504" s="66" t="s">
        <v>132</v>
      </c>
      <c r="F504" s="69">
        <v>32</v>
      </c>
      <c r="G504" s="66"/>
      <c r="H504" s="70"/>
      <c r="I504" s="71"/>
      <c r="J504" s="71"/>
      <c r="K504" s="34" t="s">
        <v>66</v>
      </c>
      <c r="L504" s="72">
        <v>504</v>
      </c>
      <c r="M504" s="72"/>
      <c r="N504" s="73"/>
      <c r="O504" s="79" t="s">
        <v>417</v>
      </c>
      <c r="P504" s="79">
        <v>1</v>
      </c>
      <c r="Q504" s="79" t="s">
        <v>418</v>
      </c>
      <c r="R504" s="79"/>
      <c r="S504" s="79"/>
      <c r="T504" s="78" t="str">
        <f>REPLACE(INDEX(GroupVertices[Group],MATCH(Edges[[#This Row],[Vertex 1]],GroupVertices[Vertex],0)),1,1,"")</f>
        <v>4</v>
      </c>
      <c r="U504" s="78" t="str">
        <f>REPLACE(INDEX(GroupVertices[Group],MATCH(Edges[[#This Row],[Vertex 2]],GroupVertices[Vertex],0)),1,1,"")</f>
        <v>1</v>
      </c>
      <c r="V504" s="48"/>
      <c r="W504" s="49"/>
      <c r="X504" s="48"/>
      <c r="Y504" s="49"/>
      <c r="Z504" s="48"/>
      <c r="AA504" s="49"/>
      <c r="AB504" s="48"/>
      <c r="AC504" s="49"/>
      <c r="AD504" s="48"/>
    </row>
    <row r="505" spans="1:30" ht="15">
      <c r="A505" s="65" t="s">
        <v>299</v>
      </c>
      <c r="B505" s="65" t="s">
        <v>269</v>
      </c>
      <c r="C505" s="66" t="s">
        <v>1350</v>
      </c>
      <c r="D505" s="67">
        <v>3</v>
      </c>
      <c r="E505" s="66" t="s">
        <v>132</v>
      </c>
      <c r="F505" s="69">
        <v>32</v>
      </c>
      <c r="G505" s="66"/>
      <c r="H505" s="70"/>
      <c r="I505" s="71"/>
      <c r="J505" s="71"/>
      <c r="K505" s="34" t="s">
        <v>66</v>
      </c>
      <c r="L505" s="72">
        <v>505</v>
      </c>
      <c r="M505" s="72"/>
      <c r="N505" s="73"/>
      <c r="O505" s="79" t="s">
        <v>417</v>
      </c>
      <c r="P505" s="79">
        <v>1</v>
      </c>
      <c r="Q505" s="79" t="s">
        <v>418</v>
      </c>
      <c r="R505" s="79"/>
      <c r="S505" s="79"/>
      <c r="T505" s="78" t="str">
        <f>REPLACE(INDEX(GroupVertices[Group],MATCH(Edges[[#This Row],[Vertex 1]],GroupVertices[Vertex],0)),1,1,"")</f>
        <v>1</v>
      </c>
      <c r="U505" s="78" t="str">
        <f>REPLACE(INDEX(GroupVertices[Group],MATCH(Edges[[#This Row],[Vertex 2]],GroupVertices[Vertex],0)),1,1,"")</f>
        <v>1</v>
      </c>
      <c r="V505" s="48"/>
      <c r="W505" s="49"/>
      <c r="X505" s="48"/>
      <c r="Y505" s="49"/>
      <c r="Z505" s="48"/>
      <c r="AA505" s="49"/>
      <c r="AB505" s="48"/>
      <c r="AC505" s="49"/>
      <c r="AD505" s="48"/>
    </row>
    <row r="506" spans="1:30" ht="15">
      <c r="A506" s="65" t="s">
        <v>221</v>
      </c>
      <c r="B506" s="65" t="s">
        <v>269</v>
      </c>
      <c r="C506" s="66" t="s">
        <v>1350</v>
      </c>
      <c r="D506" s="67">
        <v>3</v>
      </c>
      <c r="E506" s="66" t="s">
        <v>132</v>
      </c>
      <c r="F506" s="69">
        <v>32</v>
      </c>
      <c r="G506" s="66"/>
      <c r="H506" s="70"/>
      <c r="I506" s="71"/>
      <c r="J506" s="71"/>
      <c r="K506" s="34" t="s">
        <v>66</v>
      </c>
      <c r="L506" s="72">
        <v>506</v>
      </c>
      <c r="M506" s="72"/>
      <c r="N506" s="73"/>
      <c r="O506" s="79" t="s">
        <v>417</v>
      </c>
      <c r="P506" s="79">
        <v>1</v>
      </c>
      <c r="Q506" s="79" t="s">
        <v>418</v>
      </c>
      <c r="R506" s="79"/>
      <c r="S506" s="79"/>
      <c r="T506" s="78" t="str">
        <f>REPLACE(INDEX(GroupVertices[Group],MATCH(Edges[[#This Row],[Vertex 1]],GroupVertices[Vertex],0)),1,1,"")</f>
        <v>1</v>
      </c>
      <c r="U506" s="78" t="str">
        <f>REPLACE(INDEX(GroupVertices[Group],MATCH(Edges[[#This Row],[Vertex 2]],GroupVertices[Vertex],0)),1,1,"")</f>
        <v>1</v>
      </c>
      <c r="V506" s="48"/>
      <c r="W506" s="49"/>
      <c r="X506" s="48"/>
      <c r="Y506" s="49"/>
      <c r="Z506" s="48"/>
      <c r="AA506" s="49"/>
      <c r="AB506" s="48"/>
      <c r="AC506" s="49"/>
      <c r="AD506" s="48"/>
    </row>
    <row r="507" spans="1:30" ht="15">
      <c r="A507" s="65" t="s">
        <v>230</v>
      </c>
      <c r="B507" s="65" t="s">
        <v>269</v>
      </c>
      <c r="C507" s="66" t="s">
        <v>1350</v>
      </c>
      <c r="D507" s="67">
        <v>3</v>
      </c>
      <c r="E507" s="66" t="s">
        <v>132</v>
      </c>
      <c r="F507" s="69">
        <v>32</v>
      </c>
      <c r="G507" s="66"/>
      <c r="H507" s="70"/>
      <c r="I507" s="71"/>
      <c r="J507" s="71"/>
      <c r="K507" s="34" t="s">
        <v>65</v>
      </c>
      <c r="L507" s="72">
        <v>507</v>
      </c>
      <c r="M507" s="72"/>
      <c r="N507" s="73"/>
      <c r="O507" s="79" t="s">
        <v>417</v>
      </c>
      <c r="P507" s="79">
        <v>1</v>
      </c>
      <c r="Q507" s="79" t="s">
        <v>418</v>
      </c>
      <c r="R507" s="79"/>
      <c r="S507" s="79"/>
      <c r="T507" s="78" t="str">
        <f>REPLACE(INDEX(GroupVertices[Group],MATCH(Edges[[#This Row],[Vertex 1]],GroupVertices[Vertex],0)),1,1,"")</f>
        <v>1</v>
      </c>
      <c r="U507" s="78" t="str">
        <f>REPLACE(INDEX(GroupVertices[Group],MATCH(Edges[[#This Row],[Vertex 2]],GroupVertices[Vertex],0)),1,1,"")</f>
        <v>1</v>
      </c>
      <c r="V507" s="48"/>
      <c r="W507" s="49"/>
      <c r="X507" s="48"/>
      <c r="Y507" s="49"/>
      <c r="Z507" s="48"/>
      <c r="AA507" s="49"/>
      <c r="AB507" s="48"/>
      <c r="AC507" s="49"/>
      <c r="AD507" s="48"/>
    </row>
    <row r="508" spans="1:30" ht="15">
      <c r="A508" s="65" t="s">
        <v>269</v>
      </c>
      <c r="B508" s="65" t="s">
        <v>299</v>
      </c>
      <c r="C508" s="66" t="s">
        <v>1350</v>
      </c>
      <c r="D508" s="67">
        <v>3</v>
      </c>
      <c r="E508" s="66" t="s">
        <v>132</v>
      </c>
      <c r="F508" s="69">
        <v>32</v>
      </c>
      <c r="G508" s="66"/>
      <c r="H508" s="70"/>
      <c r="I508" s="71"/>
      <c r="J508" s="71"/>
      <c r="K508" s="34" t="s">
        <v>66</v>
      </c>
      <c r="L508" s="72">
        <v>508</v>
      </c>
      <c r="M508" s="72"/>
      <c r="N508" s="73"/>
      <c r="O508" s="79" t="s">
        <v>417</v>
      </c>
      <c r="P508" s="79">
        <v>1</v>
      </c>
      <c r="Q508" s="79" t="s">
        <v>418</v>
      </c>
      <c r="R508" s="79"/>
      <c r="S508" s="79"/>
      <c r="T508" s="78" t="str">
        <f>REPLACE(INDEX(GroupVertices[Group],MATCH(Edges[[#This Row],[Vertex 1]],GroupVertices[Vertex],0)),1,1,"")</f>
        <v>1</v>
      </c>
      <c r="U508" s="78" t="str">
        <f>REPLACE(INDEX(GroupVertices[Group],MATCH(Edges[[#This Row],[Vertex 2]],GroupVertices[Vertex],0)),1,1,"")</f>
        <v>1</v>
      </c>
      <c r="V508" s="48"/>
      <c r="W508" s="49"/>
      <c r="X508" s="48"/>
      <c r="Y508" s="49"/>
      <c r="Z508" s="48"/>
      <c r="AA508" s="49"/>
      <c r="AB508" s="48"/>
      <c r="AC508" s="49"/>
      <c r="AD508" s="48"/>
    </row>
    <row r="509" spans="1:30" ht="15">
      <c r="A509" s="65" t="s">
        <v>269</v>
      </c>
      <c r="B509" s="65" t="s">
        <v>221</v>
      </c>
      <c r="C509" s="66" t="s">
        <v>1350</v>
      </c>
      <c r="D509" s="67">
        <v>3</v>
      </c>
      <c r="E509" s="66" t="s">
        <v>132</v>
      </c>
      <c r="F509" s="69">
        <v>32</v>
      </c>
      <c r="G509" s="66"/>
      <c r="H509" s="70"/>
      <c r="I509" s="71"/>
      <c r="J509" s="71"/>
      <c r="K509" s="34" t="s">
        <v>66</v>
      </c>
      <c r="L509" s="72">
        <v>509</v>
      </c>
      <c r="M509" s="72"/>
      <c r="N509" s="73"/>
      <c r="O509" s="79" t="s">
        <v>417</v>
      </c>
      <c r="P509" s="79">
        <v>1</v>
      </c>
      <c r="Q509" s="79" t="s">
        <v>418</v>
      </c>
      <c r="R509" s="79"/>
      <c r="S509" s="79"/>
      <c r="T509" s="78" t="str">
        <f>REPLACE(INDEX(GroupVertices[Group],MATCH(Edges[[#This Row],[Vertex 1]],GroupVertices[Vertex],0)),1,1,"")</f>
        <v>1</v>
      </c>
      <c r="U509" s="78" t="str">
        <f>REPLACE(INDEX(GroupVertices[Group],MATCH(Edges[[#This Row],[Vertex 2]],GroupVertices[Vertex],0)),1,1,"")</f>
        <v>1</v>
      </c>
      <c r="V509" s="48"/>
      <c r="W509" s="49"/>
      <c r="X509" s="48"/>
      <c r="Y509" s="49"/>
      <c r="Z509" s="48"/>
      <c r="AA509" s="49"/>
      <c r="AB509" s="48"/>
      <c r="AC509" s="49"/>
      <c r="AD509" s="48"/>
    </row>
    <row r="510" spans="1:30" ht="15">
      <c r="A510" s="65" t="s">
        <v>269</v>
      </c>
      <c r="B510" s="65" t="s">
        <v>291</v>
      </c>
      <c r="C510" s="66" t="s">
        <v>1350</v>
      </c>
      <c r="D510" s="67">
        <v>3</v>
      </c>
      <c r="E510" s="66" t="s">
        <v>132</v>
      </c>
      <c r="F510" s="69">
        <v>32</v>
      </c>
      <c r="G510" s="66"/>
      <c r="H510" s="70"/>
      <c r="I510" s="71"/>
      <c r="J510" s="71"/>
      <c r="K510" s="34" t="s">
        <v>65</v>
      </c>
      <c r="L510" s="72">
        <v>510</v>
      </c>
      <c r="M510" s="72"/>
      <c r="N510" s="73"/>
      <c r="O510" s="79" t="s">
        <v>417</v>
      </c>
      <c r="P510" s="79">
        <v>1</v>
      </c>
      <c r="Q510" s="79" t="s">
        <v>418</v>
      </c>
      <c r="R510" s="79"/>
      <c r="S510" s="79"/>
      <c r="T510" s="78" t="str">
        <f>REPLACE(INDEX(GroupVertices[Group],MATCH(Edges[[#This Row],[Vertex 1]],GroupVertices[Vertex],0)),1,1,"")</f>
        <v>1</v>
      </c>
      <c r="U510" s="78" t="str">
        <f>REPLACE(INDEX(GroupVertices[Group],MATCH(Edges[[#This Row],[Vertex 2]],GroupVertices[Vertex],0)),1,1,"")</f>
        <v>4</v>
      </c>
      <c r="V510" s="48"/>
      <c r="W510" s="49"/>
      <c r="X510" s="48"/>
      <c r="Y510" s="49"/>
      <c r="Z510" s="48"/>
      <c r="AA510" s="49"/>
      <c r="AB510" s="48"/>
      <c r="AC510" s="49"/>
      <c r="AD510" s="48"/>
    </row>
    <row r="511" spans="1:30" ht="15">
      <c r="A511" s="65" t="s">
        <v>269</v>
      </c>
      <c r="B511" s="65" t="s">
        <v>222</v>
      </c>
      <c r="C511" s="66" t="s">
        <v>1350</v>
      </c>
      <c r="D511" s="67">
        <v>3</v>
      </c>
      <c r="E511" s="66" t="s">
        <v>132</v>
      </c>
      <c r="F511" s="69">
        <v>32</v>
      </c>
      <c r="G511" s="66"/>
      <c r="H511" s="70"/>
      <c r="I511" s="71"/>
      <c r="J511" s="71"/>
      <c r="K511" s="34" t="s">
        <v>65</v>
      </c>
      <c r="L511" s="72">
        <v>511</v>
      </c>
      <c r="M511" s="72"/>
      <c r="N511" s="73"/>
      <c r="O511" s="79" t="s">
        <v>417</v>
      </c>
      <c r="P511" s="79">
        <v>1</v>
      </c>
      <c r="Q511" s="79" t="s">
        <v>418</v>
      </c>
      <c r="R511" s="79"/>
      <c r="S511" s="79"/>
      <c r="T511" s="78" t="str">
        <f>REPLACE(INDEX(GroupVertices[Group],MATCH(Edges[[#This Row],[Vertex 1]],GroupVertices[Vertex],0)),1,1,"")</f>
        <v>1</v>
      </c>
      <c r="U511" s="78" t="str">
        <f>REPLACE(INDEX(GroupVertices[Group],MATCH(Edges[[#This Row],[Vertex 2]],GroupVertices[Vertex],0)),1,1,"")</f>
        <v>3</v>
      </c>
      <c r="V511" s="48"/>
      <c r="W511" s="49"/>
      <c r="X511" s="48"/>
      <c r="Y511" s="49"/>
      <c r="Z511" s="48"/>
      <c r="AA511" s="49"/>
      <c r="AB511" s="48"/>
      <c r="AC511" s="49"/>
      <c r="AD511" s="48"/>
    </row>
    <row r="512" spans="1:30" ht="15">
      <c r="A512" s="65" t="s">
        <v>269</v>
      </c>
      <c r="B512" s="65" t="s">
        <v>217</v>
      </c>
      <c r="C512" s="66" t="s">
        <v>1350</v>
      </c>
      <c r="D512" s="67">
        <v>3</v>
      </c>
      <c r="E512" s="66" t="s">
        <v>132</v>
      </c>
      <c r="F512" s="69">
        <v>32</v>
      </c>
      <c r="G512" s="66"/>
      <c r="H512" s="70"/>
      <c r="I512" s="71"/>
      <c r="J512" s="71"/>
      <c r="K512" s="34" t="s">
        <v>65</v>
      </c>
      <c r="L512" s="72">
        <v>512</v>
      </c>
      <c r="M512" s="72"/>
      <c r="N512" s="73"/>
      <c r="O512" s="79" t="s">
        <v>417</v>
      </c>
      <c r="P512" s="79">
        <v>1</v>
      </c>
      <c r="Q512" s="79" t="s">
        <v>418</v>
      </c>
      <c r="R512" s="79"/>
      <c r="S512" s="79"/>
      <c r="T512" s="78" t="str">
        <f>REPLACE(INDEX(GroupVertices[Group],MATCH(Edges[[#This Row],[Vertex 1]],GroupVertices[Vertex],0)),1,1,"")</f>
        <v>1</v>
      </c>
      <c r="U512" s="78" t="str">
        <f>REPLACE(INDEX(GroupVertices[Group],MATCH(Edges[[#This Row],[Vertex 2]],GroupVertices[Vertex],0)),1,1,"")</f>
        <v>1</v>
      </c>
      <c r="V512" s="48"/>
      <c r="W512" s="49"/>
      <c r="X512" s="48"/>
      <c r="Y512" s="49"/>
      <c r="Z512" s="48"/>
      <c r="AA512" s="49"/>
      <c r="AB512" s="48"/>
      <c r="AC512" s="49"/>
      <c r="AD512" s="48"/>
    </row>
    <row r="513" spans="1:30" ht="15">
      <c r="A513" s="65" t="s">
        <v>269</v>
      </c>
      <c r="B513" s="65" t="s">
        <v>219</v>
      </c>
      <c r="C513" s="66" t="s">
        <v>1350</v>
      </c>
      <c r="D513" s="67">
        <v>3</v>
      </c>
      <c r="E513" s="66" t="s">
        <v>132</v>
      </c>
      <c r="F513" s="69">
        <v>32</v>
      </c>
      <c r="G513" s="66"/>
      <c r="H513" s="70"/>
      <c r="I513" s="71"/>
      <c r="J513" s="71"/>
      <c r="K513" s="34" t="s">
        <v>65</v>
      </c>
      <c r="L513" s="72">
        <v>513</v>
      </c>
      <c r="M513" s="72"/>
      <c r="N513" s="73"/>
      <c r="O513" s="79" t="s">
        <v>417</v>
      </c>
      <c r="P513" s="79">
        <v>1</v>
      </c>
      <c r="Q513" s="79" t="s">
        <v>418</v>
      </c>
      <c r="R513" s="79"/>
      <c r="S513" s="79"/>
      <c r="T513" s="78" t="str">
        <f>REPLACE(INDEX(GroupVertices[Group],MATCH(Edges[[#This Row],[Vertex 1]],GroupVertices[Vertex],0)),1,1,"")</f>
        <v>1</v>
      </c>
      <c r="U513" s="78" t="str">
        <f>REPLACE(INDEX(GroupVertices[Group],MATCH(Edges[[#This Row],[Vertex 2]],GroupVertices[Vertex],0)),1,1,"")</f>
        <v>4</v>
      </c>
      <c r="V513" s="48"/>
      <c r="W513" s="49"/>
      <c r="X513" s="48"/>
      <c r="Y513" s="49"/>
      <c r="Z513" s="48"/>
      <c r="AA513" s="49"/>
      <c r="AB513" s="48"/>
      <c r="AC513" s="49"/>
      <c r="AD513" s="48"/>
    </row>
    <row r="514" spans="1:30" ht="15">
      <c r="A514" s="65" t="s">
        <v>269</v>
      </c>
      <c r="B514" s="65" t="s">
        <v>385</v>
      </c>
      <c r="C514" s="66" t="s">
        <v>1350</v>
      </c>
      <c r="D514" s="67">
        <v>3</v>
      </c>
      <c r="E514" s="66" t="s">
        <v>132</v>
      </c>
      <c r="F514" s="69">
        <v>32</v>
      </c>
      <c r="G514" s="66"/>
      <c r="H514" s="70"/>
      <c r="I514" s="71"/>
      <c r="J514" s="71"/>
      <c r="K514" s="34" t="s">
        <v>65</v>
      </c>
      <c r="L514" s="72">
        <v>514</v>
      </c>
      <c r="M514" s="72"/>
      <c r="N514" s="73"/>
      <c r="O514" s="79" t="s">
        <v>417</v>
      </c>
      <c r="P514" s="79">
        <v>1</v>
      </c>
      <c r="Q514" s="79" t="s">
        <v>418</v>
      </c>
      <c r="R514" s="79"/>
      <c r="S514" s="79"/>
      <c r="T514" s="78" t="str">
        <f>REPLACE(INDEX(GroupVertices[Group],MATCH(Edges[[#This Row],[Vertex 1]],GroupVertices[Vertex],0)),1,1,"")</f>
        <v>1</v>
      </c>
      <c r="U514" s="78" t="str">
        <f>REPLACE(INDEX(GroupVertices[Group],MATCH(Edges[[#This Row],[Vertex 2]],GroupVertices[Vertex],0)),1,1,"")</f>
        <v>1</v>
      </c>
      <c r="V514" s="48"/>
      <c r="W514" s="49"/>
      <c r="X514" s="48"/>
      <c r="Y514" s="49"/>
      <c r="Z514" s="48"/>
      <c r="AA514" s="49"/>
      <c r="AB514" s="48"/>
      <c r="AC514" s="49"/>
      <c r="AD514" s="48"/>
    </row>
    <row r="515" spans="1:30" ht="15">
      <c r="A515" s="65" t="s">
        <v>269</v>
      </c>
      <c r="B515" s="65" t="s">
        <v>260</v>
      </c>
      <c r="C515" s="66" t="s">
        <v>1350</v>
      </c>
      <c r="D515" s="67">
        <v>3</v>
      </c>
      <c r="E515" s="66" t="s">
        <v>132</v>
      </c>
      <c r="F515" s="69">
        <v>32</v>
      </c>
      <c r="G515" s="66"/>
      <c r="H515" s="70"/>
      <c r="I515" s="71"/>
      <c r="J515" s="71"/>
      <c r="K515" s="34" t="s">
        <v>65</v>
      </c>
      <c r="L515" s="72">
        <v>515</v>
      </c>
      <c r="M515" s="72"/>
      <c r="N515" s="73"/>
      <c r="O515" s="79" t="s">
        <v>417</v>
      </c>
      <c r="P515" s="79">
        <v>1</v>
      </c>
      <c r="Q515" s="79" t="s">
        <v>418</v>
      </c>
      <c r="R515" s="79"/>
      <c r="S515" s="79"/>
      <c r="T515" s="78" t="str">
        <f>REPLACE(INDEX(GroupVertices[Group],MATCH(Edges[[#This Row],[Vertex 1]],GroupVertices[Vertex],0)),1,1,"")</f>
        <v>1</v>
      </c>
      <c r="U515" s="78" t="str">
        <f>REPLACE(INDEX(GroupVertices[Group],MATCH(Edges[[#This Row],[Vertex 2]],GroupVertices[Vertex],0)),1,1,"")</f>
        <v>3</v>
      </c>
      <c r="V515" s="48"/>
      <c r="W515" s="49"/>
      <c r="X515" s="48"/>
      <c r="Y515" s="49"/>
      <c r="Z515" s="48"/>
      <c r="AA515" s="49"/>
      <c r="AB515" s="48"/>
      <c r="AC515" s="49"/>
      <c r="AD515" s="48"/>
    </row>
    <row r="516" spans="1:30" ht="15">
      <c r="A516" s="65" t="s">
        <v>269</v>
      </c>
      <c r="B516" s="65" t="s">
        <v>321</v>
      </c>
      <c r="C516" s="66" t="s">
        <v>1350</v>
      </c>
      <c r="D516" s="67">
        <v>3</v>
      </c>
      <c r="E516" s="66" t="s">
        <v>132</v>
      </c>
      <c r="F516" s="69">
        <v>32</v>
      </c>
      <c r="G516" s="66"/>
      <c r="H516" s="70"/>
      <c r="I516" s="71"/>
      <c r="J516" s="71"/>
      <c r="K516" s="34" t="s">
        <v>65</v>
      </c>
      <c r="L516" s="72">
        <v>516</v>
      </c>
      <c r="M516" s="72"/>
      <c r="N516" s="73"/>
      <c r="O516" s="79" t="s">
        <v>417</v>
      </c>
      <c r="P516" s="79">
        <v>1</v>
      </c>
      <c r="Q516" s="79" t="s">
        <v>418</v>
      </c>
      <c r="R516" s="79"/>
      <c r="S516" s="79"/>
      <c r="T516" s="78" t="str">
        <f>REPLACE(INDEX(GroupVertices[Group],MATCH(Edges[[#This Row],[Vertex 1]],GroupVertices[Vertex],0)),1,1,"")</f>
        <v>1</v>
      </c>
      <c r="U516" s="78" t="str">
        <f>REPLACE(INDEX(GroupVertices[Group],MATCH(Edges[[#This Row],[Vertex 2]],GroupVertices[Vertex],0)),1,1,"")</f>
        <v>2</v>
      </c>
      <c r="V516" s="48"/>
      <c r="W516" s="49"/>
      <c r="X516" s="48"/>
      <c r="Y516" s="49"/>
      <c r="Z516" s="48"/>
      <c r="AA516" s="49"/>
      <c r="AB516" s="48"/>
      <c r="AC516" s="49"/>
      <c r="AD516" s="48"/>
    </row>
    <row r="517" spans="1:30" ht="15">
      <c r="A517" s="65" t="s">
        <v>269</v>
      </c>
      <c r="B517" s="65" t="s">
        <v>345</v>
      </c>
      <c r="C517" s="66" t="s">
        <v>1350</v>
      </c>
      <c r="D517" s="67">
        <v>3</v>
      </c>
      <c r="E517" s="66" t="s">
        <v>132</v>
      </c>
      <c r="F517" s="69">
        <v>32</v>
      </c>
      <c r="G517" s="66"/>
      <c r="H517" s="70"/>
      <c r="I517" s="71"/>
      <c r="J517" s="71"/>
      <c r="K517" s="34" t="s">
        <v>65</v>
      </c>
      <c r="L517" s="72">
        <v>517</v>
      </c>
      <c r="M517" s="72"/>
      <c r="N517" s="73"/>
      <c r="O517" s="79" t="s">
        <v>417</v>
      </c>
      <c r="P517" s="79">
        <v>1</v>
      </c>
      <c r="Q517" s="79" t="s">
        <v>418</v>
      </c>
      <c r="R517" s="79"/>
      <c r="S517" s="79"/>
      <c r="T517" s="78" t="str">
        <f>REPLACE(INDEX(GroupVertices[Group],MATCH(Edges[[#This Row],[Vertex 1]],GroupVertices[Vertex],0)),1,1,"")</f>
        <v>1</v>
      </c>
      <c r="U517" s="78" t="str">
        <f>REPLACE(INDEX(GroupVertices[Group],MATCH(Edges[[#This Row],[Vertex 2]],GroupVertices[Vertex],0)),1,1,"")</f>
        <v>1</v>
      </c>
      <c r="V517" s="48"/>
      <c r="W517" s="49"/>
      <c r="X517" s="48"/>
      <c r="Y517" s="49"/>
      <c r="Z517" s="48"/>
      <c r="AA517" s="49"/>
      <c r="AB517" s="48"/>
      <c r="AC517" s="49"/>
      <c r="AD517" s="48"/>
    </row>
    <row r="518" spans="1:30" ht="15">
      <c r="A518" s="65" t="s">
        <v>269</v>
      </c>
      <c r="B518" s="65" t="s">
        <v>339</v>
      </c>
      <c r="C518" s="66" t="s">
        <v>1350</v>
      </c>
      <c r="D518" s="67">
        <v>3</v>
      </c>
      <c r="E518" s="66" t="s">
        <v>132</v>
      </c>
      <c r="F518" s="69">
        <v>32</v>
      </c>
      <c r="G518" s="66"/>
      <c r="H518" s="70"/>
      <c r="I518" s="71"/>
      <c r="J518" s="71"/>
      <c r="K518" s="34" t="s">
        <v>65</v>
      </c>
      <c r="L518" s="72">
        <v>518</v>
      </c>
      <c r="M518" s="72"/>
      <c r="N518" s="73"/>
      <c r="O518" s="79" t="s">
        <v>417</v>
      </c>
      <c r="P518" s="79">
        <v>1</v>
      </c>
      <c r="Q518" s="79" t="s">
        <v>418</v>
      </c>
      <c r="R518" s="79"/>
      <c r="S518" s="79"/>
      <c r="T518" s="78" t="str">
        <f>REPLACE(INDEX(GroupVertices[Group],MATCH(Edges[[#This Row],[Vertex 1]],GroupVertices[Vertex],0)),1,1,"")</f>
        <v>1</v>
      </c>
      <c r="U518" s="78" t="str">
        <f>REPLACE(INDEX(GroupVertices[Group],MATCH(Edges[[#This Row],[Vertex 2]],GroupVertices[Vertex],0)),1,1,"")</f>
        <v>2</v>
      </c>
      <c r="V518" s="48"/>
      <c r="W518" s="49"/>
      <c r="X518" s="48"/>
      <c r="Y518" s="49"/>
      <c r="Z518" s="48"/>
      <c r="AA518" s="49"/>
      <c r="AB518" s="48"/>
      <c r="AC518" s="49"/>
      <c r="AD518" s="48"/>
    </row>
    <row r="519" spans="1:30" ht="15">
      <c r="A519" s="65" t="s">
        <v>199</v>
      </c>
      <c r="B519" s="65" t="s">
        <v>269</v>
      </c>
      <c r="C519" s="66" t="s">
        <v>1350</v>
      </c>
      <c r="D519" s="67">
        <v>3</v>
      </c>
      <c r="E519" s="66" t="s">
        <v>132</v>
      </c>
      <c r="F519" s="69">
        <v>32</v>
      </c>
      <c r="G519" s="66"/>
      <c r="H519" s="70"/>
      <c r="I519" s="71"/>
      <c r="J519" s="71"/>
      <c r="K519" s="34" t="s">
        <v>65</v>
      </c>
      <c r="L519" s="72">
        <v>519</v>
      </c>
      <c r="M519" s="72"/>
      <c r="N519" s="73"/>
      <c r="O519" s="79" t="s">
        <v>417</v>
      </c>
      <c r="P519" s="79">
        <v>1</v>
      </c>
      <c r="Q519" s="79" t="s">
        <v>418</v>
      </c>
      <c r="R519" s="79"/>
      <c r="S519" s="79"/>
      <c r="T519" s="78" t="str">
        <f>REPLACE(INDEX(GroupVertices[Group],MATCH(Edges[[#This Row],[Vertex 1]],GroupVertices[Vertex],0)),1,1,"")</f>
        <v>1</v>
      </c>
      <c r="U519" s="78" t="str">
        <f>REPLACE(INDEX(GroupVertices[Group],MATCH(Edges[[#This Row],[Vertex 2]],GroupVertices[Vertex],0)),1,1,"")</f>
        <v>1</v>
      </c>
      <c r="V519" s="48"/>
      <c r="W519" s="49"/>
      <c r="X519" s="48"/>
      <c r="Y519" s="49"/>
      <c r="Z519" s="48"/>
      <c r="AA519" s="49"/>
      <c r="AB519" s="48"/>
      <c r="AC519" s="49"/>
      <c r="AD519" s="48"/>
    </row>
    <row r="520" spans="1:30" ht="15">
      <c r="A520" s="65" t="s">
        <v>297</v>
      </c>
      <c r="B520" s="65" t="s">
        <v>269</v>
      </c>
      <c r="C520" s="66" t="s">
        <v>1350</v>
      </c>
      <c r="D520" s="67">
        <v>3</v>
      </c>
      <c r="E520" s="66" t="s">
        <v>132</v>
      </c>
      <c r="F520" s="69">
        <v>32</v>
      </c>
      <c r="G520" s="66"/>
      <c r="H520" s="70"/>
      <c r="I520" s="71"/>
      <c r="J520" s="71"/>
      <c r="K520" s="34" t="s">
        <v>65</v>
      </c>
      <c r="L520" s="72">
        <v>520</v>
      </c>
      <c r="M520" s="72"/>
      <c r="N520" s="73"/>
      <c r="O520" s="79" t="s">
        <v>417</v>
      </c>
      <c r="P520" s="79">
        <v>1</v>
      </c>
      <c r="Q520" s="79" t="s">
        <v>418</v>
      </c>
      <c r="R520" s="79"/>
      <c r="S520" s="79"/>
      <c r="T520" s="78" t="str">
        <f>REPLACE(INDEX(GroupVertices[Group],MATCH(Edges[[#This Row],[Vertex 1]],GroupVertices[Vertex],0)),1,1,"")</f>
        <v>4</v>
      </c>
      <c r="U520" s="78" t="str">
        <f>REPLACE(INDEX(GroupVertices[Group],MATCH(Edges[[#This Row],[Vertex 2]],GroupVertices[Vertex],0)),1,1,"")</f>
        <v>1</v>
      </c>
      <c r="V520" s="48"/>
      <c r="W520" s="49"/>
      <c r="X520" s="48"/>
      <c r="Y520" s="49"/>
      <c r="Z520" s="48"/>
      <c r="AA520" s="49"/>
      <c r="AB520" s="48"/>
      <c r="AC520" s="49"/>
      <c r="AD520" s="48"/>
    </row>
    <row r="521" spans="1:30" ht="15">
      <c r="A521" s="65" t="s">
        <v>206</v>
      </c>
      <c r="B521" s="65" t="s">
        <v>393</v>
      </c>
      <c r="C521" s="66" t="s">
        <v>1350</v>
      </c>
      <c r="D521" s="67">
        <v>3</v>
      </c>
      <c r="E521" s="66" t="s">
        <v>132</v>
      </c>
      <c r="F521" s="69">
        <v>32</v>
      </c>
      <c r="G521" s="66"/>
      <c r="H521" s="70"/>
      <c r="I521" s="71"/>
      <c r="J521" s="71"/>
      <c r="K521" s="34" t="s">
        <v>65</v>
      </c>
      <c r="L521" s="72">
        <v>521</v>
      </c>
      <c r="M521" s="72"/>
      <c r="N521" s="73"/>
      <c r="O521" s="79" t="s">
        <v>417</v>
      </c>
      <c r="P521" s="79">
        <v>1</v>
      </c>
      <c r="Q521" s="79" t="s">
        <v>418</v>
      </c>
      <c r="R521" s="79"/>
      <c r="S521" s="79"/>
      <c r="T521" s="78" t="str">
        <f>REPLACE(INDEX(GroupVertices[Group],MATCH(Edges[[#This Row],[Vertex 1]],GroupVertices[Vertex],0)),1,1,"")</f>
        <v>4</v>
      </c>
      <c r="U521" s="78" t="str">
        <f>REPLACE(INDEX(GroupVertices[Group],MATCH(Edges[[#This Row],[Vertex 2]],GroupVertices[Vertex],0)),1,1,"")</f>
        <v>4</v>
      </c>
      <c r="V521" s="48"/>
      <c r="W521" s="49"/>
      <c r="X521" s="48"/>
      <c r="Y521" s="49"/>
      <c r="Z521" s="48"/>
      <c r="AA521" s="49"/>
      <c r="AB521" s="48"/>
      <c r="AC521" s="49"/>
      <c r="AD521" s="48"/>
    </row>
    <row r="522" spans="1:30" ht="15">
      <c r="A522" s="65" t="s">
        <v>290</v>
      </c>
      <c r="B522" s="65" t="s">
        <v>393</v>
      </c>
      <c r="C522" s="66" t="s">
        <v>1350</v>
      </c>
      <c r="D522" s="67">
        <v>3</v>
      </c>
      <c r="E522" s="66" t="s">
        <v>132</v>
      </c>
      <c r="F522" s="69">
        <v>32</v>
      </c>
      <c r="G522" s="66"/>
      <c r="H522" s="70"/>
      <c r="I522" s="71"/>
      <c r="J522" s="71"/>
      <c r="K522" s="34" t="s">
        <v>65</v>
      </c>
      <c r="L522" s="72">
        <v>522</v>
      </c>
      <c r="M522" s="72"/>
      <c r="N522" s="73"/>
      <c r="O522" s="79" t="s">
        <v>417</v>
      </c>
      <c r="P522" s="79">
        <v>1</v>
      </c>
      <c r="Q522" s="79" t="s">
        <v>418</v>
      </c>
      <c r="R522" s="79"/>
      <c r="S522" s="79"/>
      <c r="T522" s="78" t="str">
        <f>REPLACE(INDEX(GroupVertices[Group],MATCH(Edges[[#This Row],[Vertex 1]],GroupVertices[Vertex],0)),1,1,"")</f>
        <v>4</v>
      </c>
      <c r="U522" s="78" t="str">
        <f>REPLACE(INDEX(GroupVertices[Group],MATCH(Edges[[#This Row],[Vertex 2]],GroupVertices[Vertex],0)),1,1,"")</f>
        <v>4</v>
      </c>
      <c r="V522" s="48"/>
      <c r="W522" s="49"/>
      <c r="X522" s="48"/>
      <c r="Y522" s="49"/>
      <c r="Z522" s="48"/>
      <c r="AA522" s="49"/>
      <c r="AB522" s="48"/>
      <c r="AC522" s="49"/>
      <c r="AD522" s="48"/>
    </row>
    <row r="523" spans="1:30" ht="15">
      <c r="A523" s="65" t="s">
        <v>281</v>
      </c>
      <c r="B523" s="65" t="s">
        <v>393</v>
      </c>
      <c r="C523" s="66" t="s">
        <v>1350</v>
      </c>
      <c r="D523" s="67">
        <v>3</v>
      </c>
      <c r="E523" s="66" t="s">
        <v>132</v>
      </c>
      <c r="F523" s="69">
        <v>32</v>
      </c>
      <c r="G523" s="66"/>
      <c r="H523" s="70"/>
      <c r="I523" s="71"/>
      <c r="J523" s="71"/>
      <c r="K523" s="34" t="s">
        <v>65</v>
      </c>
      <c r="L523" s="72">
        <v>523</v>
      </c>
      <c r="M523" s="72"/>
      <c r="N523" s="73"/>
      <c r="O523" s="79" t="s">
        <v>417</v>
      </c>
      <c r="P523" s="79">
        <v>1</v>
      </c>
      <c r="Q523" s="79" t="s">
        <v>418</v>
      </c>
      <c r="R523" s="79"/>
      <c r="S523" s="79"/>
      <c r="T523" s="78" t="str">
        <f>REPLACE(INDEX(GroupVertices[Group],MATCH(Edges[[#This Row],[Vertex 1]],GroupVertices[Vertex],0)),1,1,"")</f>
        <v>2</v>
      </c>
      <c r="U523" s="78" t="str">
        <f>REPLACE(INDEX(GroupVertices[Group],MATCH(Edges[[#This Row],[Vertex 2]],GroupVertices[Vertex],0)),1,1,"")</f>
        <v>4</v>
      </c>
      <c r="V523" s="48"/>
      <c r="W523" s="49"/>
      <c r="X523" s="48"/>
      <c r="Y523" s="49"/>
      <c r="Z523" s="48"/>
      <c r="AA523" s="49"/>
      <c r="AB523" s="48"/>
      <c r="AC523" s="49"/>
      <c r="AD523" s="48"/>
    </row>
    <row r="524" spans="1:30" ht="15">
      <c r="A524" s="65" t="s">
        <v>199</v>
      </c>
      <c r="B524" s="65" t="s">
        <v>393</v>
      </c>
      <c r="C524" s="66" t="s">
        <v>1350</v>
      </c>
      <c r="D524" s="67">
        <v>3</v>
      </c>
      <c r="E524" s="66" t="s">
        <v>132</v>
      </c>
      <c r="F524" s="69">
        <v>32</v>
      </c>
      <c r="G524" s="66"/>
      <c r="H524" s="70"/>
      <c r="I524" s="71"/>
      <c r="J524" s="71"/>
      <c r="K524" s="34" t="s">
        <v>65</v>
      </c>
      <c r="L524" s="72">
        <v>524</v>
      </c>
      <c r="M524" s="72"/>
      <c r="N524" s="73"/>
      <c r="O524" s="79" t="s">
        <v>417</v>
      </c>
      <c r="P524" s="79">
        <v>1</v>
      </c>
      <c r="Q524" s="79" t="s">
        <v>418</v>
      </c>
      <c r="R524" s="79"/>
      <c r="S524" s="79"/>
      <c r="T524" s="78" t="str">
        <f>REPLACE(INDEX(GroupVertices[Group],MATCH(Edges[[#This Row],[Vertex 1]],GroupVertices[Vertex],0)),1,1,"")</f>
        <v>1</v>
      </c>
      <c r="U524" s="78" t="str">
        <f>REPLACE(INDEX(GroupVertices[Group],MATCH(Edges[[#This Row],[Vertex 2]],GroupVertices[Vertex],0)),1,1,"")</f>
        <v>4</v>
      </c>
      <c r="V524" s="48"/>
      <c r="W524" s="49"/>
      <c r="X524" s="48"/>
      <c r="Y524" s="49"/>
      <c r="Z524" s="48"/>
      <c r="AA524" s="49"/>
      <c r="AB524" s="48"/>
      <c r="AC524" s="49"/>
      <c r="AD524" s="48"/>
    </row>
    <row r="525" spans="1:30" ht="15">
      <c r="A525" s="65" t="s">
        <v>300</v>
      </c>
      <c r="B525" s="65" t="s">
        <v>393</v>
      </c>
      <c r="C525" s="66" t="s">
        <v>1350</v>
      </c>
      <c r="D525" s="67">
        <v>3</v>
      </c>
      <c r="E525" s="66" t="s">
        <v>132</v>
      </c>
      <c r="F525" s="69">
        <v>32</v>
      </c>
      <c r="G525" s="66"/>
      <c r="H525" s="70"/>
      <c r="I525" s="71"/>
      <c r="J525" s="71"/>
      <c r="K525" s="34" t="s">
        <v>65</v>
      </c>
      <c r="L525" s="72">
        <v>525</v>
      </c>
      <c r="M525" s="72"/>
      <c r="N525" s="73"/>
      <c r="O525" s="79" t="s">
        <v>417</v>
      </c>
      <c r="P525" s="79">
        <v>1</v>
      </c>
      <c r="Q525" s="79" t="s">
        <v>418</v>
      </c>
      <c r="R525" s="79"/>
      <c r="S525" s="79"/>
      <c r="T525" s="78" t="str">
        <f>REPLACE(INDEX(GroupVertices[Group],MATCH(Edges[[#This Row],[Vertex 1]],GroupVertices[Vertex],0)),1,1,"")</f>
        <v>3</v>
      </c>
      <c r="U525" s="78" t="str">
        <f>REPLACE(INDEX(GroupVertices[Group],MATCH(Edges[[#This Row],[Vertex 2]],GroupVertices[Vertex],0)),1,1,"")</f>
        <v>4</v>
      </c>
      <c r="V525" s="48"/>
      <c r="W525" s="49"/>
      <c r="X525" s="48"/>
      <c r="Y525" s="49"/>
      <c r="Z525" s="48"/>
      <c r="AA525" s="49"/>
      <c r="AB525" s="48"/>
      <c r="AC525" s="49"/>
      <c r="AD525" s="48"/>
    </row>
    <row r="526" spans="1:30" ht="15">
      <c r="A526" s="65" t="s">
        <v>287</v>
      </c>
      <c r="B526" s="65" t="s">
        <v>253</v>
      </c>
      <c r="C526" s="66" t="s">
        <v>1350</v>
      </c>
      <c r="D526" s="67">
        <v>3</v>
      </c>
      <c r="E526" s="66" t="s">
        <v>132</v>
      </c>
      <c r="F526" s="69">
        <v>32</v>
      </c>
      <c r="G526" s="66"/>
      <c r="H526" s="70"/>
      <c r="I526" s="71"/>
      <c r="J526" s="71"/>
      <c r="K526" s="34" t="s">
        <v>65</v>
      </c>
      <c r="L526" s="72">
        <v>526</v>
      </c>
      <c r="M526" s="72"/>
      <c r="N526" s="73"/>
      <c r="O526" s="79" t="s">
        <v>417</v>
      </c>
      <c r="P526" s="79">
        <v>1</v>
      </c>
      <c r="Q526" s="79" t="s">
        <v>418</v>
      </c>
      <c r="R526" s="79"/>
      <c r="S526" s="79"/>
      <c r="T526" s="78" t="str">
        <f>REPLACE(INDEX(GroupVertices[Group],MATCH(Edges[[#This Row],[Vertex 1]],GroupVertices[Vertex],0)),1,1,"")</f>
        <v>4</v>
      </c>
      <c r="U526" s="78" t="str">
        <f>REPLACE(INDEX(GroupVertices[Group],MATCH(Edges[[#This Row],[Vertex 2]],GroupVertices[Vertex],0)),1,1,"")</f>
        <v>3</v>
      </c>
      <c r="V526" s="48"/>
      <c r="W526" s="49"/>
      <c r="X526" s="48"/>
      <c r="Y526" s="49"/>
      <c r="Z526" s="48"/>
      <c r="AA526" s="49"/>
      <c r="AB526" s="48"/>
      <c r="AC526" s="49"/>
      <c r="AD526" s="48"/>
    </row>
    <row r="527" spans="1:30" ht="15">
      <c r="A527" s="65" t="s">
        <v>217</v>
      </c>
      <c r="B527" s="65" t="s">
        <v>253</v>
      </c>
      <c r="C527" s="66" t="s">
        <v>1350</v>
      </c>
      <c r="D527" s="67">
        <v>3</v>
      </c>
      <c r="E527" s="66" t="s">
        <v>132</v>
      </c>
      <c r="F527" s="69">
        <v>32</v>
      </c>
      <c r="G527" s="66"/>
      <c r="H527" s="70"/>
      <c r="I527" s="71"/>
      <c r="J527" s="71"/>
      <c r="K527" s="34" t="s">
        <v>65</v>
      </c>
      <c r="L527" s="72">
        <v>527</v>
      </c>
      <c r="M527" s="72"/>
      <c r="N527" s="73"/>
      <c r="O527" s="79" t="s">
        <v>417</v>
      </c>
      <c r="P527" s="79">
        <v>1</v>
      </c>
      <c r="Q527" s="79" t="s">
        <v>418</v>
      </c>
      <c r="R527" s="79"/>
      <c r="S527" s="79"/>
      <c r="T527" s="78" t="str">
        <f>REPLACE(INDEX(GroupVertices[Group],MATCH(Edges[[#This Row],[Vertex 1]],GroupVertices[Vertex],0)),1,1,"")</f>
        <v>1</v>
      </c>
      <c r="U527" s="78" t="str">
        <f>REPLACE(INDEX(GroupVertices[Group],MATCH(Edges[[#This Row],[Vertex 2]],GroupVertices[Vertex],0)),1,1,"")</f>
        <v>3</v>
      </c>
      <c r="V527" s="48"/>
      <c r="W527" s="49"/>
      <c r="X527" s="48"/>
      <c r="Y527" s="49"/>
      <c r="Z527" s="48"/>
      <c r="AA527" s="49"/>
      <c r="AB527" s="48"/>
      <c r="AC527" s="49"/>
      <c r="AD527" s="48"/>
    </row>
    <row r="528" spans="1:30" ht="15">
      <c r="A528" s="65" t="s">
        <v>253</v>
      </c>
      <c r="B528" s="65" t="s">
        <v>222</v>
      </c>
      <c r="C528" s="66" t="s">
        <v>1350</v>
      </c>
      <c r="D528" s="67">
        <v>3</v>
      </c>
      <c r="E528" s="66" t="s">
        <v>132</v>
      </c>
      <c r="F528" s="69">
        <v>32</v>
      </c>
      <c r="G528" s="66"/>
      <c r="H528" s="70"/>
      <c r="I528" s="71"/>
      <c r="J528" s="71"/>
      <c r="K528" s="34" t="s">
        <v>65</v>
      </c>
      <c r="L528" s="72">
        <v>528</v>
      </c>
      <c r="M528" s="72"/>
      <c r="N528" s="73"/>
      <c r="O528" s="79" t="s">
        <v>417</v>
      </c>
      <c r="P528" s="79">
        <v>1</v>
      </c>
      <c r="Q528" s="79" t="s">
        <v>418</v>
      </c>
      <c r="R528" s="79"/>
      <c r="S528" s="79"/>
      <c r="T528" s="78" t="str">
        <f>REPLACE(INDEX(GroupVertices[Group],MATCH(Edges[[#This Row],[Vertex 1]],GroupVertices[Vertex],0)),1,1,"")</f>
        <v>3</v>
      </c>
      <c r="U528" s="78" t="str">
        <f>REPLACE(INDEX(GroupVertices[Group],MATCH(Edges[[#This Row],[Vertex 2]],GroupVertices[Vertex],0)),1,1,"")</f>
        <v>3</v>
      </c>
      <c r="V528" s="48"/>
      <c r="W528" s="49"/>
      <c r="X528" s="48"/>
      <c r="Y528" s="49"/>
      <c r="Z528" s="48"/>
      <c r="AA528" s="49"/>
      <c r="AB528" s="48"/>
      <c r="AC528" s="49"/>
      <c r="AD528" s="48"/>
    </row>
    <row r="529" spans="1:30" ht="15">
      <c r="A529" s="65" t="s">
        <v>253</v>
      </c>
      <c r="B529" s="65" t="s">
        <v>326</v>
      </c>
      <c r="C529" s="66" t="s">
        <v>1350</v>
      </c>
      <c r="D529" s="67">
        <v>3</v>
      </c>
      <c r="E529" s="66" t="s">
        <v>132</v>
      </c>
      <c r="F529" s="69">
        <v>32</v>
      </c>
      <c r="G529" s="66"/>
      <c r="H529" s="70"/>
      <c r="I529" s="71"/>
      <c r="J529" s="71"/>
      <c r="K529" s="34" t="s">
        <v>65</v>
      </c>
      <c r="L529" s="72">
        <v>529</v>
      </c>
      <c r="M529" s="72"/>
      <c r="N529" s="73"/>
      <c r="O529" s="79" t="s">
        <v>417</v>
      </c>
      <c r="P529" s="79">
        <v>1</v>
      </c>
      <c r="Q529" s="79" t="s">
        <v>418</v>
      </c>
      <c r="R529" s="79"/>
      <c r="S529" s="79"/>
      <c r="T529" s="78" t="str">
        <f>REPLACE(INDEX(GroupVertices[Group],MATCH(Edges[[#This Row],[Vertex 1]],GroupVertices[Vertex],0)),1,1,"")</f>
        <v>3</v>
      </c>
      <c r="U529" s="78" t="str">
        <f>REPLACE(INDEX(GroupVertices[Group],MATCH(Edges[[#This Row],[Vertex 2]],GroupVertices[Vertex],0)),1,1,"")</f>
        <v>3</v>
      </c>
      <c r="V529" s="48"/>
      <c r="W529" s="49"/>
      <c r="X529" s="48"/>
      <c r="Y529" s="49"/>
      <c r="Z529" s="48"/>
      <c r="AA529" s="49"/>
      <c r="AB529" s="48"/>
      <c r="AC529" s="49"/>
      <c r="AD529" s="48"/>
    </row>
    <row r="530" spans="1:30" ht="15">
      <c r="A530" s="65" t="s">
        <v>253</v>
      </c>
      <c r="B530" s="65" t="s">
        <v>265</v>
      </c>
      <c r="C530" s="66" t="s">
        <v>1350</v>
      </c>
      <c r="D530" s="67">
        <v>3</v>
      </c>
      <c r="E530" s="66" t="s">
        <v>132</v>
      </c>
      <c r="F530" s="69">
        <v>32</v>
      </c>
      <c r="G530" s="66"/>
      <c r="H530" s="70"/>
      <c r="I530" s="71"/>
      <c r="J530" s="71"/>
      <c r="K530" s="34" t="s">
        <v>65</v>
      </c>
      <c r="L530" s="72">
        <v>530</v>
      </c>
      <c r="M530" s="72"/>
      <c r="N530" s="73"/>
      <c r="O530" s="79" t="s">
        <v>417</v>
      </c>
      <c r="P530" s="79">
        <v>1</v>
      </c>
      <c r="Q530" s="79" t="s">
        <v>418</v>
      </c>
      <c r="R530" s="79"/>
      <c r="S530" s="79"/>
      <c r="T530" s="78" t="str">
        <f>REPLACE(INDEX(GroupVertices[Group],MATCH(Edges[[#This Row],[Vertex 1]],GroupVertices[Vertex],0)),1,1,"")</f>
        <v>3</v>
      </c>
      <c r="U530" s="78" t="str">
        <f>REPLACE(INDEX(GroupVertices[Group],MATCH(Edges[[#This Row],[Vertex 2]],GroupVertices[Vertex],0)),1,1,"")</f>
        <v>3</v>
      </c>
      <c r="V530" s="48"/>
      <c r="W530" s="49"/>
      <c r="X530" s="48"/>
      <c r="Y530" s="49"/>
      <c r="Z530" s="48"/>
      <c r="AA530" s="49"/>
      <c r="AB530" s="48"/>
      <c r="AC530" s="49"/>
      <c r="AD530" s="48"/>
    </row>
    <row r="531" spans="1:30" ht="15">
      <c r="A531" s="65" t="s">
        <v>253</v>
      </c>
      <c r="B531" s="65" t="s">
        <v>242</v>
      </c>
      <c r="C531" s="66" t="s">
        <v>1350</v>
      </c>
      <c r="D531" s="67">
        <v>3</v>
      </c>
      <c r="E531" s="66" t="s">
        <v>132</v>
      </c>
      <c r="F531" s="69">
        <v>32</v>
      </c>
      <c r="G531" s="66"/>
      <c r="H531" s="70"/>
      <c r="I531" s="71"/>
      <c r="J531" s="71"/>
      <c r="K531" s="34" t="s">
        <v>65</v>
      </c>
      <c r="L531" s="72">
        <v>531</v>
      </c>
      <c r="M531" s="72"/>
      <c r="N531" s="73"/>
      <c r="O531" s="79" t="s">
        <v>417</v>
      </c>
      <c r="P531" s="79">
        <v>1</v>
      </c>
      <c r="Q531" s="79" t="s">
        <v>418</v>
      </c>
      <c r="R531" s="79"/>
      <c r="S531" s="79"/>
      <c r="T531" s="78" t="str">
        <f>REPLACE(INDEX(GroupVertices[Group],MATCH(Edges[[#This Row],[Vertex 1]],GroupVertices[Vertex],0)),1,1,"")</f>
        <v>3</v>
      </c>
      <c r="U531" s="78" t="str">
        <f>REPLACE(INDEX(GroupVertices[Group],MATCH(Edges[[#This Row],[Vertex 2]],GroupVertices[Vertex],0)),1,1,"")</f>
        <v>2</v>
      </c>
      <c r="V531" s="48"/>
      <c r="W531" s="49"/>
      <c r="X531" s="48"/>
      <c r="Y531" s="49"/>
      <c r="Z531" s="48"/>
      <c r="AA531" s="49"/>
      <c r="AB531" s="48"/>
      <c r="AC531" s="49"/>
      <c r="AD531" s="48"/>
    </row>
    <row r="532" spans="1:30" ht="15">
      <c r="A532" s="65" t="s">
        <v>253</v>
      </c>
      <c r="B532" s="65" t="s">
        <v>263</v>
      </c>
      <c r="C532" s="66" t="s">
        <v>1350</v>
      </c>
      <c r="D532" s="67">
        <v>3</v>
      </c>
      <c r="E532" s="66" t="s">
        <v>132</v>
      </c>
      <c r="F532" s="69">
        <v>32</v>
      </c>
      <c r="G532" s="66"/>
      <c r="H532" s="70"/>
      <c r="I532" s="71"/>
      <c r="J532" s="71"/>
      <c r="K532" s="34" t="s">
        <v>65</v>
      </c>
      <c r="L532" s="72">
        <v>532</v>
      </c>
      <c r="M532" s="72"/>
      <c r="N532" s="73"/>
      <c r="O532" s="79" t="s">
        <v>417</v>
      </c>
      <c r="P532" s="79">
        <v>1</v>
      </c>
      <c r="Q532" s="79" t="s">
        <v>418</v>
      </c>
      <c r="R532" s="79"/>
      <c r="S532" s="79"/>
      <c r="T532" s="78" t="str">
        <f>REPLACE(INDEX(GroupVertices[Group],MATCH(Edges[[#This Row],[Vertex 1]],GroupVertices[Vertex],0)),1,1,"")</f>
        <v>3</v>
      </c>
      <c r="U532" s="78" t="str">
        <f>REPLACE(INDEX(GroupVertices[Group],MATCH(Edges[[#This Row],[Vertex 2]],GroupVertices[Vertex],0)),1,1,"")</f>
        <v>1</v>
      </c>
      <c r="V532" s="48"/>
      <c r="W532" s="49"/>
      <c r="X532" s="48"/>
      <c r="Y532" s="49"/>
      <c r="Z532" s="48"/>
      <c r="AA532" s="49"/>
      <c r="AB532" s="48"/>
      <c r="AC532" s="49"/>
      <c r="AD532" s="48"/>
    </row>
    <row r="533" spans="1:30" ht="15">
      <c r="A533" s="65" t="s">
        <v>253</v>
      </c>
      <c r="B533" s="65" t="s">
        <v>318</v>
      </c>
      <c r="C533" s="66" t="s">
        <v>1350</v>
      </c>
      <c r="D533" s="67">
        <v>3</v>
      </c>
      <c r="E533" s="66" t="s">
        <v>132</v>
      </c>
      <c r="F533" s="69">
        <v>32</v>
      </c>
      <c r="G533" s="66"/>
      <c r="H533" s="70"/>
      <c r="I533" s="71"/>
      <c r="J533" s="71"/>
      <c r="K533" s="34" t="s">
        <v>65</v>
      </c>
      <c r="L533" s="72">
        <v>533</v>
      </c>
      <c r="M533" s="72"/>
      <c r="N533" s="73"/>
      <c r="O533" s="79" t="s">
        <v>417</v>
      </c>
      <c r="P533" s="79">
        <v>1</v>
      </c>
      <c r="Q533" s="79" t="s">
        <v>418</v>
      </c>
      <c r="R533" s="79"/>
      <c r="S533" s="79"/>
      <c r="T533" s="78" t="str">
        <f>REPLACE(INDEX(GroupVertices[Group],MATCH(Edges[[#This Row],[Vertex 1]],GroupVertices[Vertex],0)),1,1,"")</f>
        <v>3</v>
      </c>
      <c r="U533" s="78" t="str">
        <f>REPLACE(INDEX(GroupVertices[Group],MATCH(Edges[[#This Row],[Vertex 2]],GroupVertices[Vertex],0)),1,1,"")</f>
        <v>3</v>
      </c>
      <c r="V533" s="48"/>
      <c r="W533" s="49"/>
      <c r="X533" s="48"/>
      <c r="Y533" s="49"/>
      <c r="Z533" s="48"/>
      <c r="AA533" s="49"/>
      <c r="AB533" s="48"/>
      <c r="AC533" s="49"/>
      <c r="AD533" s="48"/>
    </row>
    <row r="534" spans="1:30" ht="15">
      <c r="A534" s="65" t="s">
        <v>253</v>
      </c>
      <c r="B534" s="65" t="s">
        <v>350</v>
      </c>
      <c r="C534" s="66" t="s">
        <v>1350</v>
      </c>
      <c r="D534" s="67">
        <v>3</v>
      </c>
      <c r="E534" s="66" t="s">
        <v>132</v>
      </c>
      <c r="F534" s="69">
        <v>32</v>
      </c>
      <c r="G534" s="66"/>
      <c r="H534" s="70"/>
      <c r="I534" s="71"/>
      <c r="J534" s="71"/>
      <c r="K534" s="34" t="s">
        <v>65</v>
      </c>
      <c r="L534" s="72">
        <v>534</v>
      </c>
      <c r="M534" s="72"/>
      <c r="N534" s="73"/>
      <c r="O534" s="79" t="s">
        <v>417</v>
      </c>
      <c r="P534" s="79">
        <v>1</v>
      </c>
      <c r="Q534" s="79" t="s">
        <v>418</v>
      </c>
      <c r="R534" s="79"/>
      <c r="S534" s="79"/>
      <c r="T534" s="78" t="str">
        <f>REPLACE(INDEX(GroupVertices[Group],MATCH(Edges[[#This Row],[Vertex 1]],GroupVertices[Vertex],0)),1,1,"")</f>
        <v>3</v>
      </c>
      <c r="U534" s="78" t="str">
        <f>REPLACE(INDEX(GroupVertices[Group],MATCH(Edges[[#This Row],[Vertex 2]],GroupVertices[Vertex],0)),1,1,"")</f>
        <v>3</v>
      </c>
      <c r="V534" s="48"/>
      <c r="W534" s="49"/>
      <c r="X534" s="48"/>
      <c r="Y534" s="49"/>
      <c r="Z534" s="48"/>
      <c r="AA534" s="49"/>
      <c r="AB534" s="48"/>
      <c r="AC534" s="49"/>
      <c r="AD534" s="48"/>
    </row>
    <row r="535" spans="1:30" ht="15">
      <c r="A535" s="65" t="s">
        <v>253</v>
      </c>
      <c r="B535" s="65" t="s">
        <v>283</v>
      </c>
      <c r="C535" s="66" t="s">
        <v>1350</v>
      </c>
      <c r="D535" s="67">
        <v>3</v>
      </c>
      <c r="E535" s="66" t="s">
        <v>132</v>
      </c>
      <c r="F535" s="69">
        <v>32</v>
      </c>
      <c r="G535" s="66"/>
      <c r="H535" s="70"/>
      <c r="I535" s="71"/>
      <c r="J535" s="71"/>
      <c r="K535" s="34" t="s">
        <v>65</v>
      </c>
      <c r="L535" s="72">
        <v>535</v>
      </c>
      <c r="M535" s="72"/>
      <c r="N535" s="73"/>
      <c r="O535" s="79" t="s">
        <v>417</v>
      </c>
      <c r="P535" s="79">
        <v>1</v>
      </c>
      <c r="Q535" s="79" t="s">
        <v>418</v>
      </c>
      <c r="R535" s="79"/>
      <c r="S535" s="79"/>
      <c r="T535" s="78" t="str">
        <f>REPLACE(INDEX(GroupVertices[Group],MATCH(Edges[[#This Row],[Vertex 1]],GroupVertices[Vertex],0)),1,1,"")</f>
        <v>3</v>
      </c>
      <c r="U535" s="78" t="str">
        <f>REPLACE(INDEX(GroupVertices[Group],MATCH(Edges[[#This Row],[Vertex 2]],GroupVertices[Vertex],0)),1,1,"")</f>
        <v>2</v>
      </c>
      <c r="V535" s="48"/>
      <c r="W535" s="49"/>
      <c r="X535" s="48"/>
      <c r="Y535" s="49"/>
      <c r="Z535" s="48"/>
      <c r="AA535" s="49"/>
      <c r="AB535" s="48"/>
      <c r="AC535" s="49"/>
      <c r="AD535" s="48"/>
    </row>
    <row r="536" spans="1:30" ht="15">
      <c r="A536" s="65" t="s">
        <v>253</v>
      </c>
      <c r="B536" s="65" t="s">
        <v>313</v>
      </c>
      <c r="C536" s="66" t="s">
        <v>1350</v>
      </c>
      <c r="D536" s="67">
        <v>3</v>
      </c>
      <c r="E536" s="66" t="s">
        <v>132</v>
      </c>
      <c r="F536" s="69">
        <v>32</v>
      </c>
      <c r="G536" s="66"/>
      <c r="H536" s="70"/>
      <c r="I536" s="71"/>
      <c r="J536" s="71"/>
      <c r="K536" s="34" t="s">
        <v>65</v>
      </c>
      <c r="L536" s="72">
        <v>536</v>
      </c>
      <c r="M536" s="72"/>
      <c r="N536" s="73"/>
      <c r="O536" s="79" t="s">
        <v>417</v>
      </c>
      <c r="P536" s="79">
        <v>1</v>
      </c>
      <c r="Q536" s="79" t="s">
        <v>418</v>
      </c>
      <c r="R536" s="79"/>
      <c r="S536" s="79"/>
      <c r="T536" s="78" t="str">
        <f>REPLACE(INDEX(GroupVertices[Group],MATCH(Edges[[#This Row],[Vertex 1]],GroupVertices[Vertex],0)),1,1,"")</f>
        <v>3</v>
      </c>
      <c r="U536" s="78" t="str">
        <f>REPLACE(INDEX(GroupVertices[Group],MATCH(Edges[[#This Row],[Vertex 2]],GroupVertices[Vertex],0)),1,1,"")</f>
        <v>2</v>
      </c>
      <c r="V536" s="48"/>
      <c r="W536" s="49"/>
      <c r="X536" s="48"/>
      <c r="Y536" s="49"/>
      <c r="Z536" s="48"/>
      <c r="AA536" s="49"/>
      <c r="AB536" s="48"/>
      <c r="AC536" s="49"/>
      <c r="AD536" s="48"/>
    </row>
    <row r="537" spans="1:30" ht="15">
      <c r="A537" s="65" t="s">
        <v>253</v>
      </c>
      <c r="B537" s="65" t="s">
        <v>300</v>
      </c>
      <c r="C537" s="66" t="s">
        <v>1350</v>
      </c>
      <c r="D537" s="67">
        <v>3</v>
      </c>
      <c r="E537" s="66" t="s">
        <v>132</v>
      </c>
      <c r="F537" s="69">
        <v>32</v>
      </c>
      <c r="G537" s="66"/>
      <c r="H537" s="70"/>
      <c r="I537" s="71"/>
      <c r="J537" s="71"/>
      <c r="K537" s="34" t="s">
        <v>66</v>
      </c>
      <c r="L537" s="72">
        <v>537</v>
      </c>
      <c r="M537" s="72"/>
      <c r="N537" s="73"/>
      <c r="O537" s="79" t="s">
        <v>417</v>
      </c>
      <c r="P537" s="79">
        <v>1</v>
      </c>
      <c r="Q537" s="79" t="s">
        <v>418</v>
      </c>
      <c r="R537" s="79"/>
      <c r="S537" s="79"/>
      <c r="T537" s="78" t="str">
        <f>REPLACE(INDEX(GroupVertices[Group],MATCH(Edges[[#This Row],[Vertex 1]],GroupVertices[Vertex],0)),1,1,"")</f>
        <v>3</v>
      </c>
      <c r="U537" s="78" t="str">
        <f>REPLACE(INDEX(GroupVertices[Group],MATCH(Edges[[#This Row],[Vertex 2]],GroupVertices[Vertex],0)),1,1,"")</f>
        <v>3</v>
      </c>
      <c r="V537" s="48"/>
      <c r="W537" s="49"/>
      <c r="X537" s="48"/>
      <c r="Y537" s="49"/>
      <c r="Z537" s="48"/>
      <c r="AA537" s="49"/>
      <c r="AB537" s="48"/>
      <c r="AC537" s="49"/>
      <c r="AD537" s="48"/>
    </row>
    <row r="538" spans="1:30" ht="15">
      <c r="A538" s="65" t="s">
        <v>253</v>
      </c>
      <c r="B538" s="65" t="s">
        <v>341</v>
      </c>
      <c r="C538" s="66" t="s">
        <v>1350</v>
      </c>
      <c r="D538" s="67">
        <v>3</v>
      </c>
      <c r="E538" s="66" t="s">
        <v>132</v>
      </c>
      <c r="F538" s="69">
        <v>32</v>
      </c>
      <c r="G538" s="66"/>
      <c r="H538" s="70"/>
      <c r="I538" s="71"/>
      <c r="J538" s="71"/>
      <c r="K538" s="34" t="s">
        <v>65</v>
      </c>
      <c r="L538" s="72">
        <v>538</v>
      </c>
      <c r="M538" s="72"/>
      <c r="N538" s="73"/>
      <c r="O538" s="79" t="s">
        <v>417</v>
      </c>
      <c r="P538" s="79">
        <v>1</v>
      </c>
      <c r="Q538" s="79" t="s">
        <v>418</v>
      </c>
      <c r="R538" s="79"/>
      <c r="S538" s="79"/>
      <c r="T538" s="78" t="str">
        <f>REPLACE(INDEX(GroupVertices[Group],MATCH(Edges[[#This Row],[Vertex 1]],GroupVertices[Vertex],0)),1,1,"")</f>
        <v>3</v>
      </c>
      <c r="U538" s="78" t="str">
        <f>REPLACE(INDEX(GroupVertices[Group],MATCH(Edges[[#This Row],[Vertex 2]],GroupVertices[Vertex],0)),1,1,"")</f>
        <v>4</v>
      </c>
      <c r="V538" s="48"/>
      <c r="W538" s="49"/>
      <c r="X538" s="48"/>
      <c r="Y538" s="49"/>
      <c r="Z538" s="48"/>
      <c r="AA538" s="49"/>
      <c r="AB538" s="48"/>
      <c r="AC538" s="49"/>
      <c r="AD538" s="48"/>
    </row>
    <row r="539" spans="1:30" ht="15">
      <c r="A539" s="65" t="s">
        <v>253</v>
      </c>
      <c r="B539" s="65" t="s">
        <v>324</v>
      </c>
      <c r="C539" s="66" t="s">
        <v>1350</v>
      </c>
      <c r="D539" s="67">
        <v>3</v>
      </c>
      <c r="E539" s="66" t="s">
        <v>132</v>
      </c>
      <c r="F539" s="69">
        <v>32</v>
      </c>
      <c r="G539" s="66"/>
      <c r="H539" s="70"/>
      <c r="I539" s="71"/>
      <c r="J539" s="71"/>
      <c r="K539" s="34" t="s">
        <v>65</v>
      </c>
      <c r="L539" s="72">
        <v>539</v>
      </c>
      <c r="M539" s="72"/>
      <c r="N539" s="73"/>
      <c r="O539" s="79" t="s">
        <v>417</v>
      </c>
      <c r="P539" s="79">
        <v>1</v>
      </c>
      <c r="Q539" s="79" t="s">
        <v>418</v>
      </c>
      <c r="R539" s="79"/>
      <c r="S539" s="79"/>
      <c r="T539" s="78" t="str">
        <f>REPLACE(INDEX(GroupVertices[Group],MATCH(Edges[[#This Row],[Vertex 1]],GroupVertices[Vertex],0)),1,1,"")</f>
        <v>3</v>
      </c>
      <c r="U539" s="78" t="str">
        <f>REPLACE(INDEX(GroupVertices[Group],MATCH(Edges[[#This Row],[Vertex 2]],GroupVertices[Vertex],0)),1,1,"")</f>
        <v>3</v>
      </c>
      <c r="V539" s="48"/>
      <c r="W539" s="49"/>
      <c r="X539" s="48"/>
      <c r="Y539" s="49"/>
      <c r="Z539" s="48"/>
      <c r="AA539" s="49"/>
      <c r="AB539" s="48"/>
      <c r="AC539" s="49"/>
      <c r="AD539" s="48"/>
    </row>
    <row r="540" spans="1:30" ht="15">
      <c r="A540" s="65" t="s">
        <v>199</v>
      </c>
      <c r="B540" s="65" t="s">
        <v>253</v>
      </c>
      <c r="C540" s="66" t="s">
        <v>1350</v>
      </c>
      <c r="D540" s="67">
        <v>3</v>
      </c>
      <c r="E540" s="66" t="s">
        <v>132</v>
      </c>
      <c r="F540" s="69">
        <v>32</v>
      </c>
      <c r="G540" s="66"/>
      <c r="H540" s="70"/>
      <c r="I540" s="71"/>
      <c r="J540" s="71"/>
      <c r="K540" s="34" t="s">
        <v>65</v>
      </c>
      <c r="L540" s="72">
        <v>540</v>
      </c>
      <c r="M540" s="72"/>
      <c r="N540" s="73"/>
      <c r="O540" s="79" t="s">
        <v>417</v>
      </c>
      <c r="P540" s="79">
        <v>1</v>
      </c>
      <c r="Q540" s="79" t="s">
        <v>418</v>
      </c>
      <c r="R540" s="79"/>
      <c r="S540" s="79"/>
      <c r="T540" s="78" t="str">
        <f>REPLACE(INDEX(GroupVertices[Group],MATCH(Edges[[#This Row],[Vertex 1]],GroupVertices[Vertex],0)),1,1,"")</f>
        <v>1</v>
      </c>
      <c r="U540" s="78" t="str">
        <f>REPLACE(INDEX(GroupVertices[Group],MATCH(Edges[[#This Row],[Vertex 2]],GroupVertices[Vertex],0)),1,1,"")</f>
        <v>3</v>
      </c>
      <c r="V540" s="48"/>
      <c r="W540" s="49"/>
      <c r="X540" s="48"/>
      <c r="Y540" s="49"/>
      <c r="Z540" s="48"/>
      <c r="AA540" s="49"/>
      <c r="AB540" s="48"/>
      <c r="AC540" s="49"/>
      <c r="AD540" s="48"/>
    </row>
    <row r="541" spans="1:30" ht="15">
      <c r="A541" s="65" t="s">
        <v>301</v>
      </c>
      <c r="B541" s="65" t="s">
        <v>253</v>
      </c>
      <c r="C541" s="66" t="s">
        <v>1350</v>
      </c>
      <c r="D541" s="67">
        <v>3</v>
      </c>
      <c r="E541" s="66" t="s">
        <v>132</v>
      </c>
      <c r="F541" s="69">
        <v>32</v>
      </c>
      <c r="G541" s="66"/>
      <c r="H541" s="70"/>
      <c r="I541" s="71"/>
      <c r="J541" s="71"/>
      <c r="K541" s="34" t="s">
        <v>65</v>
      </c>
      <c r="L541" s="72">
        <v>541</v>
      </c>
      <c r="M541" s="72"/>
      <c r="N541" s="73"/>
      <c r="O541" s="79" t="s">
        <v>417</v>
      </c>
      <c r="P541" s="79">
        <v>1</v>
      </c>
      <c r="Q541" s="79" t="s">
        <v>418</v>
      </c>
      <c r="R541" s="79"/>
      <c r="S541" s="79"/>
      <c r="T541" s="78" t="str">
        <f>REPLACE(INDEX(GroupVertices[Group],MATCH(Edges[[#This Row],[Vertex 1]],GroupVertices[Vertex],0)),1,1,"")</f>
        <v>3</v>
      </c>
      <c r="U541" s="78" t="str">
        <f>REPLACE(INDEX(GroupVertices[Group],MATCH(Edges[[#This Row],[Vertex 2]],GroupVertices[Vertex],0)),1,1,"")</f>
        <v>3</v>
      </c>
      <c r="V541" s="48"/>
      <c r="W541" s="49"/>
      <c r="X541" s="48"/>
      <c r="Y541" s="49"/>
      <c r="Z541" s="48"/>
      <c r="AA541" s="49"/>
      <c r="AB541" s="48"/>
      <c r="AC541" s="49"/>
      <c r="AD541" s="48"/>
    </row>
    <row r="542" spans="1:30" ht="15">
      <c r="A542" s="65" t="s">
        <v>302</v>
      </c>
      <c r="B542" s="65" t="s">
        <v>253</v>
      </c>
      <c r="C542" s="66" t="s">
        <v>1350</v>
      </c>
      <c r="D542" s="67">
        <v>3</v>
      </c>
      <c r="E542" s="66" t="s">
        <v>132</v>
      </c>
      <c r="F542" s="69">
        <v>32</v>
      </c>
      <c r="G542" s="66"/>
      <c r="H542" s="70"/>
      <c r="I542" s="71"/>
      <c r="J542" s="71"/>
      <c r="K542" s="34" t="s">
        <v>65</v>
      </c>
      <c r="L542" s="72">
        <v>542</v>
      </c>
      <c r="M542" s="72"/>
      <c r="N542" s="73"/>
      <c r="O542" s="79" t="s">
        <v>417</v>
      </c>
      <c r="P542" s="79">
        <v>1</v>
      </c>
      <c r="Q542" s="79" t="s">
        <v>418</v>
      </c>
      <c r="R542" s="79"/>
      <c r="S542" s="79"/>
      <c r="T542" s="78" t="str">
        <f>REPLACE(INDEX(GroupVertices[Group],MATCH(Edges[[#This Row],[Vertex 1]],GroupVertices[Vertex],0)),1,1,"")</f>
        <v>3</v>
      </c>
      <c r="U542" s="78" t="str">
        <f>REPLACE(INDEX(GroupVertices[Group],MATCH(Edges[[#This Row],[Vertex 2]],GroupVertices[Vertex],0)),1,1,"")</f>
        <v>3</v>
      </c>
      <c r="V542" s="48"/>
      <c r="W542" s="49"/>
      <c r="X542" s="48"/>
      <c r="Y542" s="49"/>
      <c r="Z542" s="48"/>
      <c r="AA542" s="49"/>
      <c r="AB542" s="48"/>
      <c r="AC542" s="49"/>
      <c r="AD542" s="48"/>
    </row>
    <row r="543" spans="1:30" ht="15">
      <c r="A543" s="65" t="s">
        <v>300</v>
      </c>
      <c r="B543" s="65" t="s">
        <v>253</v>
      </c>
      <c r="C543" s="66" t="s">
        <v>1350</v>
      </c>
      <c r="D543" s="67">
        <v>3</v>
      </c>
      <c r="E543" s="66" t="s">
        <v>132</v>
      </c>
      <c r="F543" s="69">
        <v>32</v>
      </c>
      <c r="G543" s="66"/>
      <c r="H543" s="70"/>
      <c r="I543" s="71"/>
      <c r="J543" s="71"/>
      <c r="K543" s="34" t="s">
        <v>66</v>
      </c>
      <c r="L543" s="72">
        <v>543</v>
      </c>
      <c r="M543" s="72"/>
      <c r="N543" s="73"/>
      <c r="O543" s="79" t="s">
        <v>417</v>
      </c>
      <c r="P543" s="79">
        <v>1</v>
      </c>
      <c r="Q543" s="79" t="s">
        <v>418</v>
      </c>
      <c r="R543" s="79"/>
      <c r="S543" s="79"/>
      <c r="T543" s="78" t="str">
        <f>REPLACE(INDEX(GroupVertices[Group],MATCH(Edges[[#This Row],[Vertex 1]],GroupVertices[Vertex],0)),1,1,"")</f>
        <v>3</v>
      </c>
      <c r="U543" s="78" t="str">
        <f>REPLACE(INDEX(GroupVertices[Group],MATCH(Edges[[#This Row],[Vertex 2]],GroupVertices[Vertex],0)),1,1,"")</f>
        <v>3</v>
      </c>
      <c r="V543" s="48"/>
      <c r="W543" s="49"/>
      <c r="X543" s="48"/>
      <c r="Y543" s="49"/>
      <c r="Z543" s="48"/>
      <c r="AA543" s="49"/>
      <c r="AB543" s="48"/>
      <c r="AC543" s="49"/>
      <c r="AD543" s="48"/>
    </row>
    <row r="544" spans="1:30" ht="15">
      <c r="A544" s="65" t="s">
        <v>300</v>
      </c>
      <c r="B544" s="65" t="s">
        <v>240</v>
      </c>
      <c r="C544" s="66" t="s">
        <v>1350</v>
      </c>
      <c r="D544" s="67">
        <v>3</v>
      </c>
      <c r="E544" s="66" t="s">
        <v>132</v>
      </c>
      <c r="F544" s="69">
        <v>32</v>
      </c>
      <c r="G544" s="66"/>
      <c r="H544" s="70"/>
      <c r="I544" s="71"/>
      <c r="J544" s="71"/>
      <c r="K544" s="34" t="s">
        <v>65</v>
      </c>
      <c r="L544" s="72">
        <v>544</v>
      </c>
      <c r="M544" s="72"/>
      <c r="N544" s="73"/>
      <c r="O544" s="79" t="s">
        <v>417</v>
      </c>
      <c r="P544" s="79">
        <v>1</v>
      </c>
      <c r="Q544" s="79" t="s">
        <v>418</v>
      </c>
      <c r="R544" s="79"/>
      <c r="S544" s="79"/>
      <c r="T544" s="78" t="str">
        <f>REPLACE(INDEX(GroupVertices[Group],MATCH(Edges[[#This Row],[Vertex 1]],GroupVertices[Vertex],0)),1,1,"")</f>
        <v>3</v>
      </c>
      <c r="U544" s="78" t="str">
        <f>REPLACE(INDEX(GroupVertices[Group],MATCH(Edges[[#This Row],[Vertex 2]],GroupVertices[Vertex],0)),1,1,"")</f>
        <v>4</v>
      </c>
      <c r="V544" s="48"/>
      <c r="W544" s="49"/>
      <c r="X544" s="48"/>
      <c r="Y544" s="49"/>
      <c r="Z544" s="48"/>
      <c r="AA544" s="49"/>
      <c r="AB544" s="48"/>
      <c r="AC544" s="49"/>
      <c r="AD544" s="48"/>
    </row>
    <row r="545" spans="1:30" ht="15">
      <c r="A545" s="65" t="s">
        <v>300</v>
      </c>
      <c r="B545" s="65" t="s">
        <v>326</v>
      </c>
      <c r="C545" s="66" t="s">
        <v>1350</v>
      </c>
      <c r="D545" s="67">
        <v>3</v>
      </c>
      <c r="E545" s="66" t="s">
        <v>132</v>
      </c>
      <c r="F545" s="69">
        <v>32</v>
      </c>
      <c r="G545" s="66"/>
      <c r="H545" s="70"/>
      <c r="I545" s="71"/>
      <c r="J545" s="71"/>
      <c r="K545" s="34" t="s">
        <v>65</v>
      </c>
      <c r="L545" s="72">
        <v>545</v>
      </c>
      <c r="M545" s="72"/>
      <c r="N545" s="73"/>
      <c r="O545" s="79" t="s">
        <v>417</v>
      </c>
      <c r="P545" s="79">
        <v>1</v>
      </c>
      <c r="Q545" s="79" t="s">
        <v>418</v>
      </c>
      <c r="R545" s="79"/>
      <c r="S545" s="79"/>
      <c r="T545" s="78" t="str">
        <f>REPLACE(INDEX(GroupVertices[Group],MATCH(Edges[[#This Row],[Vertex 1]],GroupVertices[Vertex],0)),1,1,"")</f>
        <v>3</v>
      </c>
      <c r="U545" s="78" t="str">
        <f>REPLACE(INDEX(GroupVertices[Group],MATCH(Edges[[#This Row],[Vertex 2]],GroupVertices[Vertex],0)),1,1,"")</f>
        <v>3</v>
      </c>
      <c r="V545" s="48"/>
      <c r="W545" s="49"/>
      <c r="X545" s="48"/>
      <c r="Y545" s="49"/>
      <c r="Z545" s="48"/>
      <c r="AA545" s="49"/>
      <c r="AB545" s="48"/>
      <c r="AC545" s="49"/>
      <c r="AD545" s="48"/>
    </row>
    <row r="546" spans="1:30" ht="15">
      <c r="A546" s="65" t="s">
        <v>300</v>
      </c>
      <c r="B546" s="65" t="s">
        <v>295</v>
      </c>
      <c r="C546" s="66" t="s">
        <v>1350</v>
      </c>
      <c r="D546" s="67">
        <v>3</v>
      </c>
      <c r="E546" s="66" t="s">
        <v>132</v>
      </c>
      <c r="F546" s="69">
        <v>32</v>
      </c>
      <c r="G546" s="66"/>
      <c r="H546" s="70"/>
      <c r="I546" s="71"/>
      <c r="J546" s="71"/>
      <c r="K546" s="34" t="s">
        <v>65</v>
      </c>
      <c r="L546" s="72">
        <v>546</v>
      </c>
      <c r="M546" s="72"/>
      <c r="N546" s="73"/>
      <c r="O546" s="79" t="s">
        <v>417</v>
      </c>
      <c r="P546" s="79">
        <v>1</v>
      </c>
      <c r="Q546" s="79" t="s">
        <v>418</v>
      </c>
      <c r="R546" s="79"/>
      <c r="S546" s="79"/>
      <c r="T546" s="78" t="str">
        <f>REPLACE(INDEX(GroupVertices[Group],MATCH(Edges[[#This Row],[Vertex 1]],GroupVertices[Vertex],0)),1,1,"")</f>
        <v>3</v>
      </c>
      <c r="U546" s="78" t="str">
        <f>REPLACE(INDEX(GroupVertices[Group],MATCH(Edges[[#This Row],[Vertex 2]],GroupVertices[Vertex],0)),1,1,"")</f>
        <v>2</v>
      </c>
      <c r="V546" s="48"/>
      <c r="W546" s="49"/>
      <c r="X546" s="48"/>
      <c r="Y546" s="49"/>
      <c r="Z546" s="48"/>
      <c r="AA546" s="49"/>
      <c r="AB546" s="48"/>
      <c r="AC546" s="49"/>
      <c r="AD546" s="48"/>
    </row>
    <row r="547" spans="1:30" ht="15">
      <c r="A547" s="65" t="s">
        <v>300</v>
      </c>
      <c r="B547" s="65" t="s">
        <v>357</v>
      </c>
      <c r="C547" s="66" t="s">
        <v>1350</v>
      </c>
      <c r="D547" s="67">
        <v>3</v>
      </c>
      <c r="E547" s="66" t="s">
        <v>132</v>
      </c>
      <c r="F547" s="69">
        <v>32</v>
      </c>
      <c r="G547" s="66"/>
      <c r="H547" s="70"/>
      <c r="I547" s="71"/>
      <c r="J547" s="71"/>
      <c r="K547" s="34" t="s">
        <v>65</v>
      </c>
      <c r="L547" s="72">
        <v>547</v>
      </c>
      <c r="M547" s="72"/>
      <c r="N547" s="73"/>
      <c r="O547" s="79" t="s">
        <v>417</v>
      </c>
      <c r="P547" s="79">
        <v>1</v>
      </c>
      <c r="Q547" s="79" t="s">
        <v>418</v>
      </c>
      <c r="R547" s="79"/>
      <c r="S547" s="79"/>
      <c r="T547" s="78" t="str">
        <f>REPLACE(INDEX(GroupVertices[Group],MATCH(Edges[[#This Row],[Vertex 1]],GroupVertices[Vertex],0)),1,1,"")</f>
        <v>3</v>
      </c>
      <c r="U547" s="78" t="str">
        <f>REPLACE(INDEX(GroupVertices[Group],MATCH(Edges[[#This Row],[Vertex 2]],GroupVertices[Vertex],0)),1,1,"")</f>
        <v>2</v>
      </c>
      <c r="V547" s="48"/>
      <c r="W547" s="49"/>
      <c r="X547" s="48"/>
      <c r="Y547" s="49"/>
      <c r="Z547" s="48"/>
      <c r="AA547" s="49"/>
      <c r="AB547" s="48"/>
      <c r="AC547" s="49"/>
      <c r="AD547" s="48"/>
    </row>
    <row r="548" spans="1:30" ht="15">
      <c r="A548" s="65" t="s">
        <v>199</v>
      </c>
      <c r="B548" s="65" t="s">
        <v>300</v>
      </c>
      <c r="C548" s="66" t="s">
        <v>1350</v>
      </c>
      <c r="D548" s="67">
        <v>3</v>
      </c>
      <c r="E548" s="66" t="s">
        <v>132</v>
      </c>
      <c r="F548" s="69">
        <v>32</v>
      </c>
      <c r="G548" s="66"/>
      <c r="H548" s="70"/>
      <c r="I548" s="71"/>
      <c r="J548" s="71"/>
      <c r="K548" s="34" t="s">
        <v>65</v>
      </c>
      <c r="L548" s="72">
        <v>548</v>
      </c>
      <c r="M548" s="72"/>
      <c r="N548" s="73"/>
      <c r="O548" s="79" t="s">
        <v>417</v>
      </c>
      <c r="P548" s="79">
        <v>1</v>
      </c>
      <c r="Q548" s="79" t="s">
        <v>418</v>
      </c>
      <c r="R548" s="79"/>
      <c r="S548" s="79"/>
      <c r="T548" s="78" t="str">
        <f>REPLACE(INDEX(GroupVertices[Group],MATCH(Edges[[#This Row],[Vertex 1]],GroupVertices[Vertex],0)),1,1,"")</f>
        <v>1</v>
      </c>
      <c r="U548" s="78" t="str">
        <f>REPLACE(INDEX(GroupVertices[Group],MATCH(Edges[[#This Row],[Vertex 2]],GroupVertices[Vertex],0)),1,1,"")</f>
        <v>3</v>
      </c>
      <c r="V548" s="48"/>
      <c r="W548" s="49"/>
      <c r="X548" s="48"/>
      <c r="Y548" s="49"/>
      <c r="Z548" s="48"/>
      <c r="AA548" s="49"/>
      <c r="AB548" s="48"/>
      <c r="AC548" s="49"/>
      <c r="AD548" s="48"/>
    </row>
    <row r="549" spans="1:30" ht="15">
      <c r="A549" s="65" t="s">
        <v>217</v>
      </c>
      <c r="B549" s="65" t="s">
        <v>235</v>
      </c>
      <c r="C549" s="66" t="s">
        <v>1350</v>
      </c>
      <c r="D549" s="67">
        <v>3</v>
      </c>
      <c r="E549" s="66" t="s">
        <v>132</v>
      </c>
      <c r="F549" s="69">
        <v>32</v>
      </c>
      <c r="G549" s="66"/>
      <c r="H549" s="70"/>
      <c r="I549" s="71"/>
      <c r="J549" s="71"/>
      <c r="K549" s="34" t="s">
        <v>65</v>
      </c>
      <c r="L549" s="72">
        <v>549</v>
      </c>
      <c r="M549" s="72"/>
      <c r="N549" s="73"/>
      <c r="O549" s="79" t="s">
        <v>417</v>
      </c>
      <c r="P549" s="79">
        <v>1</v>
      </c>
      <c r="Q549" s="79" t="s">
        <v>418</v>
      </c>
      <c r="R549" s="79"/>
      <c r="S549" s="79"/>
      <c r="T549" s="78" t="str">
        <f>REPLACE(INDEX(GroupVertices[Group],MATCH(Edges[[#This Row],[Vertex 1]],GroupVertices[Vertex],0)),1,1,"")</f>
        <v>1</v>
      </c>
      <c r="U549" s="78" t="str">
        <f>REPLACE(INDEX(GroupVertices[Group],MATCH(Edges[[#This Row],[Vertex 2]],GroupVertices[Vertex],0)),1,1,"")</f>
        <v>1</v>
      </c>
      <c r="V549" s="48"/>
      <c r="W549" s="49"/>
      <c r="X549" s="48"/>
      <c r="Y549" s="49"/>
      <c r="Z549" s="48"/>
      <c r="AA549" s="49"/>
      <c r="AB549" s="48"/>
      <c r="AC549" s="49"/>
      <c r="AD549" s="48"/>
    </row>
    <row r="550" spans="1:30" ht="15">
      <c r="A550" s="65" t="s">
        <v>217</v>
      </c>
      <c r="B550" s="65" t="s">
        <v>221</v>
      </c>
      <c r="C550" s="66" t="s">
        <v>1350</v>
      </c>
      <c r="D550" s="67">
        <v>3</v>
      </c>
      <c r="E550" s="66" t="s">
        <v>132</v>
      </c>
      <c r="F550" s="69">
        <v>32</v>
      </c>
      <c r="G550" s="66"/>
      <c r="H550" s="70"/>
      <c r="I550" s="71"/>
      <c r="J550" s="71"/>
      <c r="K550" s="34" t="s">
        <v>65</v>
      </c>
      <c r="L550" s="72">
        <v>550</v>
      </c>
      <c r="M550" s="72"/>
      <c r="N550" s="73"/>
      <c r="O550" s="79" t="s">
        <v>417</v>
      </c>
      <c r="P550" s="79">
        <v>1</v>
      </c>
      <c r="Q550" s="79" t="s">
        <v>418</v>
      </c>
      <c r="R550" s="79"/>
      <c r="S550" s="79"/>
      <c r="T550" s="78" t="str">
        <f>REPLACE(INDEX(GroupVertices[Group],MATCH(Edges[[#This Row],[Vertex 1]],GroupVertices[Vertex],0)),1,1,"")</f>
        <v>1</v>
      </c>
      <c r="U550" s="78" t="str">
        <f>REPLACE(INDEX(GroupVertices[Group],MATCH(Edges[[#This Row],[Vertex 2]],GroupVertices[Vertex],0)),1,1,"")</f>
        <v>1</v>
      </c>
      <c r="V550" s="48"/>
      <c r="W550" s="49"/>
      <c r="X550" s="48"/>
      <c r="Y550" s="49"/>
      <c r="Z550" s="48"/>
      <c r="AA550" s="49"/>
      <c r="AB550" s="48"/>
      <c r="AC550" s="49"/>
      <c r="AD550" s="48"/>
    </row>
    <row r="551" spans="1:30" ht="15">
      <c r="A551" s="65" t="s">
        <v>217</v>
      </c>
      <c r="B551" s="65" t="s">
        <v>276</v>
      </c>
      <c r="C551" s="66" t="s">
        <v>1350</v>
      </c>
      <c r="D551" s="67">
        <v>3</v>
      </c>
      <c r="E551" s="66" t="s">
        <v>132</v>
      </c>
      <c r="F551" s="69">
        <v>32</v>
      </c>
      <c r="G551" s="66"/>
      <c r="H551" s="70"/>
      <c r="I551" s="71"/>
      <c r="J551" s="71"/>
      <c r="K551" s="34" t="s">
        <v>65</v>
      </c>
      <c r="L551" s="72">
        <v>551</v>
      </c>
      <c r="M551" s="72"/>
      <c r="N551" s="73"/>
      <c r="O551" s="79" t="s">
        <v>417</v>
      </c>
      <c r="P551" s="79">
        <v>1</v>
      </c>
      <c r="Q551" s="79" t="s">
        <v>418</v>
      </c>
      <c r="R551" s="79"/>
      <c r="S551" s="79"/>
      <c r="T551" s="78" t="str">
        <f>REPLACE(INDEX(GroupVertices[Group],MATCH(Edges[[#This Row],[Vertex 1]],GroupVertices[Vertex],0)),1,1,"")</f>
        <v>1</v>
      </c>
      <c r="U551" s="78" t="str">
        <f>REPLACE(INDEX(GroupVertices[Group],MATCH(Edges[[#This Row],[Vertex 2]],GroupVertices[Vertex],0)),1,1,"")</f>
        <v>3</v>
      </c>
      <c r="V551" s="48"/>
      <c r="W551" s="49"/>
      <c r="X551" s="48"/>
      <c r="Y551" s="49"/>
      <c r="Z551" s="48"/>
      <c r="AA551" s="49"/>
      <c r="AB551" s="48"/>
      <c r="AC551" s="49"/>
      <c r="AD551" s="48"/>
    </row>
    <row r="552" spans="1:30" ht="15">
      <c r="A552" s="65" t="s">
        <v>217</v>
      </c>
      <c r="B552" s="65" t="s">
        <v>222</v>
      </c>
      <c r="C552" s="66" t="s">
        <v>1350</v>
      </c>
      <c r="D552" s="67">
        <v>3</v>
      </c>
      <c r="E552" s="66" t="s">
        <v>132</v>
      </c>
      <c r="F552" s="69">
        <v>32</v>
      </c>
      <c r="G552" s="66"/>
      <c r="H552" s="70"/>
      <c r="I552" s="71"/>
      <c r="J552" s="71"/>
      <c r="K552" s="34" t="s">
        <v>65</v>
      </c>
      <c r="L552" s="72">
        <v>552</v>
      </c>
      <c r="M552" s="72"/>
      <c r="N552" s="73"/>
      <c r="O552" s="79" t="s">
        <v>417</v>
      </c>
      <c r="P552" s="79">
        <v>1</v>
      </c>
      <c r="Q552" s="79" t="s">
        <v>418</v>
      </c>
      <c r="R552" s="79"/>
      <c r="S552" s="79"/>
      <c r="T552" s="78" t="str">
        <f>REPLACE(INDEX(GroupVertices[Group],MATCH(Edges[[#This Row],[Vertex 1]],GroupVertices[Vertex],0)),1,1,"")</f>
        <v>1</v>
      </c>
      <c r="U552" s="78" t="str">
        <f>REPLACE(INDEX(GroupVertices[Group],MATCH(Edges[[#This Row],[Vertex 2]],GroupVertices[Vertex],0)),1,1,"")</f>
        <v>3</v>
      </c>
      <c r="V552" s="48"/>
      <c r="W552" s="49"/>
      <c r="X552" s="48"/>
      <c r="Y552" s="49"/>
      <c r="Z552" s="48"/>
      <c r="AA552" s="49"/>
      <c r="AB552" s="48"/>
      <c r="AC552" s="49"/>
      <c r="AD552" s="48"/>
    </row>
    <row r="553" spans="1:30" ht="15">
      <c r="A553" s="65" t="s">
        <v>217</v>
      </c>
      <c r="B553" s="65" t="s">
        <v>219</v>
      </c>
      <c r="C553" s="66" t="s">
        <v>1350</v>
      </c>
      <c r="D553" s="67">
        <v>3</v>
      </c>
      <c r="E553" s="66" t="s">
        <v>132</v>
      </c>
      <c r="F553" s="69">
        <v>32</v>
      </c>
      <c r="G553" s="66"/>
      <c r="H553" s="70"/>
      <c r="I553" s="71"/>
      <c r="J553" s="71"/>
      <c r="K553" s="34" t="s">
        <v>66</v>
      </c>
      <c r="L553" s="72">
        <v>553</v>
      </c>
      <c r="M553" s="72"/>
      <c r="N553" s="73"/>
      <c r="O553" s="79" t="s">
        <v>417</v>
      </c>
      <c r="P553" s="79">
        <v>1</v>
      </c>
      <c r="Q553" s="79" t="s">
        <v>418</v>
      </c>
      <c r="R553" s="79"/>
      <c r="S553" s="79"/>
      <c r="T553" s="78" t="str">
        <f>REPLACE(INDEX(GroupVertices[Group],MATCH(Edges[[#This Row],[Vertex 1]],GroupVertices[Vertex],0)),1,1,"")</f>
        <v>1</v>
      </c>
      <c r="U553" s="78" t="str">
        <f>REPLACE(INDEX(GroupVertices[Group],MATCH(Edges[[#This Row],[Vertex 2]],GroupVertices[Vertex],0)),1,1,"")</f>
        <v>4</v>
      </c>
      <c r="V553" s="48"/>
      <c r="W553" s="49"/>
      <c r="X553" s="48"/>
      <c r="Y553" s="49"/>
      <c r="Z553" s="48"/>
      <c r="AA553" s="49"/>
      <c r="AB553" s="48"/>
      <c r="AC553" s="49"/>
      <c r="AD553" s="48"/>
    </row>
    <row r="554" spans="1:30" ht="15">
      <c r="A554" s="65" t="s">
        <v>217</v>
      </c>
      <c r="B554" s="65" t="s">
        <v>394</v>
      </c>
      <c r="C554" s="66" t="s">
        <v>1350</v>
      </c>
      <c r="D554" s="67">
        <v>3</v>
      </c>
      <c r="E554" s="66" t="s">
        <v>132</v>
      </c>
      <c r="F554" s="69">
        <v>32</v>
      </c>
      <c r="G554" s="66"/>
      <c r="H554" s="70"/>
      <c r="I554" s="71"/>
      <c r="J554" s="71"/>
      <c r="K554" s="34" t="s">
        <v>65</v>
      </c>
      <c r="L554" s="72">
        <v>554</v>
      </c>
      <c r="M554" s="72"/>
      <c r="N554" s="73"/>
      <c r="O554" s="79" t="s">
        <v>417</v>
      </c>
      <c r="P554" s="79">
        <v>1</v>
      </c>
      <c r="Q554" s="79" t="s">
        <v>418</v>
      </c>
      <c r="R554" s="79"/>
      <c r="S554" s="79"/>
      <c r="T554" s="78" t="str">
        <f>REPLACE(INDEX(GroupVertices[Group],MATCH(Edges[[#This Row],[Vertex 1]],GroupVertices[Vertex],0)),1,1,"")</f>
        <v>1</v>
      </c>
      <c r="U554" s="78" t="str">
        <f>REPLACE(INDEX(GroupVertices[Group],MATCH(Edges[[#This Row],[Vertex 2]],GroupVertices[Vertex],0)),1,1,"")</f>
        <v>4</v>
      </c>
      <c r="V554" s="48"/>
      <c r="W554" s="49"/>
      <c r="X554" s="48"/>
      <c r="Y554" s="49"/>
      <c r="Z554" s="48"/>
      <c r="AA554" s="49"/>
      <c r="AB554" s="48"/>
      <c r="AC554" s="49"/>
      <c r="AD554" s="48"/>
    </row>
    <row r="555" spans="1:30" ht="15">
      <c r="A555" s="65" t="s">
        <v>217</v>
      </c>
      <c r="B555" s="65" t="s">
        <v>297</v>
      </c>
      <c r="C555" s="66" t="s">
        <v>1350</v>
      </c>
      <c r="D555" s="67">
        <v>3</v>
      </c>
      <c r="E555" s="66" t="s">
        <v>132</v>
      </c>
      <c r="F555" s="69">
        <v>32</v>
      </c>
      <c r="G555" s="66"/>
      <c r="H555" s="70"/>
      <c r="I555" s="71"/>
      <c r="J555" s="71"/>
      <c r="K555" s="34" t="s">
        <v>65</v>
      </c>
      <c r="L555" s="72">
        <v>555</v>
      </c>
      <c r="M555" s="72"/>
      <c r="N555" s="73"/>
      <c r="O555" s="79" t="s">
        <v>417</v>
      </c>
      <c r="P555" s="79">
        <v>1</v>
      </c>
      <c r="Q555" s="79" t="s">
        <v>418</v>
      </c>
      <c r="R555" s="79"/>
      <c r="S555" s="79"/>
      <c r="T555" s="78" t="str">
        <f>REPLACE(INDEX(GroupVertices[Group],MATCH(Edges[[#This Row],[Vertex 1]],GroupVertices[Vertex],0)),1,1,"")</f>
        <v>1</v>
      </c>
      <c r="U555" s="78" t="str">
        <f>REPLACE(INDEX(GroupVertices[Group],MATCH(Edges[[#This Row],[Vertex 2]],GroupVertices[Vertex],0)),1,1,"")</f>
        <v>4</v>
      </c>
      <c r="V555" s="48"/>
      <c r="W555" s="49"/>
      <c r="X555" s="48"/>
      <c r="Y555" s="49"/>
      <c r="Z555" s="48"/>
      <c r="AA555" s="49"/>
      <c r="AB555" s="48"/>
      <c r="AC555" s="49"/>
      <c r="AD555" s="48"/>
    </row>
    <row r="556" spans="1:30" ht="15">
      <c r="A556" s="65" t="s">
        <v>217</v>
      </c>
      <c r="B556" s="65" t="s">
        <v>303</v>
      </c>
      <c r="C556" s="66" t="s">
        <v>1350</v>
      </c>
      <c r="D556" s="67">
        <v>3</v>
      </c>
      <c r="E556" s="66" t="s">
        <v>132</v>
      </c>
      <c r="F556" s="69">
        <v>32</v>
      </c>
      <c r="G556" s="66"/>
      <c r="H556" s="70"/>
      <c r="I556" s="71"/>
      <c r="J556" s="71"/>
      <c r="K556" s="34" t="s">
        <v>66</v>
      </c>
      <c r="L556" s="72">
        <v>556</v>
      </c>
      <c r="M556" s="72"/>
      <c r="N556" s="73"/>
      <c r="O556" s="79" t="s">
        <v>417</v>
      </c>
      <c r="P556" s="79">
        <v>1</v>
      </c>
      <c r="Q556" s="79" t="s">
        <v>418</v>
      </c>
      <c r="R556" s="79"/>
      <c r="S556" s="79"/>
      <c r="T556" s="78" t="str">
        <f>REPLACE(INDEX(GroupVertices[Group],MATCH(Edges[[#This Row],[Vertex 1]],GroupVertices[Vertex],0)),1,1,"")</f>
        <v>1</v>
      </c>
      <c r="U556" s="78" t="str">
        <f>REPLACE(INDEX(GroupVertices[Group],MATCH(Edges[[#This Row],[Vertex 2]],GroupVertices[Vertex],0)),1,1,"")</f>
        <v>4</v>
      </c>
      <c r="V556" s="48"/>
      <c r="W556" s="49"/>
      <c r="X556" s="48"/>
      <c r="Y556" s="49"/>
      <c r="Z556" s="48"/>
      <c r="AA556" s="49"/>
      <c r="AB556" s="48"/>
      <c r="AC556" s="49"/>
      <c r="AD556" s="48"/>
    </row>
    <row r="557" spans="1:30" ht="15">
      <c r="A557" s="65" t="s">
        <v>217</v>
      </c>
      <c r="B557" s="65" t="s">
        <v>324</v>
      </c>
      <c r="C557" s="66" t="s">
        <v>1350</v>
      </c>
      <c r="D557" s="67">
        <v>3</v>
      </c>
      <c r="E557" s="66" t="s">
        <v>132</v>
      </c>
      <c r="F557" s="69">
        <v>32</v>
      </c>
      <c r="G557" s="66"/>
      <c r="H557" s="70"/>
      <c r="I557" s="71"/>
      <c r="J557" s="71"/>
      <c r="K557" s="34" t="s">
        <v>65</v>
      </c>
      <c r="L557" s="72">
        <v>557</v>
      </c>
      <c r="M557" s="72"/>
      <c r="N557" s="73"/>
      <c r="O557" s="79" t="s">
        <v>417</v>
      </c>
      <c r="P557" s="79">
        <v>1</v>
      </c>
      <c r="Q557" s="79" t="s">
        <v>418</v>
      </c>
      <c r="R557" s="79"/>
      <c r="S557" s="79"/>
      <c r="T557" s="78" t="str">
        <f>REPLACE(INDEX(GroupVertices[Group],MATCH(Edges[[#This Row],[Vertex 1]],GroupVertices[Vertex],0)),1,1,"")</f>
        <v>1</v>
      </c>
      <c r="U557" s="78" t="str">
        <f>REPLACE(INDEX(GroupVertices[Group],MATCH(Edges[[#This Row],[Vertex 2]],GroupVertices[Vertex],0)),1,1,"")</f>
        <v>3</v>
      </c>
      <c r="V557" s="48"/>
      <c r="W557" s="49"/>
      <c r="X557" s="48"/>
      <c r="Y557" s="49"/>
      <c r="Z557" s="48"/>
      <c r="AA557" s="49"/>
      <c r="AB557" s="48"/>
      <c r="AC557" s="49"/>
      <c r="AD557" s="48"/>
    </row>
    <row r="558" spans="1:30" ht="15">
      <c r="A558" s="65" t="s">
        <v>217</v>
      </c>
      <c r="B558" s="65" t="s">
        <v>325</v>
      </c>
      <c r="C558" s="66" t="s">
        <v>1350</v>
      </c>
      <c r="D558" s="67">
        <v>3</v>
      </c>
      <c r="E558" s="66" t="s">
        <v>132</v>
      </c>
      <c r="F558" s="69">
        <v>32</v>
      </c>
      <c r="G558" s="66"/>
      <c r="H558" s="70"/>
      <c r="I558" s="71"/>
      <c r="J558" s="71"/>
      <c r="K558" s="34" t="s">
        <v>65</v>
      </c>
      <c r="L558" s="72">
        <v>558</v>
      </c>
      <c r="M558" s="72"/>
      <c r="N558" s="73"/>
      <c r="O558" s="79" t="s">
        <v>417</v>
      </c>
      <c r="P558" s="79">
        <v>1</v>
      </c>
      <c r="Q558" s="79" t="s">
        <v>418</v>
      </c>
      <c r="R558" s="79"/>
      <c r="S558" s="79"/>
      <c r="T558" s="78" t="str">
        <f>REPLACE(INDEX(GroupVertices[Group],MATCH(Edges[[#This Row],[Vertex 1]],GroupVertices[Vertex],0)),1,1,"")</f>
        <v>1</v>
      </c>
      <c r="U558" s="78" t="str">
        <f>REPLACE(INDEX(GroupVertices[Group],MATCH(Edges[[#This Row],[Vertex 2]],GroupVertices[Vertex],0)),1,1,"")</f>
        <v>3</v>
      </c>
      <c r="V558" s="48"/>
      <c r="W558" s="49"/>
      <c r="X558" s="48"/>
      <c r="Y558" s="49"/>
      <c r="Z558" s="48"/>
      <c r="AA558" s="49"/>
      <c r="AB558" s="48"/>
      <c r="AC558" s="49"/>
      <c r="AD558" s="48"/>
    </row>
    <row r="559" spans="1:30" ht="15">
      <c r="A559" s="65" t="s">
        <v>199</v>
      </c>
      <c r="B559" s="65" t="s">
        <v>217</v>
      </c>
      <c r="C559" s="66" t="s">
        <v>1350</v>
      </c>
      <c r="D559" s="67">
        <v>3</v>
      </c>
      <c r="E559" s="66" t="s">
        <v>132</v>
      </c>
      <c r="F559" s="69">
        <v>32</v>
      </c>
      <c r="G559" s="66"/>
      <c r="H559" s="70"/>
      <c r="I559" s="71"/>
      <c r="J559" s="71"/>
      <c r="K559" s="34" t="s">
        <v>65</v>
      </c>
      <c r="L559" s="72">
        <v>559</v>
      </c>
      <c r="M559" s="72"/>
      <c r="N559" s="73"/>
      <c r="O559" s="79" t="s">
        <v>417</v>
      </c>
      <c r="P559" s="79">
        <v>1</v>
      </c>
      <c r="Q559" s="79" t="s">
        <v>418</v>
      </c>
      <c r="R559" s="79"/>
      <c r="S559" s="79"/>
      <c r="T559" s="78" t="str">
        <f>REPLACE(INDEX(GroupVertices[Group],MATCH(Edges[[#This Row],[Vertex 1]],GroupVertices[Vertex],0)),1,1,"")</f>
        <v>1</v>
      </c>
      <c r="U559" s="78" t="str">
        <f>REPLACE(INDEX(GroupVertices[Group],MATCH(Edges[[#This Row],[Vertex 2]],GroupVertices[Vertex],0)),1,1,"")</f>
        <v>1</v>
      </c>
      <c r="V559" s="48"/>
      <c r="W559" s="49"/>
      <c r="X559" s="48"/>
      <c r="Y559" s="49"/>
      <c r="Z559" s="48"/>
      <c r="AA559" s="49"/>
      <c r="AB559" s="48"/>
      <c r="AC559" s="49"/>
      <c r="AD559" s="48"/>
    </row>
    <row r="560" spans="1:30" ht="15">
      <c r="A560" s="65" t="s">
        <v>219</v>
      </c>
      <c r="B560" s="65" t="s">
        <v>217</v>
      </c>
      <c r="C560" s="66" t="s">
        <v>1350</v>
      </c>
      <c r="D560" s="67">
        <v>3</v>
      </c>
      <c r="E560" s="66" t="s">
        <v>132</v>
      </c>
      <c r="F560" s="69">
        <v>32</v>
      </c>
      <c r="G560" s="66"/>
      <c r="H560" s="70"/>
      <c r="I560" s="71"/>
      <c r="J560" s="71"/>
      <c r="K560" s="34" t="s">
        <v>66</v>
      </c>
      <c r="L560" s="72">
        <v>560</v>
      </c>
      <c r="M560" s="72"/>
      <c r="N560" s="73"/>
      <c r="O560" s="79" t="s">
        <v>417</v>
      </c>
      <c r="P560" s="79">
        <v>1</v>
      </c>
      <c r="Q560" s="79" t="s">
        <v>418</v>
      </c>
      <c r="R560" s="79"/>
      <c r="S560" s="79"/>
      <c r="T560" s="78" t="str">
        <f>REPLACE(INDEX(GroupVertices[Group],MATCH(Edges[[#This Row],[Vertex 1]],GroupVertices[Vertex],0)),1,1,"")</f>
        <v>4</v>
      </c>
      <c r="U560" s="78" t="str">
        <f>REPLACE(INDEX(GroupVertices[Group],MATCH(Edges[[#This Row],[Vertex 2]],GroupVertices[Vertex],0)),1,1,"")</f>
        <v>1</v>
      </c>
      <c r="V560" s="48"/>
      <c r="W560" s="49"/>
      <c r="X560" s="48"/>
      <c r="Y560" s="49"/>
      <c r="Z560" s="48"/>
      <c r="AA560" s="49"/>
      <c r="AB560" s="48"/>
      <c r="AC560" s="49"/>
      <c r="AD560" s="48"/>
    </row>
    <row r="561" spans="1:30" ht="15">
      <c r="A561" s="65" t="s">
        <v>234</v>
      </c>
      <c r="B561" s="65" t="s">
        <v>217</v>
      </c>
      <c r="C561" s="66" t="s">
        <v>1350</v>
      </c>
      <c r="D561" s="67">
        <v>3</v>
      </c>
      <c r="E561" s="66" t="s">
        <v>132</v>
      </c>
      <c r="F561" s="69">
        <v>32</v>
      </c>
      <c r="G561" s="66"/>
      <c r="H561" s="70"/>
      <c r="I561" s="71"/>
      <c r="J561" s="71"/>
      <c r="K561" s="34" t="s">
        <v>65</v>
      </c>
      <c r="L561" s="72">
        <v>561</v>
      </c>
      <c r="M561" s="72"/>
      <c r="N561" s="73"/>
      <c r="O561" s="79" t="s">
        <v>417</v>
      </c>
      <c r="P561" s="79">
        <v>1</v>
      </c>
      <c r="Q561" s="79" t="s">
        <v>418</v>
      </c>
      <c r="R561" s="79"/>
      <c r="S561" s="79"/>
      <c r="T561" s="78" t="str">
        <f>REPLACE(INDEX(GroupVertices[Group],MATCH(Edges[[#This Row],[Vertex 1]],GroupVertices[Vertex],0)),1,1,"")</f>
        <v>2</v>
      </c>
      <c r="U561" s="78" t="str">
        <f>REPLACE(INDEX(GroupVertices[Group],MATCH(Edges[[#This Row],[Vertex 2]],GroupVertices[Vertex],0)),1,1,"")</f>
        <v>1</v>
      </c>
      <c r="V561" s="48"/>
      <c r="W561" s="49"/>
      <c r="X561" s="48"/>
      <c r="Y561" s="49"/>
      <c r="Z561" s="48"/>
      <c r="AA561" s="49"/>
      <c r="AB561" s="48"/>
      <c r="AC561" s="49"/>
      <c r="AD561" s="48"/>
    </row>
    <row r="562" spans="1:30" ht="15">
      <c r="A562" s="65" t="s">
        <v>288</v>
      </c>
      <c r="B562" s="65" t="s">
        <v>217</v>
      </c>
      <c r="C562" s="66" t="s">
        <v>1350</v>
      </c>
      <c r="D562" s="67">
        <v>3</v>
      </c>
      <c r="E562" s="66" t="s">
        <v>132</v>
      </c>
      <c r="F562" s="69">
        <v>32</v>
      </c>
      <c r="G562" s="66"/>
      <c r="H562" s="70"/>
      <c r="I562" s="71"/>
      <c r="J562" s="71"/>
      <c r="K562" s="34" t="s">
        <v>65</v>
      </c>
      <c r="L562" s="72">
        <v>562</v>
      </c>
      <c r="M562" s="72"/>
      <c r="N562" s="73"/>
      <c r="O562" s="79" t="s">
        <v>417</v>
      </c>
      <c r="P562" s="79">
        <v>1</v>
      </c>
      <c r="Q562" s="79" t="s">
        <v>418</v>
      </c>
      <c r="R562" s="79"/>
      <c r="S562" s="79"/>
      <c r="T562" s="78" t="str">
        <f>REPLACE(INDEX(GroupVertices[Group],MATCH(Edges[[#This Row],[Vertex 1]],GroupVertices[Vertex],0)),1,1,"")</f>
        <v>2</v>
      </c>
      <c r="U562" s="78" t="str">
        <f>REPLACE(INDEX(GroupVertices[Group],MATCH(Edges[[#This Row],[Vertex 2]],GroupVertices[Vertex],0)),1,1,"")</f>
        <v>1</v>
      </c>
      <c r="V562" s="48"/>
      <c r="W562" s="49"/>
      <c r="X562" s="48"/>
      <c r="Y562" s="49"/>
      <c r="Z562" s="48"/>
      <c r="AA562" s="49"/>
      <c r="AB562" s="48"/>
      <c r="AC562" s="49"/>
      <c r="AD562" s="48"/>
    </row>
    <row r="563" spans="1:30" ht="15">
      <c r="A563" s="65" t="s">
        <v>303</v>
      </c>
      <c r="B563" s="65" t="s">
        <v>217</v>
      </c>
      <c r="C563" s="66" t="s">
        <v>1350</v>
      </c>
      <c r="D563" s="67">
        <v>3</v>
      </c>
      <c r="E563" s="66" t="s">
        <v>132</v>
      </c>
      <c r="F563" s="69">
        <v>32</v>
      </c>
      <c r="G563" s="66"/>
      <c r="H563" s="70"/>
      <c r="I563" s="71"/>
      <c r="J563" s="71"/>
      <c r="K563" s="34" t="s">
        <v>66</v>
      </c>
      <c r="L563" s="72">
        <v>563</v>
      </c>
      <c r="M563" s="72"/>
      <c r="N563" s="73"/>
      <c r="O563" s="79" t="s">
        <v>417</v>
      </c>
      <c r="P563" s="79">
        <v>1</v>
      </c>
      <c r="Q563" s="79" t="s">
        <v>418</v>
      </c>
      <c r="R563" s="79"/>
      <c r="S563" s="79"/>
      <c r="T563" s="78" t="str">
        <f>REPLACE(INDEX(GroupVertices[Group],MATCH(Edges[[#This Row],[Vertex 1]],GroupVertices[Vertex],0)),1,1,"")</f>
        <v>4</v>
      </c>
      <c r="U563" s="78" t="str">
        <f>REPLACE(INDEX(GroupVertices[Group],MATCH(Edges[[#This Row],[Vertex 2]],GroupVertices[Vertex],0)),1,1,"")</f>
        <v>1</v>
      </c>
      <c r="V563" s="48"/>
      <c r="W563" s="49"/>
      <c r="X563" s="48"/>
      <c r="Y563" s="49"/>
      <c r="Z563" s="48"/>
      <c r="AA563" s="49"/>
      <c r="AB563" s="48"/>
      <c r="AC563" s="49"/>
      <c r="AD563" s="48"/>
    </row>
    <row r="564" spans="1:30" ht="15">
      <c r="A564" s="65" t="s">
        <v>280</v>
      </c>
      <c r="B564" s="65" t="s">
        <v>281</v>
      </c>
      <c r="C564" s="66" t="s">
        <v>1350</v>
      </c>
      <c r="D564" s="67">
        <v>3</v>
      </c>
      <c r="E564" s="66" t="s">
        <v>132</v>
      </c>
      <c r="F564" s="69">
        <v>32</v>
      </c>
      <c r="G564" s="66"/>
      <c r="H564" s="70"/>
      <c r="I564" s="71"/>
      <c r="J564" s="71"/>
      <c r="K564" s="34" t="s">
        <v>65</v>
      </c>
      <c r="L564" s="72">
        <v>564</v>
      </c>
      <c r="M564" s="72"/>
      <c r="N564" s="73"/>
      <c r="O564" s="79" t="s">
        <v>417</v>
      </c>
      <c r="P564" s="79">
        <v>1</v>
      </c>
      <c r="Q564" s="79" t="s">
        <v>418</v>
      </c>
      <c r="R564" s="79"/>
      <c r="S564" s="79"/>
      <c r="T564" s="78" t="str">
        <f>REPLACE(INDEX(GroupVertices[Group],MATCH(Edges[[#This Row],[Vertex 1]],GroupVertices[Vertex],0)),1,1,"")</f>
        <v>2</v>
      </c>
      <c r="U564" s="78" t="str">
        <f>REPLACE(INDEX(GroupVertices[Group],MATCH(Edges[[#This Row],[Vertex 2]],GroupVertices[Vertex],0)),1,1,"")</f>
        <v>2</v>
      </c>
      <c r="V564" s="48"/>
      <c r="W564" s="49"/>
      <c r="X564" s="48"/>
      <c r="Y564" s="49"/>
      <c r="Z564" s="48"/>
      <c r="AA564" s="49"/>
      <c r="AB564" s="48"/>
      <c r="AC564" s="49"/>
      <c r="AD564" s="48"/>
    </row>
    <row r="565" spans="1:30" ht="15">
      <c r="A565" s="65" t="s">
        <v>280</v>
      </c>
      <c r="B565" s="65" t="s">
        <v>401</v>
      </c>
      <c r="C565" s="66" t="s">
        <v>1350</v>
      </c>
      <c r="D565" s="67">
        <v>3</v>
      </c>
      <c r="E565" s="66" t="s">
        <v>132</v>
      </c>
      <c r="F565" s="69">
        <v>32</v>
      </c>
      <c r="G565" s="66"/>
      <c r="H565" s="70"/>
      <c r="I565" s="71"/>
      <c r="J565" s="71"/>
      <c r="K565" s="34" t="s">
        <v>65</v>
      </c>
      <c r="L565" s="72">
        <v>565</v>
      </c>
      <c r="M565" s="72"/>
      <c r="N565" s="73"/>
      <c r="O565" s="79" t="s">
        <v>417</v>
      </c>
      <c r="P565" s="79">
        <v>1</v>
      </c>
      <c r="Q565" s="79" t="s">
        <v>418</v>
      </c>
      <c r="R565" s="79"/>
      <c r="S565" s="79"/>
      <c r="T565" s="78" t="str">
        <f>REPLACE(INDEX(GroupVertices[Group],MATCH(Edges[[#This Row],[Vertex 1]],GroupVertices[Vertex],0)),1,1,"")</f>
        <v>2</v>
      </c>
      <c r="U565" s="78" t="str">
        <f>REPLACE(INDEX(GroupVertices[Group],MATCH(Edges[[#This Row],[Vertex 2]],GroupVertices[Vertex],0)),1,1,"")</f>
        <v>2</v>
      </c>
      <c r="V565" s="48"/>
      <c r="W565" s="49"/>
      <c r="X565" s="48"/>
      <c r="Y565" s="49"/>
      <c r="Z565" s="48"/>
      <c r="AA565" s="49"/>
      <c r="AB565" s="48"/>
      <c r="AC565" s="49"/>
      <c r="AD565" s="48"/>
    </row>
    <row r="566" spans="1:30" ht="15">
      <c r="A566" s="65" t="s">
        <v>280</v>
      </c>
      <c r="B566" s="65" t="s">
        <v>304</v>
      </c>
      <c r="C566" s="66" t="s">
        <v>1350</v>
      </c>
      <c r="D566" s="67">
        <v>3</v>
      </c>
      <c r="E566" s="66" t="s">
        <v>132</v>
      </c>
      <c r="F566" s="69">
        <v>32</v>
      </c>
      <c r="G566" s="66"/>
      <c r="H566" s="70"/>
      <c r="I566" s="71"/>
      <c r="J566" s="71"/>
      <c r="K566" s="34" t="s">
        <v>66</v>
      </c>
      <c r="L566" s="72">
        <v>566</v>
      </c>
      <c r="M566" s="72"/>
      <c r="N566" s="73"/>
      <c r="O566" s="79" t="s">
        <v>417</v>
      </c>
      <c r="P566" s="79">
        <v>1</v>
      </c>
      <c r="Q566" s="79" t="s">
        <v>418</v>
      </c>
      <c r="R566" s="79"/>
      <c r="S566" s="79"/>
      <c r="T566" s="78" t="str">
        <f>REPLACE(INDEX(GroupVertices[Group],MATCH(Edges[[#This Row],[Vertex 1]],GroupVertices[Vertex],0)),1,1,"")</f>
        <v>2</v>
      </c>
      <c r="U566" s="78" t="str">
        <f>REPLACE(INDEX(GroupVertices[Group],MATCH(Edges[[#This Row],[Vertex 2]],GroupVertices[Vertex],0)),1,1,"")</f>
        <v>2</v>
      </c>
      <c r="V566" s="48"/>
      <c r="W566" s="49"/>
      <c r="X566" s="48"/>
      <c r="Y566" s="49"/>
      <c r="Z566" s="48"/>
      <c r="AA566" s="49"/>
      <c r="AB566" s="48"/>
      <c r="AC566" s="49"/>
      <c r="AD566" s="48"/>
    </row>
    <row r="567" spans="1:30" ht="15">
      <c r="A567" s="65" t="s">
        <v>199</v>
      </c>
      <c r="B567" s="65" t="s">
        <v>280</v>
      </c>
      <c r="C567" s="66" t="s">
        <v>1350</v>
      </c>
      <c r="D567" s="67">
        <v>3</v>
      </c>
      <c r="E567" s="66" t="s">
        <v>132</v>
      </c>
      <c r="F567" s="69">
        <v>32</v>
      </c>
      <c r="G567" s="66"/>
      <c r="H567" s="70"/>
      <c r="I567" s="71"/>
      <c r="J567" s="71"/>
      <c r="K567" s="34" t="s">
        <v>65</v>
      </c>
      <c r="L567" s="72">
        <v>567</v>
      </c>
      <c r="M567" s="72"/>
      <c r="N567" s="73"/>
      <c r="O567" s="79" t="s">
        <v>417</v>
      </c>
      <c r="P567" s="79">
        <v>1</v>
      </c>
      <c r="Q567" s="79" t="s">
        <v>418</v>
      </c>
      <c r="R567" s="79"/>
      <c r="S567" s="79"/>
      <c r="T567" s="78" t="str">
        <f>REPLACE(INDEX(GroupVertices[Group],MATCH(Edges[[#This Row],[Vertex 1]],GroupVertices[Vertex],0)),1,1,"")</f>
        <v>1</v>
      </c>
      <c r="U567" s="78" t="str">
        <f>REPLACE(INDEX(GroupVertices[Group],MATCH(Edges[[#This Row],[Vertex 2]],GroupVertices[Vertex],0)),1,1,"")</f>
        <v>2</v>
      </c>
      <c r="V567" s="48"/>
      <c r="W567" s="49"/>
      <c r="X567" s="48"/>
      <c r="Y567" s="49"/>
      <c r="Z567" s="48"/>
      <c r="AA567" s="49"/>
      <c r="AB567" s="48"/>
      <c r="AC567" s="49"/>
      <c r="AD567" s="48"/>
    </row>
    <row r="568" spans="1:30" ht="15">
      <c r="A568" s="65" t="s">
        <v>304</v>
      </c>
      <c r="B568" s="65" t="s">
        <v>280</v>
      </c>
      <c r="C568" s="66" t="s">
        <v>1350</v>
      </c>
      <c r="D568" s="67">
        <v>3</v>
      </c>
      <c r="E568" s="66" t="s">
        <v>132</v>
      </c>
      <c r="F568" s="69">
        <v>32</v>
      </c>
      <c r="G568" s="66"/>
      <c r="H568" s="70"/>
      <c r="I568" s="71"/>
      <c r="J568" s="71"/>
      <c r="K568" s="34" t="s">
        <v>66</v>
      </c>
      <c r="L568" s="72">
        <v>568</v>
      </c>
      <c r="M568" s="72"/>
      <c r="N568" s="73"/>
      <c r="O568" s="79" t="s">
        <v>417</v>
      </c>
      <c r="P568" s="79">
        <v>1</v>
      </c>
      <c r="Q568" s="79" t="s">
        <v>418</v>
      </c>
      <c r="R568" s="79"/>
      <c r="S568" s="79"/>
      <c r="T568" s="78" t="str">
        <f>REPLACE(INDEX(GroupVertices[Group],MATCH(Edges[[#This Row],[Vertex 1]],GroupVertices[Vertex],0)),1,1,"")</f>
        <v>2</v>
      </c>
      <c r="U568" s="78" t="str">
        <f>REPLACE(INDEX(GroupVertices[Group],MATCH(Edges[[#This Row],[Vertex 2]],GroupVertices[Vertex],0)),1,1,"")</f>
        <v>2</v>
      </c>
      <c r="V568" s="48"/>
      <c r="W568" s="49"/>
      <c r="X568" s="48"/>
      <c r="Y568" s="49"/>
      <c r="Z568" s="48"/>
      <c r="AA568" s="49"/>
      <c r="AB568" s="48"/>
      <c r="AC568" s="49"/>
      <c r="AD568" s="48"/>
    </row>
    <row r="569" spans="1:30" ht="15">
      <c r="A569" s="65" t="s">
        <v>242</v>
      </c>
      <c r="B569" s="65" t="s">
        <v>281</v>
      </c>
      <c r="C569" s="66" t="s">
        <v>1350</v>
      </c>
      <c r="D569" s="67">
        <v>3</v>
      </c>
      <c r="E569" s="66" t="s">
        <v>132</v>
      </c>
      <c r="F569" s="69">
        <v>32</v>
      </c>
      <c r="G569" s="66"/>
      <c r="H569" s="70"/>
      <c r="I569" s="71"/>
      <c r="J569" s="71"/>
      <c r="K569" s="34" t="s">
        <v>66</v>
      </c>
      <c r="L569" s="72">
        <v>569</v>
      </c>
      <c r="M569" s="72"/>
      <c r="N569" s="73"/>
      <c r="O569" s="79" t="s">
        <v>417</v>
      </c>
      <c r="P569" s="79">
        <v>1</v>
      </c>
      <c r="Q569" s="79" t="s">
        <v>418</v>
      </c>
      <c r="R569" s="79"/>
      <c r="S569" s="79"/>
      <c r="T569" s="78" t="str">
        <f>REPLACE(INDEX(GroupVertices[Group],MATCH(Edges[[#This Row],[Vertex 1]],GroupVertices[Vertex],0)),1,1,"")</f>
        <v>2</v>
      </c>
      <c r="U569" s="78" t="str">
        <f>REPLACE(INDEX(GroupVertices[Group],MATCH(Edges[[#This Row],[Vertex 2]],GroupVertices[Vertex],0)),1,1,"")</f>
        <v>2</v>
      </c>
      <c r="V569" s="48"/>
      <c r="W569" s="49"/>
      <c r="X569" s="48"/>
      <c r="Y569" s="49"/>
      <c r="Z569" s="48"/>
      <c r="AA569" s="49"/>
      <c r="AB569" s="48"/>
      <c r="AC569" s="49"/>
      <c r="AD569" s="48"/>
    </row>
    <row r="570" spans="1:30" ht="15">
      <c r="A570" s="65" t="s">
        <v>281</v>
      </c>
      <c r="B570" s="65" t="s">
        <v>222</v>
      </c>
      <c r="C570" s="66" t="s">
        <v>1350</v>
      </c>
      <c r="D570" s="67">
        <v>3</v>
      </c>
      <c r="E570" s="66" t="s">
        <v>132</v>
      </c>
      <c r="F570" s="69">
        <v>32</v>
      </c>
      <c r="G570" s="66"/>
      <c r="H570" s="70"/>
      <c r="I570" s="71"/>
      <c r="J570" s="71"/>
      <c r="K570" s="34" t="s">
        <v>65</v>
      </c>
      <c r="L570" s="72">
        <v>570</v>
      </c>
      <c r="M570" s="72"/>
      <c r="N570" s="73"/>
      <c r="O570" s="79" t="s">
        <v>417</v>
      </c>
      <c r="P570" s="79">
        <v>1</v>
      </c>
      <c r="Q570" s="79" t="s">
        <v>418</v>
      </c>
      <c r="R570" s="79"/>
      <c r="S570" s="79"/>
      <c r="T570" s="78" t="str">
        <f>REPLACE(INDEX(GroupVertices[Group],MATCH(Edges[[#This Row],[Vertex 1]],GroupVertices[Vertex],0)),1,1,"")</f>
        <v>2</v>
      </c>
      <c r="U570" s="78" t="str">
        <f>REPLACE(INDEX(GroupVertices[Group],MATCH(Edges[[#This Row],[Vertex 2]],GroupVertices[Vertex],0)),1,1,"")</f>
        <v>3</v>
      </c>
      <c r="V570" s="48"/>
      <c r="W570" s="49"/>
      <c r="X570" s="48"/>
      <c r="Y570" s="49"/>
      <c r="Z570" s="48"/>
      <c r="AA570" s="49"/>
      <c r="AB570" s="48"/>
      <c r="AC570" s="49"/>
      <c r="AD570" s="48"/>
    </row>
    <row r="571" spans="1:30" ht="15">
      <c r="A571" s="65" t="s">
        <v>281</v>
      </c>
      <c r="B571" s="65" t="s">
        <v>242</v>
      </c>
      <c r="C571" s="66" t="s">
        <v>1350</v>
      </c>
      <c r="D571" s="67">
        <v>3</v>
      </c>
      <c r="E571" s="66" t="s">
        <v>132</v>
      </c>
      <c r="F571" s="69">
        <v>32</v>
      </c>
      <c r="G571" s="66"/>
      <c r="H571" s="70"/>
      <c r="I571" s="71"/>
      <c r="J571" s="71"/>
      <c r="K571" s="34" t="s">
        <v>66</v>
      </c>
      <c r="L571" s="72">
        <v>571</v>
      </c>
      <c r="M571" s="72"/>
      <c r="N571" s="73"/>
      <c r="O571" s="79" t="s">
        <v>417</v>
      </c>
      <c r="P571" s="79">
        <v>1</v>
      </c>
      <c r="Q571" s="79" t="s">
        <v>418</v>
      </c>
      <c r="R571" s="79"/>
      <c r="S571" s="79"/>
      <c r="T571" s="78" t="str">
        <f>REPLACE(INDEX(GroupVertices[Group],MATCH(Edges[[#This Row],[Vertex 1]],GroupVertices[Vertex],0)),1,1,"")</f>
        <v>2</v>
      </c>
      <c r="U571" s="78" t="str">
        <f>REPLACE(INDEX(GroupVertices[Group],MATCH(Edges[[#This Row],[Vertex 2]],GroupVertices[Vertex],0)),1,1,"")</f>
        <v>2</v>
      </c>
      <c r="V571" s="48"/>
      <c r="W571" s="49"/>
      <c r="X571" s="48"/>
      <c r="Y571" s="49"/>
      <c r="Z571" s="48"/>
      <c r="AA571" s="49"/>
      <c r="AB571" s="48"/>
      <c r="AC571" s="49"/>
      <c r="AD571" s="48"/>
    </row>
    <row r="572" spans="1:30" ht="15">
      <c r="A572" s="65" t="s">
        <v>281</v>
      </c>
      <c r="B572" s="65" t="s">
        <v>246</v>
      </c>
      <c r="C572" s="66" t="s">
        <v>1350</v>
      </c>
      <c r="D572" s="67">
        <v>3</v>
      </c>
      <c r="E572" s="66" t="s">
        <v>132</v>
      </c>
      <c r="F572" s="69">
        <v>32</v>
      </c>
      <c r="G572" s="66"/>
      <c r="H572" s="70"/>
      <c r="I572" s="71"/>
      <c r="J572" s="71"/>
      <c r="K572" s="34" t="s">
        <v>66</v>
      </c>
      <c r="L572" s="72">
        <v>572</v>
      </c>
      <c r="M572" s="72"/>
      <c r="N572" s="73"/>
      <c r="O572" s="79" t="s">
        <v>417</v>
      </c>
      <c r="P572" s="79">
        <v>1</v>
      </c>
      <c r="Q572" s="79" t="s">
        <v>418</v>
      </c>
      <c r="R572" s="79"/>
      <c r="S572" s="79"/>
      <c r="T572" s="78" t="str">
        <f>REPLACE(INDEX(GroupVertices[Group],MATCH(Edges[[#This Row],[Vertex 1]],GroupVertices[Vertex],0)),1,1,"")</f>
        <v>2</v>
      </c>
      <c r="U572" s="78" t="str">
        <f>REPLACE(INDEX(GroupVertices[Group],MATCH(Edges[[#This Row],[Vertex 2]],GroupVertices[Vertex],0)),1,1,"")</f>
        <v>2</v>
      </c>
      <c r="V572" s="48"/>
      <c r="W572" s="49"/>
      <c r="X572" s="48"/>
      <c r="Y572" s="49"/>
      <c r="Z572" s="48"/>
      <c r="AA572" s="49"/>
      <c r="AB572" s="48"/>
      <c r="AC572" s="49"/>
      <c r="AD572" s="48"/>
    </row>
    <row r="573" spans="1:30" ht="15">
      <c r="A573" s="65" t="s">
        <v>281</v>
      </c>
      <c r="B573" s="65" t="s">
        <v>288</v>
      </c>
      <c r="C573" s="66" t="s">
        <v>1350</v>
      </c>
      <c r="D573" s="67">
        <v>3</v>
      </c>
      <c r="E573" s="66" t="s">
        <v>132</v>
      </c>
      <c r="F573" s="69">
        <v>32</v>
      </c>
      <c r="G573" s="66"/>
      <c r="H573" s="70"/>
      <c r="I573" s="71"/>
      <c r="J573" s="71"/>
      <c r="K573" s="34" t="s">
        <v>65</v>
      </c>
      <c r="L573" s="72">
        <v>573</v>
      </c>
      <c r="M573" s="72"/>
      <c r="N573" s="73"/>
      <c r="O573" s="79" t="s">
        <v>417</v>
      </c>
      <c r="P573" s="79">
        <v>1</v>
      </c>
      <c r="Q573" s="79" t="s">
        <v>418</v>
      </c>
      <c r="R573" s="79"/>
      <c r="S573" s="79"/>
      <c r="T573" s="78" t="str">
        <f>REPLACE(INDEX(GroupVertices[Group],MATCH(Edges[[#This Row],[Vertex 1]],GroupVertices[Vertex],0)),1,1,"")</f>
        <v>2</v>
      </c>
      <c r="U573" s="78" t="str">
        <f>REPLACE(INDEX(GroupVertices[Group],MATCH(Edges[[#This Row],[Vertex 2]],GroupVertices[Vertex],0)),1,1,"")</f>
        <v>2</v>
      </c>
      <c r="V573" s="48"/>
      <c r="W573" s="49"/>
      <c r="X573" s="48"/>
      <c r="Y573" s="49"/>
      <c r="Z573" s="48"/>
      <c r="AA573" s="49"/>
      <c r="AB573" s="48"/>
      <c r="AC573" s="49"/>
      <c r="AD573" s="48"/>
    </row>
    <row r="574" spans="1:30" ht="15">
      <c r="A574" s="65" t="s">
        <v>281</v>
      </c>
      <c r="B574" s="65" t="s">
        <v>304</v>
      </c>
      <c r="C574" s="66" t="s">
        <v>1350</v>
      </c>
      <c r="D574" s="67">
        <v>3</v>
      </c>
      <c r="E574" s="66" t="s">
        <v>132</v>
      </c>
      <c r="F574" s="69">
        <v>32</v>
      </c>
      <c r="G574" s="66"/>
      <c r="H574" s="70"/>
      <c r="I574" s="71"/>
      <c r="J574" s="71"/>
      <c r="K574" s="34" t="s">
        <v>66</v>
      </c>
      <c r="L574" s="72">
        <v>574</v>
      </c>
      <c r="M574" s="72"/>
      <c r="N574" s="73"/>
      <c r="O574" s="79" t="s">
        <v>417</v>
      </c>
      <c r="P574" s="79">
        <v>1</v>
      </c>
      <c r="Q574" s="79" t="s">
        <v>418</v>
      </c>
      <c r="R574" s="79"/>
      <c r="S574" s="79"/>
      <c r="T574" s="78" t="str">
        <f>REPLACE(INDEX(GroupVertices[Group],MATCH(Edges[[#This Row],[Vertex 1]],GroupVertices[Vertex],0)),1,1,"")</f>
        <v>2</v>
      </c>
      <c r="U574" s="78" t="str">
        <f>REPLACE(INDEX(GroupVertices[Group],MATCH(Edges[[#This Row],[Vertex 2]],GroupVertices[Vertex],0)),1,1,"")</f>
        <v>2</v>
      </c>
      <c r="V574" s="48"/>
      <c r="W574" s="49"/>
      <c r="X574" s="48"/>
      <c r="Y574" s="49"/>
      <c r="Z574" s="48"/>
      <c r="AA574" s="49"/>
      <c r="AB574" s="48"/>
      <c r="AC574" s="49"/>
      <c r="AD574" s="48"/>
    </row>
    <row r="575" spans="1:30" ht="15">
      <c r="A575" s="65" t="s">
        <v>199</v>
      </c>
      <c r="B575" s="65" t="s">
        <v>281</v>
      </c>
      <c r="C575" s="66" t="s">
        <v>1350</v>
      </c>
      <c r="D575" s="67">
        <v>3</v>
      </c>
      <c r="E575" s="66" t="s">
        <v>132</v>
      </c>
      <c r="F575" s="69">
        <v>32</v>
      </c>
      <c r="G575" s="66"/>
      <c r="H575" s="70"/>
      <c r="I575" s="71"/>
      <c r="J575" s="71"/>
      <c r="K575" s="34" t="s">
        <v>65</v>
      </c>
      <c r="L575" s="72">
        <v>575</v>
      </c>
      <c r="M575" s="72"/>
      <c r="N575" s="73"/>
      <c r="O575" s="79" t="s">
        <v>417</v>
      </c>
      <c r="P575" s="79">
        <v>1</v>
      </c>
      <c r="Q575" s="79" t="s">
        <v>418</v>
      </c>
      <c r="R575" s="79"/>
      <c r="S575" s="79"/>
      <c r="T575" s="78" t="str">
        <f>REPLACE(INDEX(GroupVertices[Group],MATCH(Edges[[#This Row],[Vertex 1]],GroupVertices[Vertex],0)),1,1,"")</f>
        <v>1</v>
      </c>
      <c r="U575" s="78" t="str">
        <f>REPLACE(INDEX(GroupVertices[Group],MATCH(Edges[[#This Row],[Vertex 2]],GroupVertices[Vertex],0)),1,1,"")</f>
        <v>2</v>
      </c>
      <c r="V575" s="48"/>
      <c r="W575" s="49"/>
      <c r="X575" s="48"/>
      <c r="Y575" s="49"/>
      <c r="Z575" s="48"/>
      <c r="AA575" s="49"/>
      <c r="AB575" s="48"/>
      <c r="AC575" s="49"/>
      <c r="AD575" s="48"/>
    </row>
    <row r="576" spans="1:30" ht="15">
      <c r="A576" s="65" t="s">
        <v>246</v>
      </c>
      <c r="B576" s="65" t="s">
        <v>281</v>
      </c>
      <c r="C576" s="66" t="s">
        <v>1350</v>
      </c>
      <c r="D576" s="67">
        <v>3</v>
      </c>
      <c r="E576" s="66" t="s">
        <v>132</v>
      </c>
      <c r="F576" s="69">
        <v>32</v>
      </c>
      <c r="G576" s="66"/>
      <c r="H576" s="70"/>
      <c r="I576" s="71"/>
      <c r="J576" s="71"/>
      <c r="K576" s="34" t="s">
        <v>66</v>
      </c>
      <c r="L576" s="72">
        <v>576</v>
      </c>
      <c r="M576" s="72"/>
      <c r="N576" s="73"/>
      <c r="O576" s="79" t="s">
        <v>417</v>
      </c>
      <c r="P576" s="79">
        <v>1</v>
      </c>
      <c r="Q576" s="79" t="s">
        <v>418</v>
      </c>
      <c r="R576" s="79"/>
      <c r="S576" s="79"/>
      <c r="T576" s="78" t="str">
        <f>REPLACE(INDEX(GroupVertices[Group],MATCH(Edges[[#This Row],[Vertex 1]],GroupVertices[Vertex],0)),1,1,"")</f>
        <v>2</v>
      </c>
      <c r="U576" s="78" t="str">
        <f>REPLACE(INDEX(GroupVertices[Group],MATCH(Edges[[#This Row],[Vertex 2]],GroupVertices[Vertex],0)),1,1,"")</f>
        <v>2</v>
      </c>
      <c r="V576" s="48"/>
      <c r="W576" s="49"/>
      <c r="X576" s="48"/>
      <c r="Y576" s="49"/>
      <c r="Z576" s="48"/>
      <c r="AA576" s="49"/>
      <c r="AB576" s="48"/>
      <c r="AC576" s="49"/>
      <c r="AD576" s="48"/>
    </row>
    <row r="577" spans="1:30" ht="15">
      <c r="A577" s="65" t="s">
        <v>304</v>
      </c>
      <c r="B577" s="65" t="s">
        <v>281</v>
      </c>
      <c r="C577" s="66" t="s">
        <v>1350</v>
      </c>
      <c r="D577" s="67">
        <v>3</v>
      </c>
      <c r="E577" s="66" t="s">
        <v>132</v>
      </c>
      <c r="F577" s="69">
        <v>32</v>
      </c>
      <c r="G577" s="66"/>
      <c r="H577" s="70"/>
      <c r="I577" s="71"/>
      <c r="J577" s="71"/>
      <c r="K577" s="34" t="s">
        <v>66</v>
      </c>
      <c r="L577" s="72">
        <v>577</v>
      </c>
      <c r="M577" s="72"/>
      <c r="N577" s="73"/>
      <c r="O577" s="79" t="s">
        <v>417</v>
      </c>
      <c r="P577" s="79">
        <v>1</v>
      </c>
      <c r="Q577" s="79" t="s">
        <v>418</v>
      </c>
      <c r="R577" s="79"/>
      <c r="S577" s="79"/>
      <c r="T577" s="78" t="str">
        <f>REPLACE(INDEX(GroupVertices[Group],MATCH(Edges[[#This Row],[Vertex 1]],GroupVertices[Vertex],0)),1,1,"")</f>
        <v>2</v>
      </c>
      <c r="U577" s="78" t="str">
        <f>REPLACE(INDEX(GroupVertices[Group],MATCH(Edges[[#This Row],[Vertex 2]],GroupVertices[Vertex],0)),1,1,"")</f>
        <v>2</v>
      </c>
      <c r="V577" s="48"/>
      <c r="W577" s="49"/>
      <c r="X577" s="48"/>
      <c r="Y577" s="49"/>
      <c r="Z577" s="48"/>
      <c r="AA577" s="49"/>
      <c r="AB577" s="48"/>
      <c r="AC577" s="49"/>
      <c r="AD577" s="48"/>
    </row>
    <row r="578" spans="1:30" ht="15">
      <c r="A578" s="65" t="s">
        <v>267</v>
      </c>
      <c r="B578" s="65" t="s">
        <v>246</v>
      </c>
      <c r="C578" s="66" t="s">
        <v>1350</v>
      </c>
      <c r="D578" s="67">
        <v>3</v>
      </c>
      <c r="E578" s="66" t="s">
        <v>132</v>
      </c>
      <c r="F578" s="69">
        <v>32</v>
      </c>
      <c r="G578" s="66"/>
      <c r="H578" s="70"/>
      <c r="I578" s="71"/>
      <c r="J578" s="71"/>
      <c r="K578" s="34" t="s">
        <v>65</v>
      </c>
      <c r="L578" s="72">
        <v>578</v>
      </c>
      <c r="M578" s="72"/>
      <c r="N578" s="73"/>
      <c r="O578" s="79" t="s">
        <v>417</v>
      </c>
      <c r="P578" s="79">
        <v>1</v>
      </c>
      <c r="Q578" s="79" t="s">
        <v>418</v>
      </c>
      <c r="R578" s="79"/>
      <c r="S578" s="79"/>
      <c r="T578" s="78" t="str">
        <f>REPLACE(INDEX(GroupVertices[Group],MATCH(Edges[[#This Row],[Vertex 1]],GroupVertices[Vertex],0)),1,1,"")</f>
        <v>2</v>
      </c>
      <c r="U578" s="78" t="str">
        <f>REPLACE(INDEX(GroupVertices[Group],MATCH(Edges[[#This Row],[Vertex 2]],GroupVertices[Vertex],0)),1,1,"")</f>
        <v>2</v>
      </c>
      <c r="V578" s="48"/>
      <c r="W578" s="49"/>
      <c r="X578" s="48"/>
      <c r="Y578" s="49"/>
      <c r="Z578" s="48"/>
      <c r="AA578" s="49"/>
      <c r="AB578" s="48"/>
      <c r="AC578" s="49"/>
      <c r="AD578" s="48"/>
    </row>
    <row r="579" spans="1:30" ht="15">
      <c r="A579" s="65" t="s">
        <v>222</v>
      </c>
      <c r="B579" s="65" t="s">
        <v>246</v>
      </c>
      <c r="C579" s="66" t="s">
        <v>1350</v>
      </c>
      <c r="D579" s="67">
        <v>3</v>
      </c>
      <c r="E579" s="66" t="s">
        <v>132</v>
      </c>
      <c r="F579" s="69">
        <v>32</v>
      </c>
      <c r="G579" s="66"/>
      <c r="H579" s="70"/>
      <c r="I579" s="71"/>
      <c r="J579" s="71"/>
      <c r="K579" s="34" t="s">
        <v>65</v>
      </c>
      <c r="L579" s="72">
        <v>579</v>
      </c>
      <c r="M579" s="72"/>
      <c r="N579" s="73"/>
      <c r="O579" s="79" t="s">
        <v>417</v>
      </c>
      <c r="P579" s="79">
        <v>1</v>
      </c>
      <c r="Q579" s="79" t="s">
        <v>418</v>
      </c>
      <c r="R579" s="79"/>
      <c r="S579" s="79"/>
      <c r="T579" s="78" t="str">
        <f>REPLACE(INDEX(GroupVertices[Group],MATCH(Edges[[#This Row],[Vertex 1]],GroupVertices[Vertex],0)),1,1,"")</f>
        <v>3</v>
      </c>
      <c r="U579" s="78" t="str">
        <f>REPLACE(INDEX(GroupVertices[Group],MATCH(Edges[[#This Row],[Vertex 2]],GroupVertices[Vertex],0)),1,1,"")</f>
        <v>2</v>
      </c>
      <c r="V579" s="48"/>
      <c r="W579" s="49"/>
      <c r="X579" s="48"/>
      <c r="Y579" s="49"/>
      <c r="Z579" s="48"/>
      <c r="AA579" s="49"/>
      <c r="AB579" s="48"/>
      <c r="AC579" s="49"/>
      <c r="AD579" s="48"/>
    </row>
    <row r="580" spans="1:30" ht="15">
      <c r="A580" s="65" t="s">
        <v>242</v>
      </c>
      <c r="B580" s="65" t="s">
        <v>246</v>
      </c>
      <c r="C580" s="66" t="s">
        <v>1350</v>
      </c>
      <c r="D580" s="67">
        <v>3</v>
      </c>
      <c r="E580" s="66" t="s">
        <v>132</v>
      </c>
      <c r="F580" s="69">
        <v>32</v>
      </c>
      <c r="G580" s="66"/>
      <c r="H580" s="70"/>
      <c r="I580" s="71"/>
      <c r="J580" s="71"/>
      <c r="K580" s="34" t="s">
        <v>66</v>
      </c>
      <c r="L580" s="72">
        <v>580</v>
      </c>
      <c r="M580" s="72"/>
      <c r="N580" s="73"/>
      <c r="O580" s="79" t="s">
        <v>417</v>
      </c>
      <c r="P580" s="79">
        <v>1</v>
      </c>
      <c r="Q580" s="79" t="s">
        <v>418</v>
      </c>
      <c r="R580" s="79"/>
      <c r="S580" s="79"/>
      <c r="T580" s="78" t="str">
        <f>REPLACE(INDEX(GroupVertices[Group],MATCH(Edges[[#This Row],[Vertex 1]],GroupVertices[Vertex],0)),1,1,"")</f>
        <v>2</v>
      </c>
      <c r="U580" s="78" t="str">
        <f>REPLACE(INDEX(GroupVertices[Group],MATCH(Edges[[#This Row],[Vertex 2]],GroupVertices[Vertex],0)),1,1,"")</f>
        <v>2</v>
      </c>
      <c r="V580" s="48"/>
      <c r="W580" s="49"/>
      <c r="X580" s="48"/>
      <c r="Y580" s="49"/>
      <c r="Z580" s="48"/>
      <c r="AA580" s="49"/>
      <c r="AB580" s="48"/>
      <c r="AC580" s="49"/>
      <c r="AD580" s="48"/>
    </row>
    <row r="581" spans="1:30" ht="15">
      <c r="A581" s="65" t="s">
        <v>234</v>
      </c>
      <c r="B581" s="65" t="s">
        <v>246</v>
      </c>
      <c r="C581" s="66" t="s">
        <v>1350</v>
      </c>
      <c r="D581" s="67">
        <v>3</v>
      </c>
      <c r="E581" s="66" t="s">
        <v>132</v>
      </c>
      <c r="F581" s="69">
        <v>32</v>
      </c>
      <c r="G581" s="66"/>
      <c r="H581" s="70"/>
      <c r="I581" s="71"/>
      <c r="J581" s="71"/>
      <c r="K581" s="34" t="s">
        <v>65</v>
      </c>
      <c r="L581" s="72">
        <v>581</v>
      </c>
      <c r="M581" s="72"/>
      <c r="N581" s="73"/>
      <c r="O581" s="79" t="s">
        <v>417</v>
      </c>
      <c r="P581" s="79">
        <v>1</v>
      </c>
      <c r="Q581" s="79" t="s">
        <v>418</v>
      </c>
      <c r="R581" s="79"/>
      <c r="S581" s="79"/>
      <c r="T581" s="78" t="str">
        <f>REPLACE(INDEX(GroupVertices[Group],MATCH(Edges[[#This Row],[Vertex 1]],GroupVertices[Vertex],0)),1,1,"")</f>
        <v>2</v>
      </c>
      <c r="U581" s="78" t="str">
        <f>REPLACE(INDEX(GroupVertices[Group],MATCH(Edges[[#This Row],[Vertex 2]],GroupVertices[Vertex],0)),1,1,"")</f>
        <v>2</v>
      </c>
      <c r="V581" s="48"/>
      <c r="W581" s="49"/>
      <c r="X581" s="48"/>
      <c r="Y581" s="49"/>
      <c r="Z581" s="48"/>
      <c r="AA581" s="49"/>
      <c r="AB581" s="48"/>
      <c r="AC581" s="49"/>
      <c r="AD581" s="48"/>
    </row>
    <row r="582" spans="1:30" ht="15">
      <c r="A582" s="65" t="s">
        <v>246</v>
      </c>
      <c r="B582" s="65" t="s">
        <v>404</v>
      </c>
      <c r="C582" s="66" t="s">
        <v>1350</v>
      </c>
      <c r="D582" s="67">
        <v>3</v>
      </c>
      <c r="E582" s="66" t="s">
        <v>132</v>
      </c>
      <c r="F582" s="69">
        <v>32</v>
      </c>
      <c r="G582" s="66"/>
      <c r="H582" s="70"/>
      <c r="I582" s="71"/>
      <c r="J582" s="71"/>
      <c r="K582" s="34" t="s">
        <v>65</v>
      </c>
      <c r="L582" s="72">
        <v>582</v>
      </c>
      <c r="M582" s="72"/>
      <c r="N582" s="73"/>
      <c r="O582" s="79" t="s">
        <v>417</v>
      </c>
      <c r="P582" s="79">
        <v>1</v>
      </c>
      <c r="Q582" s="79" t="s">
        <v>418</v>
      </c>
      <c r="R582" s="79"/>
      <c r="S582" s="79"/>
      <c r="T582" s="78" t="str">
        <f>REPLACE(INDEX(GroupVertices[Group],MATCH(Edges[[#This Row],[Vertex 1]],GroupVertices[Vertex],0)),1,1,"")</f>
        <v>2</v>
      </c>
      <c r="U582" s="78" t="str">
        <f>REPLACE(INDEX(GroupVertices[Group],MATCH(Edges[[#This Row],[Vertex 2]],GroupVertices[Vertex],0)),1,1,"")</f>
        <v>3</v>
      </c>
      <c r="V582" s="48"/>
      <c r="W582" s="49"/>
      <c r="X582" s="48"/>
      <c r="Y582" s="49"/>
      <c r="Z582" s="48"/>
      <c r="AA582" s="49"/>
      <c r="AB582" s="48"/>
      <c r="AC582" s="49"/>
      <c r="AD582" s="48"/>
    </row>
    <row r="583" spans="1:30" ht="15">
      <c r="A583" s="65" t="s">
        <v>246</v>
      </c>
      <c r="B583" s="65" t="s">
        <v>242</v>
      </c>
      <c r="C583" s="66" t="s">
        <v>1350</v>
      </c>
      <c r="D583" s="67">
        <v>3</v>
      </c>
      <c r="E583" s="66" t="s">
        <v>132</v>
      </c>
      <c r="F583" s="69">
        <v>32</v>
      </c>
      <c r="G583" s="66"/>
      <c r="H583" s="70"/>
      <c r="I583" s="71"/>
      <c r="J583" s="71"/>
      <c r="K583" s="34" t="s">
        <v>66</v>
      </c>
      <c r="L583" s="72">
        <v>583</v>
      </c>
      <c r="M583" s="72"/>
      <c r="N583" s="73"/>
      <c r="O583" s="79" t="s">
        <v>417</v>
      </c>
      <c r="P583" s="79">
        <v>1</v>
      </c>
      <c r="Q583" s="79" t="s">
        <v>418</v>
      </c>
      <c r="R583" s="79"/>
      <c r="S583" s="79"/>
      <c r="T583" s="78" t="str">
        <f>REPLACE(INDEX(GroupVertices[Group],MATCH(Edges[[#This Row],[Vertex 1]],GroupVertices[Vertex],0)),1,1,"")</f>
        <v>2</v>
      </c>
      <c r="U583" s="78" t="str">
        <f>REPLACE(INDEX(GroupVertices[Group],MATCH(Edges[[#This Row],[Vertex 2]],GroupVertices[Vertex],0)),1,1,"")</f>
        <v>2</v>
      </c>
      <c r="V583" s="48"/>
      <c r="W583" s="49"/>
      <c r="X583" s="48"/>
      <c r="Y583" s="49"/>
      <c r="Z583" s="48"/>
      <c r="AA583" s="49"/>
      <c r="AB583" s="48"/>
      <c r="AC583" s="49"/>
      <c r="AD583" s="48"/>
    </row>
    <row r="584" spans="1:30" ht="15">
      <c r="A584" s="65" t="s">
        <v>246</v>
      </c>
      <c r="B584" s="65" t="s">
        <v>270</v>
      </c>
      <c r="C584" s="66" t="s">
        <v>1350</v>
      </c>
      <c r="D584" s="67">
        <v>3</v>
      </c>
      <c r="E584" s="66" t="s">
        <v>132</v>
      </c>
      <c r="F584" s="69">
        <v>32</v>
      </c>
      <c r="G584" s="66"/>
      <c r="H584" s="70"/>
      <c r="I584" s="71"/>
      <c r="J584" s="71"/>
      <c r="K584" s="34" t="s">
        <v>65</v>
      </c>
      <c r="L584" s="72">
        <v>584</v>
      </c>
      <c r="M584" s="72"/>
      <c r="N584" s="73"/>
      <c r="O584" s="79" t="s">
        <v>417</v>
      </c>
      <c r="P584" s="79">
        <v>1</v>
      </c>
      <c r="Q584" s="79" t="s">
        <v>418</v>
      </c>
      <c r="R584" s="79"/>
      <c r="S584" s="79"/>
      <c r="T584" s="78" t="str">
        <f>REPLACE(INDEX(GroupVertices[Group],MATCH(Edges[[#This Row],[Vertex 1]],GroupVertices[Vertex],0)),1,1,"")</f>
        <v>2</v>
      </c>
      <c r="U584" s="78" t="str">
        <f>REPLACE(INDEX(GroupVertices[Group],MATCH(Edges[[#This Row],[Vertex 2]],GroupVertices[Vertex],0)),1,1,"")</f>
        <v>2</v>
      </c>
      <c r="V584" s="48"/>
      <c r="W584" s="49"/>
      <c r="X584" s="48"/>
      <c r="Y584" s="49"/>
      <c r="Z584" s="48"/>
      <c r="AA584" s="49"/>
      <c r="AB584" s="48"/>
      <c r="AC584" s="49"/>
      <c r="AD584" s="48"/>
    </row>
    <row r="585" spans="1:30" ht="15">
      <c r="A585" s="65" t="s">
        <v>246</v>
      </c>
      <c r="B585" s="65" t="s">
        <v>313</v>
      </c>
      <c r="C585" s="66" t="s">
        <v>1350</v>
      </c>
      <c r="D585" s="67">
        <v>3</v>
      </c>
      <c r="E585" s="66" t="s">
        <v>132</v>
      </c>
      <c r="F585" s="69">
        <v>32</v>
      </c>
      <c r="G585" s="66"/>
      <c r="H585" s="70"/>
      <c r="I585" s="71"/>
      <c r="J585" s="71"/>
      <c r="K585" s="34" t="s">
        <v>65</v>
      </c>
      <c r="L585" s="72">
        <v>585</v>
      </c>
      <c r="M585" s="72"/>
      <c r="N585" s="73"/>
      <c r="O585" s="79" t="s">
        <v>417</v>
      </c>
      <c r="P585" s="79">
        <v>1</v>
      </c>
      <c r="Q585" s="79" t="s">
        <v>418</v>
      </c>
      <c r="R585" s="79"/>
      <c r="S585" s="79"/>
      <c r="T585" s="78" t="str">
        <f>REPLACE(INDEX(GroupVertices[Group],MATCH(Edges[[#This Row],[Vertex 1]],GroupVertices[Vertex],0)),1,1,"")</f>
        <v>2</v>
      </c>
      <c r="U585" s="78" t="str">
        <f>REPLACE(INDEX(GroupVertices[Group],MATCH(Edges[[#This Row],[Vertex 2]],GroupVertices[Vertex],0)),1,1,"")</f>
        <v>2</v>
      </c>
      <c r="V585" s="48"/>
      <c r="W585" s="49"/>
      <c r="X585" s="48"/>
      <c r="Y585" s="49"/>
      <c r="Z585" s="48"/>
      <c r="AA585" s="49"/>
      <c r="AB585" s="48"/>
      <c r="AC585" s="49"/>
      <c r="AD585" s="48"/>
    </row>
    <row r="586" spans="1:30" ht="15">
      <c r="A586" s="65" t="s">
        <v>246</v>
      </c>
      <c r="B586" s="65" t="s">
        <v>312</v>
      </c>
      <c r="C586" s="66" t="s">
        <v>1350</v>
      </c>
      <c r="D586" s="67">
        <v>3</v>
      </c>
      <c r="E586" s="66" t="s">
        <v>132</v>
      </c>
      <c r="F586" s="69">
        <v>32</v>
      </c>
      <c r="G586" s="66"/>
      <c r="H586" s="70"/>
      <c r="I586" s="71"/>
      <c r="J586" s="71"/>
      <c r="K586" s="34" t="s">
        <v>65</v>
      </c>
      <c r="L586" s="72">
        <v>586</v>
      </c>
      <c r="M586" s="72"/>
      <c r="N586" s="73"/>
      <c r="O586" s="79" t="s">
        <v>417</v>
      </c>
      <c r="P586" s="79">
        <v>1</v>
      </c>
      <c r="Q586" s="79" t="s">
        <v>418</v>
      </c>
      <c r="R586" s="79"/>
      <c r="S586" s="79"/>
      <c r="T586" s="78" t="str">
        <f>REPLACE(INDEX(GroupVertices[Group],MATCH(Edges[[#This Row],[Vertex 1]],GroupVertices[Vertex],0)),1,1,"")</f>
        <v>2</v>
      </c>
      <c r="U586" s="78" t="str">
        <f>REPLACE(INDEX(GroupVertices[Group],MATCH(Edges[[#This Row],[Vertex 2]],GroupVertices[Vertex],0)),1,1,"")</f>
        <v>2</v>
      </c>
      <c r="V586" s="48"/>
      <c r="W586" s="49"/>
      <c r="X586" s="48"/>
      <c r="Y586" s="49"/>
      <c r="Z586" s="48"/>
      <c r="AA586" s="49"/>
      <c r="AB586" s="48"/>
      <c r="AC586" s="49"/>
      <c r="AD586" s="48"/>
    </row>
    <row r="587" spans="1:30" ht="15">
      <c r="A587" s="65" t="s">
        <v>199</v>
      </c>
      <c r="B587" s="65" t="s">
        <v>246</v>
      </c>
      <c r="C587" s="66" t="s">
        <v>1350</v>
      </c>
      <c r="D587" s="67">
        <v>3</v>
      </c>
      <c r="E587" s="66" t="s">
        <v>132</v>
      </c>
      <c r="F587" s="69">
        <v>32</v>
      </c>
      <c r="G587" s="66"/>
      <c r="H587" s="70"/>
      <c r="I587" s="71"/>
      <c r="J587" s="71"/>
      <c r="K587" s="34" t="s">
        <v>65</v>
      </c>
      <c r="L587" s="72">
        <v>587</v>
      </c>
      <c r="M587" s="72"/>
      <c r="N587" s="73"/>
      <c r="O587" s="79" t="s">
        <v>417</v>
      </c>
      <c r="P587" s="79">
        <v>1</v>
      </c>
      <c r="Q587" s="79" t="s">
        <v>418</v>
      </c>
      <c r="R587" s="79"/>
      <c r="S587" s="79"/>
      <c r="T587" s="78" t="str">
        <f>REPLACE(INDEX(GroupVertices[Group],MATCH(Edges[[#This Row],[Vertex 1]],GroupVertices[Vertex],0)),1,1,"")</f>
        <v>1</v>
      </c>
      <c r="U587" s="78" t="str">
        <f>REPLACE(INDEX(GroupVertices[Group],MATCH(Edges[[#This Row],[Vertex 2]],GroupVertices[Vertex],0)),1,1,"")</f>
        <v>2</v>
      </c>
      <c r="V587" s="48"/>
      <c r="W587" s="49"/>
      <c r="X587" s="48"/>
      <c r="Y587" s="49"/>
      <c r="Z587" s="48"/>
      <c r="AA587" s="49"/>
      <c r="AB587" s="48"/>
      <c r="AC587" s="49"/>
      <c r="AD587" s="48"/>
    </row>
    <row r="588" spans="1:30" ht="15">
      <c r="A588" s="65" t="s">
        <v>304</v>
      </c>
      <c r="B588" s="65" t="s">
        <v>246</v>
      </c>
      <c r="C588" s="66" t="s">
        <v>1350</v>
      </c>
      <c r="D588" s="67">
        <v>3</v>
      </c>
      <c r="E588" s="66" t="s">
        <v>132</v>
      </c>
      <c r="F588" s="69">
        <v>32</v>
      </c>
      <c r="G588" s="66"/>
      <c r="H588" s="70"/>
      <c r="I588" s="71"/>
      <c r="J588" s="71"/>
      <c r="K588" s="34" t="s">
        <v>65</v>
      </c>
      <c r="L588" s="72">
        <v>588</v>
      </c>
      <c r="M588" s="72"/>
      <c r="N588" s="73"/>
      <c r="O588" s="79" t="s">
        <v>417</v>
      </c>
      <c r="P588" s="79">
        <v>1</v>
      </c>
      <c r="Q588" s="79" t="s">
        <v>418</v>
      </c>
      <c r="R588" s="79"/>
      <c r="S588" s="79"/>
      <c r="T588" s="78" t="str">
        <f>REPLACE(INDEX(GroupVertices[Group],MATCH(Edges[[#This Row],[Vertex 1]],GroupVertices[Vertex],0)),1,1,"")</f>
        <v>2</v>
      </c>
      <c r="U588" s="78" t="str">
        <f>REPLACE(INDEX(GroupVertices[Group],MATCH(Edges[[#This Row],[Vertex 2]],GroupVertices[Vertex],0)),1,1,"")</f>
        <v>2</v>
      </c>
      <c r="V588" s="48"/>
      <c r="W588" s="49"/>
      <c r="X588" s="48"/>
      <c r="Y588" s="49"/>
      <c r="Z588" s="48"/>
      <c r="AA588" s="49"/>
      <c r="AB588" s="48"/>
      <c r="AC588" s="49"/>
      <c r="AD588" s="48"/>
    </row>
    <row r="589" spans="1:30" ht="15">
      <c r="A589" s="65" t="s">
        <v>199</v>
      </c>
      <c r="B589" s="65" t="s">
        <v>405</v>
      </c>
      <c r="C589" s="66" t="s">
        <v>1350</v>
      </c>
      <c r="D589" s="67">
        <v>3</v>
      </c>
      <c r="E589" s="66" t="s">
        <v>132</v>
      </c>
      <c r="F589" s="69">
        <v>32</v>
      </c>
      <c r="G589" s="66"/>
      <c r="H589" s="70"/>
      <c r="I589" s="71"/>
      <c r="J589" s="71"/>
      <c r="K589" s="34" t="s">
        <v>65</v>
      </c>
      <c r="L589" s="72">
        <v>589</v>
      </c>
      <c r="M589" s="72"/>
      <c r="N589" s="73"/>
      <c r="O589" s="79" t="s">
        <v>417</v>
      </c>
      <c r="P589" s="79">
        <v>1</v>
      </c>
      <c r="Q589" s="79" t="s">
        <v>418</v>
      </c>
      <c r="R589" s="79"/>
      <c r="S589" s="79"/>
      <c r="T589" s="78" t="str">
        <f>REPLACE(INDEX(GroupVertices[Group],MATCH(Edges[[#This Row],[Vertex 1]],GroupVertices[Vertex],0)),1,1,"")</f>
        <v>1</v>
      </c>
      <c r="U589" s="78" t="str">
        <f>REPLACE(INDEX(GroupVertices[Group],MATCH(Edges[[#This Row],[Vertex 2]],GroupVertices[Vertex],0)),1,1,"")</f>
        <v>1</v>
      </c>
      <c r="V589" s="48"/>
      <c r="W589" s="49"/>
      <c r="X589" s="48"/>
      <c r="Y589" s="49"/>
      <c r="Z589" s="48"/>
      <c r="AA589" s="49"/>
      <c r="AB589" s="48"/>
      <c r="AC589" s="49"/>
      <c r="AD589" s="48"/>
    </row>
    <row r="590" spans="1:30" ht="15">
      <c r="A590" s="65" t="s">
        <v>239</v>
      </c>
      <c r="B590" s="65" t="s">
        <v>406</v>
      </c>
      <c r="C590" s="66" t="s">
        <v>1350</v>
      </c>
      <c r="D590" s="67">
        <v>3</v>
      </c>
      <c r="E590" s="66" t="s">
        <v>132</v>
      </c>
      <c r="F590" s="69">
        <v>32</v>
      </c>
      <c r="G590" s="66"/>
      <c r="H590" s="70"/>
      <c r="I590" s="71"/>
      <c r="J590" s="71"/>
      <c r="K590" s="34" t="s">
        <v>65</v>
      </c>
      <c r="L590" s="72">
        <v>590</v>
      </c>
      <c r="M590" s="72"/>
      <c r="N590" s="73"/>
      <c r="O590" s="79" t="s">
        <v>417</v>
      </c>
      <c r="P590" s="79">
        <v>1</v>
      </c>
      <c r="Q590" s="79" t="s">
        <v>418</v>
      </c>
      <c r="R590" s="79"/>
      <c r="S590" s="79"/>
      <c r="T590" s="78" t="str">
        <f>REPLACE(INDEX(GroupVertices[Group],MATCH(Edges[[#This Row],[Vertex 1]],GroupVertices[Vertex],0)),1,1,"")</f>
        <v>3</v>
      </c>
      <c r="U590" s="78" t="str">
        <f>REPLACE(INDEX(GroupVertices[Group],MATCH(Edges[[#This Row],[Vertex 2]],GroupVertices[Vertex],0)),1,1,"")</f>
        <v>5</v>
      </c>
      <c r="V590" s="48"/>
      <c r="W590" s="49"/>
      <c r="X590" s="48"/>
      <c r="Y590" s="49"/>
      <c r="Z590" s="48"/>
      <c r="AA590" s="49"/>
      <c r="AB590" s="48"/>
      <c r="AC590" s="49"/>
      <c r="AD590" s="48"/>
    </row>
    <row r="591" spans="1:30" ht="15">
      <c r="A591" s="65" t="s">
        <v>225</v>
      </c>
      <c r="B591" s="65" t="s">
        <v>406</v>
      </c>
      <c r="C591" s="66" t="s">
        <v>1350</v>
      </c>
      <c r="D591" s="67">
        <v>3</v>
      </c>
      <c r="E591" s="66" t="s">
        <v>132</v>
      </c>
      <c r="F591" s="69">
        <v>32</v>
      </c>
      <c r="G591" s="66"/>
      <c r="H591" s="70"/>
      <c r="I591" s="71"/>
      <c r="J591" s="71"/>
      <c r="K591" s="34" t="s">
        <v>65</v>
      </c>
      <c r="L591" s="72">
        <v>591</v>
      </c>
      <c r="M591" s="72"/>
      <c r="N591" s="73"/>
      <c r="O591" s="79" t="s">
        <v>417</v>
      </c>
      <c r="P591" s="79">
        <v>1</v>
      </c>
      <c r="Q591" s="79" t="s">
        <v>418</v>
      </c>
      <c r="R591" s="79"/>
      <c r="S591" s="79"/>
      <c r="T591" s="78" t="str">
        <f>REPLACE(INDEX(GroupVertices[Group],MATCH(Edges[[#This Row],[Vertex 1]],GroupVertices[Vertex],0)),1,1,"")</f>
        <v>5</v>
      </c>
      <c r="U591" s="78" t="str">
        <f>REPLACE(INDEX(GroupVertices[Group],MATCH(Edges[[#This Row],[Vertex 2]],GroupVertices[Vertex],0)),1,1,"")</f>
        <v>5</v>
      </c>
      <c r="V591" s="48"/>
      <c r="W591" s="49"/>
      <c r="X591" s="48"/>
      <c r="Y591" s="49"/>
      <c r="Z591" s="48"/>
      <c r="AA591" s="49"/>
      <c r="AB591" s="48"/>
      <c r="AC591" s="49"/>
      <c r="AD591" s="48"/>
    </row>
    <row r="592" spans="1:30" ht="15">
      <c r="A592" s="65" t="s">
        <v>199</v>
      </c>
      <c r="B592" s="65" t="s">
        <v>406</v>
      </c>
      <c r="C592" s="66" t="s">
        <v>1350</v>
      </c>
      <c r="D592" s="67">
        <v>3</v>
      </c>
      <c r="E592" s="66" t="s">
        <v>132</v>
      </c>
      <c r="F592" s="69">
        <v>32</v>
      </c>
      <c r="G592" s="66"/>
      <c r="H592" s="70"/>
      <c r="I592" s="71"/>
      <c r="J592" s="71"/>
      <c r="K592" s="34" t="s">
        <v>65</v>
      </c>
      <c r="L592" s="72">
        <v>592</v>
      </c>
      <c r="M592" s="72"/>
      <c r="N592" s="73"/>
      <c r="O592" s="79" t="s">
        <v>417</v>
      </c>
      <c r="P592" s="79">
        <v>1</v>
      </c>
      <c r="Q592" s="79" t="s">
        <v>418</v>
      </c>
      <c r="R592" s="79"/>
      <c r="S592" s="79"/>
      <c r="T592" s="78" t="str">
        <f>REPLACE(INDEX(GroupVertices[Group],MATCH(Edges[[#This Row],[Vertex 1]],GroupVertices[Vertex],0)),1,1,"")</f>
        <v>1</v>
      </c>
      <c r="U592" s="78" t="str">
        <f>REPLACE(INDEX(GroupVertices[Group],MATCH(Edges[[#This Row],[Vertex 2]],GroupVertices[Vertex],0)),1,1,"")</f>
        <v>5</v>
      </c>
      <c r="V592" s="48"/>
      <c r="W592" s="49"/>
      <c r="X592" s="48"/>
      <c r="Y592" s="49"/>
      <c r="Z592" s="48"/>
      <c r="AA592" s="49"/>
      <c r="AB592" s="48"/>
      <c r="AC592" s="49"/>
      <c r="AD592" s="48"/>
    </row>
    <row r="593" spans="1:30" ht="15">
      <c r="A593" s="65" t="s">
        <v>234</v>
      </c>
      <c r="B593" s="65" t="s">
        <v>406</v>
      </c>
      <c r="C593" s="66" t="s">
        <v>1350</v>
      </c>
      <c r="D593" s="67">
        <v>3</v>
      </c>
      <c r="E593" s="66" t="s">
        <v>132</v>
      </c>
      <c r="F593" s="69">
        <v>32</v>
      </c>
      <c r="G593" s="66"/>
      <c r="H593" s="70"/>
      <c r="I593" s="71"/>
      <c r="J593" s="71"/>
      <c r="K593" s="34" t="s">
        <v>65</v>
      </c>
      <c r="L593" s="72">
        <v>593</v>
      </c>
      <c r="M593" s="72"/>
      <c r="N593" s="73"/>
      <c r="O593" s="79" t="s">
        <v>417</v>
      </c>
      <c r="P593" s="79">
        <v>1</v>
      </c>
      <c r="Q593" s="79" t="s">
        <v>418</v>
      </c>
      <c r="R593" s="79"/>
      <c r="S593" s="79"/>
      <c r="T593" s="78" t="str">
        <f>REPLACE(INDEX(GroupVertices[Group],MATCH(Edges[[#This Row],[Vertex 1]],GroupVertices[Vertex],0)),1,1,"")</f>
        <v>2</v>
      </c>
      <c r="U593" s="78" t="str">
        <f>REPLACE(INDEX(GroupVertices[Group],MATCH(Edges[[#This Row],[Vertex 2]],GroupVertices[Vertex],0)),1,1,"")</f>
        <v>5</v>
      </c>
      <c r="V593" s="48"/>
      <c r="W593" s="49"/>
      <c r="X593" s="48"/>
      <c r="Y593" s="49"/>
      <c r="Z593" s="48"/>
      <c r="AA593" s="49"/>
      <c r="AB593" s="48"/>
      <c r="AC593" s="49"/>
      <c r="AD593" s="48"/>
    </row>
    <row r="594" spans="1:30" ht="15">
      <c r="A594" s="65" t="s">
        <v>256</v>
      </c>
      <c r="B594" s="65" t="s">
        <v>406</v>
      </c>
      <c r="C594" s="66" t="s">
        <v>1350</v>
      </c>
      <c r="D594" s="67">
        <v>3</v>
      </c>
      <c r="E594" s="66" t="s">
        <v>132</v>
      </c>
      <c r="F594" s="69">
        <v>32</v>
      </c>
      <c r="G594" s="66"/>
      <c r="H594" s="70"/>
      <c r="I594" s="71"/>
      <c r="J594" s="71"/>
      <c r="K594" s="34" t="s">
        <v>65</v>
      </c>
      <c r="L594" s="72">
        <v>594</v>
      </c>
      <c r="M594" s="72"/>
      <c r="N594" s="73"/>
      <c r="O594" s="79" t="s">
        <v>417</v>
      </c>
      <c r="P594" s="79">
        <v>1</v>
      </c>
      <c r="Q594" s="79" t="s">
        <v>418</v>
      </c>
      <c r="R594" s="79"/>
      <c r="S594" s="79"/>
      <c r="T594" s="78" t="str">
        <f>REPLACE(INDEX(GroupVertices[Group],MATCH(Edges[[#This Row],[Vertex 1]],GroupVertices[Vertex],0)),1,1,"")</f>
        <v>5</v>
      </c>
      <c r="U594" s="78" t="str">
        <f>REPLACE(INDEX(GroupVertices[Group],MATCH(Edges[[#This Row],[Vertex 2]],GroupVertices[Vertex],0)),1,1,"")</f>
        <v>5</v>
      </c>
      <c r="V594" s="48"/>
      <c r="W594" s="49"/>
      <c r="X594" s="48"/>
      <c r="Y594" s="49"/>
      <c r="Z594" s="48"/>
      <c r="AA594" s="49"/>
      <c r="AB594" s="48"/>
      <c r="AC594" s="49"/>
      <c r="AD594" s="48"/>
    </row>
    <row r="595" spans="1:30" ht="15">
      <c r="A595" s="65" t="s">
        <v>305</v>
      </c>
      <c r="B595" s="65" t="s">
        <v>406</v>
      </c>
      <c r="C595" s="66" t="s">
        <v>1350</v>
      </c>
      <c r="D595" s="67">
        <v>3</v>
      </c>
      <c r="E595" s="66" t="s">
        <v>132</v>
      </c>
      <c r="F595" s="69">
        <v>32</v>
      </c>
      <c r="G595" s="66"/>
      <c r="H595" s="70"/>
      <c r="I595" s="71"/>
      <c r="J595" s="71"/>
      <c r="K595" s="34" t="s">
        <v>65</v>
      </c>
      <c r="L595" s="72">
        <v>595</v>
      </c>
      <c r="M595" s="72"/>
      <c r="N595" s="73"/>
      <c r="O595" s="79" t="s">
        <v>417</v>
      </c>
      <c r="P595" s="79">
        <v>1</v>
      </c>
      <c r="Q595" s="79" t="s">
        <v>418</v>
      </c>
      <c r="R595" s="79"/>
      <c r="S595" s="79"/>
      <c r="T595" s="78" t="str">
        <f>REPLACE(INDEX(GroupVertices[Group],MATCH(Edges[[#This Row],[Vertex 1]],GroupVertices[Vertex],0)),1,1,"")</f>
        <v>2</v>
      </c>
      <c r="U595" s="78" t="str">
        <f>REPLACE(INDEX(GroupVertices[Group],MATCH(Edges[[#This Row],[Vertex 2]],GroupVertices[Vertex],0)),1,1,"")</f>
        <v>5</v>
      </c>
      <c r="V595" s="48"/>
      <c r="W595" s="49"/>
      <c r="X595" s="48"/>
      <c r="Y595" s="49"/>
      <c r="Z595" s="48"/>
      <c r="AA595" s="49"/>
      <c r="AB595" s="48"/>
      <c r="AC595" s="49"/>
      <c r="AD595" s="48"/>
    </row>
    <row r="596" spans="1:30" ht="15">
      <c r="A596" s="65" t="s">
        <v>242</v>
      </c>
      <c r="B596" s="65" t="s">
        <v>306</v>
      </c>
      <c r="C596" s="66" t="s">
        <v>1350</v>
      </c>
      <c r="D596" s="67">
        <v>3</v>
      </c>
      <c r="E596" s="66" t="s">
        <v>132</v>
      </c>
      <c r="F596" s="69">
        <v>32</v>
      </c>
      <c r="G596" s="66"/>
      <c r="H596" s="70"/>
      <c r="I596" s="71"/>
      <c r="J596" s="71"/>
      <c r="K596" s="34" t="s">
        <v>66</v>
      </c>
      <c r="L596" s="72">
        <v>596</v>
      </c>
      <c r="M596" s="72"/>
      <c r="N596" s="73"/>
      <c r="O596" s="79" t="s">
        <v>417</v>
      </c>
      <c r="P596" s="79">
        <v>1</v>
      </c>
      <c r="Q596" s="79" t="s">
        <v>418</v>
      </c>
      <c r="R596" s="79"/>
      <c r="S596" s="79"/>
      <c r="T596" s="78" t="str">
        <f>REPLACE(INDEX(GroupVertices[Group],MATCH(Edges[[#This Row],[Vertex 1]],GroupVertices[Vertex],0)),1,1,"")</f>
        <v>2</v>
      </c>
      <c r="U596" s="78" t="str">
        <f>REPLACE(INDEX(GroupVertices[Group],MATCH(Edges[[#This Row],[Vertex 2]],GroupVertices[Vertex],0)),1,1,"")</f>
        <v>2</v>
      </c>
      <c r="V596" s="48"/>
      <c r="W596" s="49"/>
      <c r="X596" s="48"/>
      <c r="Y596" s="49"/>
      <c r="Z596" s="48"/>
      <c r="AA596" s="49"/>
      <c r="AB596" s="48"/>
      <c r="AC596" s="49"/>
      <c r="AD596" s="48"/>
    </row>
    <row r="597" spans="1:30" ht="15">
      <c r="A597" s="65" t="s">
        <v>306</v>
      </c>
      <c r="B597" s="65" t="s">
        <v>242</v>
      </c>
      <c r="C597" s="66" t="s">
        <v>1350</v>
      </c>
      <c r="D597" s="67">
        <v>3</v>
      </c>
      <c r="E597" s="66" t="s">
        <v>132</v>
      </c>
      <c r="F597" s="69">
        <v>32</v>
      </c>
      <c r="G597" s="66"/>
      <c r="H597" s="70"/>
      <c r="I597" s="71"/>
      <c r="J597" s="71"/>
      <c r="K597" s="34" t="s">
        <v>66</v>
      </c>
      <c r="L597" s="72">
        <v>597</v>
      </c>
      <c r="M597" s="72"/>
      <c r="N597" s="73"/>
      <c r="O597" s="79" t="s">
        <v>417</v>
      </c>
      <c r="P597" s="79">
        <v>1</v>
      </c>
      <c r="Q597" s="79" t="s">
        <v>418</v>
      </c>
      <c r="R597" s="79"/>
      <c r="S597" s="79"/>
      <c r="T597" s="78" t="str">
        <f>REPLACE(INDEX(GroupVertices[Group],MATCH(Edges[[#This Row],[Vertex 1]],GroupVertices[Vertex],0)),1,1,"")</f>
        <v>2</v>
      </c>
      <c r="U597" s="78" t="str">
        <f>REPLACE(INDEX(GroupVertices[Group],MATCH(Edges[[#This Row],[Vertex 2]],GroupVertices[Vertex],0)),1,1,"")</f>
        <v>2</v>
      </c>
      <c r="V597" s="48"/>
      <c r="W597" s="49"/>
      <c r="X597" s="48"/>
      <c r="Y597" s="49"/>
      <c r="Z597" s="48"/>
      <c r="AA597" s="49"/>
      <c r="AB597" s="48"/>
      <c r="AC597" s="49"/>
      <c r="AD597" s="48"/>
    </row>
    <row r="598" spans="1:30" ht="15">
      <c r="A598" s="65" t="s">
        <v>306</v>
      </c>
      <c r="B598" s="65" t="s">
        <v>321</v>
      </c>
      <c r="C598" s="66" t="s">
        <v>1350</v>
      </c>
      <c r="D598" s="67">
        <v>3</v>
      </c>
      <c r="E598" s="66" t="s">
        <v>132</v>
      </c>
      <c r="F598" s="69">
        <v>32</v>
      </c>
      <c r="G598" s="66"/>
      <c r="H598" s="70"/>
      <c r="I598" s="71"/>
      <c r="J598" s="71"/>
      <c r="K598" s="34" t="s">
        <v>65</v>
      </c>
      <c r="L598" s="72">
        <v>598</v>
      </c>
      <c r="M598" s="72"/>
      <c r="N598" s="73"/>
      <c r="O598" s="79" t="s">
        <v>417</v>
      </c>
      <c r="P598" s="79">
        <v>1</v>
      </c>
      <c r="Q598" s="79" t="s">
        <v>418</v>
      </c>
      <c r="R598" s="79"/>
      <c r="S598" s="79"/>
      <c r="T598" s="78" t="str">
        <f>REPLACE(INDEX(GroupVertices[Group],MATCH(Edges[[#This Row],[Vertex 1]],GroupVertices[Vertex],0)),1,1,"")</f>
        <v>2</v>
      </c>
      <c r="U598" s="78" t="str">
        <f>REPLACE(INDEX(GroupVertices[Group],MATCH(Edges[[#This Row],[Vertex 2]],GroupVertices[Vertex],0)),1,1,"")</f>
        <v>2</v>
      </c>
      <c r="V598" s="48"/>
      <c r="W598" s="49"/>
      <c r="X598" s="48"/>
      <c r="Y598" s="49"/>
      <c r="Z598" s="48"/>
      <c r="AA598" s="49"/>
      <c r="AB598" s="48"/>
      <c r="AC598" s="49"/>
      <c r="AD598" s="48"/>
    </row>
    <row r="599" spans="1:30" ht="15">
      <c r="A599" s="65" t="s">
        <v>199</v>
      </c>
      <c r="B599" s="65" t="s">
        <v>306</v>
      </c>
      <c r="C599" s="66" t="s">
        <v>1350</v>
      </c>
      <c r="D599" s="67">
        <v>3</v>
      </c>
      <c r="E599" s="66" t="s">
        <v>132</v>
      </c>
      <c r="F599" s="69">
        <v>32</v>
      </c>
      <c r="G599" s="66"/>
      <c r="H599" s="70"/>
      <c r="I599" s="71"/>
      <c r="J599" s="71"/>
      <c r="K599" s="34" t="s">
        <v>65</v>
      </c>
      <c r="L599" s="72">
        <v>599</v>
      </c>
      <c r="M599" s="72"/>
      <c r="N599" s="73"/>
      <c r="O599" s="79" t="s">
        <v>417</v>
      </c>
      <c r="P599" s="79">
        <v>1</v>
      </c>
      <c r="Q599" s="79" t="s">
        <v>418</v>
      </c>
      <c r="R599" s="79"/>
      <c r="S599" s="79"/>
      <c r="T599" s="78" t="str">
        <f>REPLACE(INDEX(GroupVertices[Group],MATCH(Edges[[#This Row],[Vertex 1]],GroupVertices[Vertex],0)),1,1,"")</f>
        <v>1</v>
      </c>
      <c r="U599" s="78" t="str">
        <f>REPLACE(INDEX(GroupVertices[Group],MATCH(Edges[[#This Row],[Vertex 2]],GroupVertices[Vertex],0)),1,1,"")</f>
        <v>2</v>
      </c>
      <c r="V599" s="48"/>
      <c r="W599" s="49"/>
      <c r="X599" s="48"/>
      <c r="Y599" s="49"/>
      <c r="Z599" s="48"/>
      <c r="AA599" s="49"/>
      <c r="AB599" s="48"/>
      <c r="AC599" s="49"/>
      <c r="AD599" s="48"/>
    </row>
    <row r="600" spans="1:30" ht="15">
      <c r="A600" s="65" t="s">
        <v>305</v>
      </c>
      <c r="B600" s="65" t="s">
        <v>306</v>
      </c>
      <c r="C600" s="66" t="s">
        <v>1350</v>
      </c>
      <c r="D600" s="67">
        <v>3</v>
      </c>
      <c r="E600" s="66" t="s">
        <v>132</v>
      </c>
      <c r="F600" s="69">
        <v>32</v>
      </c>
      <c r="G600" s="66"/>
      <c r="H600" s="70"/>
      <c r="I600" s="71"/>
      <c r="J600" s="71"/>
      <c r="K600" s="34" t="s">
        <v>65</v>
      </c>
      <c r="L600" s="72">
        <v>600</v>
      </c>
      <c r="M600" s="72"/>
      <c r="N600" s="73"/>
      <c r="O600" s="79" t="s">
        <v>417</v>
      </c>
      <c r="P600" s="79">
        <v>1</v>
      </c>
      <c r="Q600" s="79" t="s">
        <v>418</v>
      </c>
      <c r="R600" s="79"/>
      <c r="S600" s="79"/>
      <c r="T600" s="78" t="str">
        <f>REPLACE(INDEX(GroupVertices[Group],MATCH(Edges[[#This Row],[Vertex 1]],GroupVertices[Vertex],0)),1,1,"")</f>
        <v>2</v>
      </c>
      <c r="U600" s="78" t="str">
        <f>REPLACE(INDEX(GroupVertices[Group],MATCH(Edges[[#This Row],[Vertex 2]],GroupVertices[Vertex],0)),1,1,"")</f>
        <v>2</v>
      </c>
      <c r="V600" s="48"/>
      <c r="W600" s="49"/>
      <c r="X600" s="48"/>
      <c r="Y600" s="49"/>
      <c r="Z600" s="48"/>
      <c r="AA600" s="49"/>
      <c r="AB600" s="48"/>
      <c r="AC600" s="49"/>
      <c r="AD600" s="48"/>
    </row>
    <row r="601" spans="1:30" ht="15">
      <c r="A601" s="65" t="s">
        <v>199</v>
      </c>
      <c r="B601" s="65" t="s">
        <v>389</v>
      </c>
      <c r="C601" s="66" t="s">
        <v>1350</v>
      </c>
      <c r="D601" s="67">
        <v>3</v>
      </c>
      <c r="E601" s="66" t="s">
        <v>132</v>
      </c>
      <c r="F601" s="69">
        <v>32</v>
      </c>
      <c r="G601" s="66"/>
      <c r="H601" s="70"/>
      <c r="I601" s="71"/>
      <c r="J601" s="71"/>
      <c r="K601" s="34" t="s">
        <v>65</v>
      </c>
      <c r="L601" s="72">
        <v>601</v>
      </c>
      <c r="M601" s="72"/>
      <c r="N601" s="73"/>
      <c r="O601" s="79" t="s">
        <v>417</v>
      </c>
      <c r="P601" s="79">
        <v>1</v>
      </c>
      <c r="Q601" s="79" t="s">
        <v>418</v>
      </c>
      <c r="R601" s="79"/>
      <c r="S601" s="79"/>
      <c r="T601" s="78" t="str">
        <f>REPLACE(INDEX(GroupVertices[Group],MATCH(Edges[[#This Row],[Vertex 1]],GroupVertices[Vertex],0)),1,1,"")</f>
        <v>1</v>
      </c>
      <c r="U601" s="78" t="str">
        <f>REPLACE(INDEX(GroupVertices[Group],MATCH(Edges[[#This Row],[Vertex 2]],GroupVertices[Vertex],0)),1,1,"")</f>
        <v>6</v>
      </c>
      <c r="V601" s="48"/>
      <c r="W601" s="49"/>
      <c r="X601" s="48"/>
      <c r="Y601" s="49"/>
      <c r="Z601" s="48"/>
      <c r="AA601" s="49"/>
      <c r="AB601" s="48"/>
      <c r="AC601" s="49"/>
      <c r="AD601" s="48"/>
    </row>
    <row r="602" spans="1:30" ht="15">
      <c r="A602" s="65" t="s">
        <v>305</v>
      </c>
      <c r="B602" s="65" t="s">
        <v>389</v>
      </c>
      <c r="C602" s="66" t="s">
        <v>1350</v>
      </c>
      <c r="D602" s="67">
        <v>3</v>
      </c>
      <c r="E602" s="66" t="s">
        <v>132</v>
      </c>
      <c r="F602" s="69">
        <v>32</v>
      </c>
      <c r="G602" s="66"/>
      <c r="H602" s="70"/>
      <c r="I602" s="71"/>
      <c r="J602" s="71"/>
      <c r="K602" s="34" t="s">
        <v>65</v>
      </c>
      <c r="L602" s="72">
        <v>602</v>
      </c>
      <c r="M602" s="72"/>
      <c r="N602" s="73"/>
      <c r="O602" s="79" t="s">
        <v>417</v>
      </c>
      <c r="P602" s="79">
        <v>1</v>
      </c>
      <c r="Q602" s="79" t="s">
        <v>418</v>
      </c>
      <c r="R602" s="79"/>
      <c r="S602" s="79"/>
      <c r="T602" s="78" t="str">
        <f>REPLACE(INDEX(GroupVertices[Group],MATCH(Edges[[#This Row],[Vertex 1]],GroupVertices[Vertex],0)),1,1,"")</f>
        <v>2</v>
      </c>
      <c r="U602" s="78" t="str">
        <f>REPLACE(INDEX(GroupVertices[Group],MATCH(Edges[[#This Row],[Vertex 2]],GroupVertices[Vertex],0)),1,1,"")</f>
        <v>6</v>
      </c>
      <c r="V602" s="48"/>
      <c r="W602" s="49"/>
      <c r="X602" s="48"/>
      <c r="Y602" s="49"/>
      <c r="Z602" s="48"/>
      <c r="AA602" s="49"/>
      <c r="AB602" s="48"/>
      <c r="AC602" s="49"/>
      <c r="AD602" s="48"/>
    </row>
    <row r="603" spans="1:30" ht="15">
      <c r="A603" s="65" t="s">
        <v>307</v>
      </c>
      <c r="B603" s="65" t="s">
        <v>242</v>
      </c>
      <c r="C603" s="66" t="s">
        <v>1350</v>
      </c>
      <c r="D603" s="67">
        <v>3</v>
      </c>
      <c r="E603" s="66" t="s">
        <v>132</v>
      </c>
      <c r="F603" s="69">
        <v>32</v>
      </c>
      <c r="G603" s="66"/>
      <c r="H603" s="70"/>
      <c r="I603" s="71"/>
      <c r="J603" s="71"/>
      <c r="K603" s="34" t="s">
        <v>65</v>
      </c>
      <c r="L603" s="72">
        <v>603</v>
      </c>
      <c r="M603" s="72"/>
      <c r="N603" s="73"/>
      <c r="O603" s="79" t="s">
        <v>417</v>
      </c>
      <c r="P603" s="79">
        <v>1</v>
      </c>
      <c r="Q603" s="79" t="s">
        <v>418</v>
      </c>
      <c r="R603" s="79"/>
      <c r="S603" s="79"/>
      <c r="T603" s="78" t="str">
        <f>REPLACE(INDEX(GroupVertices[Group],MATCH(Edges[[#This Row],[Vertex 1]],GroupVertices[Vertex],0)),1,1,"")</f>
        <v>2</v>
      </c>
      <c r="U603" s="78" t="str">
        <f>REPLACE(INDEX(GroupVertices[Group],MATCH(Edges[[#This Row],[Vertex 2]],GroupVertices[Vertex],0)),1,1,"")</f>
        <v>2</v>
      </c>
      <c r="V603" s="48"/>
      <c r="W603" s="49"/>
      <c r="X603" s="48"/>
      <c r="Y603" s="49"/>
      <c r="Z603" s="48"/>
      <c r="AA603" s="49"/>
      <c r="AB603" s="48"/>
      <c r="AC603" s="49"/>
      <c r="AD603" s="48"/>
    </row>
    <row r="604" spans="1:30" ht="15">
      <c r="A604" s="65" t="s">
        <v>307</v>
      </c>
      <c r="B604" s="65" t="s">
        <v>392</v>
      </c>
      <c r="C604" s="66" t="s">
        <v>1350</v>
      </c>
      <c r="D604" s="67">
        <v>3</v>
      </c>
      <c r="E604" s="66" t="s">
        <v>132</v>
      </c>
      <c r="F604" s="69">
        <v>32</v>
      </c>
      <c r="G604" s="66"/>
      <c r="H604" s="70"/>
      <c r="I604" s="71"/>
      <c r="J604" s="71"/>
      <c r="K604" s="34" t="s">
        <v>65</v>
      </c>
      <c r="L604" s="72">
        <v>604</v>
      </c>
      <c r="M604" s="72"/>
      <c r="N604" s="73"/>
      <c r="O604" s="79" t="s">
        <v>417</v>
      </c>
      <c r="P604" s="79">
        <v>1</v>
      </c>
      <c r="Q604" s="79" t="s">
        <v>418</v>
      </c>
      <c r="R604" s="79"/>
      <c r="S604" s="79"/>
      <c r="T604" s="78" t="str">
        <f>REPLACE(INDEX(GroupVertices[Group],MATCH(Edges[[#This Row],[Vertex 1]],GroupVertices[Vertex],0)),1,1,"")</f>
        <v>2</v>
      </c>
      <c r="U604" s="78" t="str">
        <f>REPLACE(INDEX(GroupVertices[Group],MATCH(Edges[[#This Row],[Vertex 2]],GroupVertices[Vertex],0)),1,1,"")</f>
        <v>2</v>
      </c>
      <c r="V604" s="48"/>
      <c r="W604" s="49"/>
      <c r="X604" s="48"/>
      <c r="Y604" s="49"/>
      <c r="Z604" s="48"/>
      <c r="AA604" s="49"/>
      <c r="AB604" s="48"/>
      <c r="AC604" s="49"/>
      <c r="AD604" s="48"/>
    </row>
    <row r="605" spans="1:30" ht="15">
      <c r="A605" s="65" t="s">
        <v>307</v>
      </c>
      <c r="B605" s="65" t="s">
        <v>308</v>
      </c>
      <c r="C605" s="66" t="s">
        <v>1350</v>
      </c>
      <c r="D605" s="67">
        <v>3</v>
      </c>
      <c r="E605" s="66" t="s">
        <v>132</v>
      </c>
      <c r="F605" s="69">
        <v>32</v>
      </c>
      <c r="G605" s="66"/>
      <c r="H605" s="70"/>
      <c r="I605" s="71"/>
      <c r="J605" s="71"/>
      <c r="K605" s="34" t="s">
        <v>66</v>
      </c>
      <c r="L605" s="72">
        <v>605</v>
      </c>
      <c r="M605" s="72"/>
      <c r="N605" s="73"/>
      <c r="O605" s="79" t="s">
        <v>417</v>
      </c>
      <c r="P605" s="79">
        <v>1</v>
      </c>
      <c r="Q605" s="79" t="s">
        <v>418</v>
      </c>
      <c r="R605" s="79"/>
      <c r="S605" s="79"/>
      <c r="T605" s="78" t="str">
        <f>REPLACE(INDEX(GroupVertices[Group],MATCH(Edges[[#This Row],[Vertex 1]],GroupVertices[Vertex],0)),1,1,"")</f>
        <v>2</v>
      </c>
      <c r="U605" s="78" t="str">
        <f>REPLACE(INDEX(GroupVertices[Group],MATCH(Edges[[#This Row],[Vertex 2]],GroupVertices[Vertex],0)),1,1,"")</f>
        <v>2</v>
      </c>
      <c r="V605" s="48"/>
      <c r="W605" s="49"/>
      <c r="X605" s="48"/>
      <c r="Y605" s="49"/>
      <c r="Z605" s="48"/>
      <c r="AA605" s="49"/>
      <c r="AB605" s="48"/>
      <c r="AC605" s="49"/>
      <c r="AD605" s="48"/>
    </row>
    <row r="606" spans="1:30" ht="15">
      <c r="A606" s="65" t="s">
        <v>307</v>
      </c>
      <c r="B606" s="65" t="s">
        <v>305</v>
      </c>
      <c r="C606" s="66" t="s">
        <v>1350</v>
      </c>
      <c r="D606" s="67">
        <v>3</v>
      </c>
      <c r="E606" s="66" t="s">
        <v>132</v>
      </c>
      <c r="F606" s="69">
        <v>32</v>
      </c>
      <c r="G606" s="66"/>
      <c r="H606" s="70"/>
      <c r="I606" s="71"/>
      <c r="J606" s="71"/>
      <c r="K606" s="34" t="s">
        <v>66</v>
      </c>
      <c r="L606" s="72">
        <v>606</v>
      </c>
      <c r="M606" s="72"/>
      <c r="N606" s="73"/>
      <c r="O606" s="79" t="s">
        <v>417</v>
      </c>
      <c r="P606" s="79">
        <v>1</v>
      </c>
      <c r="Q606" s="79" t="s">
        <v>418</v>
      </c>
      <c r="R606" s="79"/>
      <c r="S606" s="79"/>
      <c r="T606" s="78" t="str">
        <f>REPLACE(INDEX(GroupVertices[Group],MATCH(Edges[[#This Row],[Vertex 1]],GroupVertices[Vertex],0)),1,1,"")</f>
        <v>2</v>
      </c>
      <c r="U606" s="78" t="str">
        <f>REPLACE(INDEX(GroupVertices[Group],MATCH(Edges[[#This Row],[Vertex 2]],GroupVertices[Vertex],0)),1,1,"")</f>
        <v>2</v>
      </c>
      <c r="V606" s="48"/>
      <c r="W606" s="49"/>
      <c r="X606" s="48"/>
      <c r="Y606" s="49"/>
      <c r="Z606" s="48"/>
      <c r="AA606" s="49"/>
      <c r="AB606" s="48"/>
      <c r="AC606" s="49"/>
      <c r="AD606" s="48"/>
    </row>
    <row r="607" spans="1:30" ht="15">
      <c r="A607" s="65" t="s">
        <v>199</v>
      </c>
      <c r="B607" s="65" t="s">
        <v>307</v>
      </c>
      <c r="C607" s="66" t="s">
        <v>1350</v>
      </c>
      <c r="D607" s="67">
        <v>3</v>
      </c>
      <c r="E607" s="66" t="s">
        <v>132</v>
      </c>
      <c r="F607" s="69">
        <v>32</v>
      </c>
      <c r="G607" s="66"/>
      <c r="H607" s="70"/>
      <c r="I607" s="71"/>
      <c r="J607" s="71"/>
      <c r="K607" s="34" t="s">
        <v>65</v>
      </c>
      <c r="L607" s="72">
        <v>607</v>
      </c>
      <c r="M607" s="72"/>
      <c r="N607" s="73"/>
      <c r="O607" s="79" t="s">
        <v>417</v>
      </c>
      <c r="P607" s="79">
        <v>1</v>
      </c>
      <c r="Q607" s="79" t="s">
        <v>418</v>
      </c>
      <c r="R607" s="79"/>
      <c r="S607" s="79"/>
      <c r="T607" s="78" t="str">
        <f>REPLACE(INDEX(GroupVertices[Group],MATCH(Edges[[#This Row],[Vertex 1]],GroupVertices[Vertex],0)),1,1,"")</f>
        <v>1</v>
      </c>
      <c r="U607" s="78" t="str">
        <f>REPLACE(INDEX(GroupVertices[Group],MATCH(Edges[[#This Row],[Vertex 2]],GroupVertices[Vertex],0)),1,1,"")</f>
        <v>2</v>
      </c>
      <c r="V607" s="48"/>
      <c r="W607" s="49"/>
      <c r="X607" s="48"/>
      <c r="Y607" s="49"/>
      <c r="Z607" s="48"/>
      <c r="AA607" s="49"/>
      <c r="AB607" s="48"/>
      <c r="AC607" s="49"/>
      <c r="AD607" s="48"/>
    </row>
    <row r="608" spans="1:30" ht="15">
      <c r="A608" s="65" t="s">
        <v>308</v>
      </c>
      <c r="B608" s="65" t="s">
        <v>307</v>
      </c>
      <c r="C608" s="66" t="s">
        <v>1350</v>
      </c>
      <c r="D608" s="67">
        <v>3</v>
      </c>
      <c r="E608" s="66" t="s">
        <v>132</v>
      </c>
      <c r="F608" s="69">
        <v>32</v>
      </c>
      <c r="G608" s="66"/>
      <c r="H608" s="70"/>
      <c r="I608" s="71"/>
      <c r="J608" s="71"/>
      <c r="K608" s="34" t="s">
        <v>66</v>
      </c>
      <c r="L608" s="72">
        <v>608</v>
      </c>
      <c r="M608" s="72"/>
      <c r="N608" s="73"/>
      <c r="O608" s="79" t="s">
        <v>417</v>
      </c>
      <c r="P608" s="79">
        <v>1</v>
      </c>
      <c r="Q608" s="79" t="s">
        <v>418</v>
      </c>
      <c r="R608" s="79"/>
      <c r="S608" s="79"/>
      <c r="T608" s="78" t="str">
        <f>REPLACE(INDEX(GroupVertices[Group],MATCH(Edges[[#This Row],[Vertex 1]],GroupVertices[Vertex],0)),1,1,"")</f>
        <v>2</v>
      </c>
      <c r="U608" s="78" t="str">
        <f>REPLACE(INDEX(GroupVertices[Group],MATCH(Edges[[#This Row],[Vertex 2]],GroupVertices[Vertex],0)),1,1,"")</f>
        <v>2</v>
      </c>
      <c r="V608" s="48"/>
      <c r="W608" s="49"/>
      <c r="X608" s="48"/>
      <c r="Y608" s="49"/>
      <c r="Z608" s="48"/>
      <c r="AA608" s="49"/>
      <c r="AB608" s="48"/>
      <c r="AC608" s="49"/>
      <c r="AD608" s="48"/>
    </row>
    <row r="609" spans="1:30" ht="15">
      <c r="A609" s="65" t="s">
        <v>305</v>
      </c>
      <c r="B609" s="65" t="s">
        <v>307</v>
      </c>
      <c r="C609" s="66" t="s">
        <v>1350</v>
      </c>
      <c r="D609" s="67">
        <v>3</v>
      </c>
      <c r="E609" s="66" t="s">
        <v>132</v>
      </c>
      <c r="F609" s="69">
        <v>32</v>
      </c>
      <c r="G609" s="66"/>
      <c r="H609" s="70"/>
      <c r="I609" s="71"/>
      <c r="J609" s="71"/>
      <c r="K609" s="34" t="s">
        <v>66</v>
      </c>
      <c r="L609" s="72">
        <v>609</v>
      </c>
      <c r="M609" s="72"/>
      <c r="N609" s="73"/>
      <c r="O609" s="79" t="s">
        <v>417</v>
      </c>
      <c r="P609" s="79">
        <v>1</v>
      </c>
      <c r="Q609" s="79" t="s">
        <v>418</v>
      </c>
      <c r="R609" s="79"/>
      <c r="S609" s="79"/>
      <c r="T609" s="78" t="str">
        <f>REPLACE(INDEX(GroupVertices[Group],MATCH(Edges[[#This Row],[Vertex 1]],GroupVertices[Vertex],0)),1,1,"")</f>
        <v>2</v>
      </c>
      <c r="U609" s="78" t="str">
        <f>REPLACE(INDEX(GroupVertices[Group],MATCH(Edges[[#This Row],[Vertex 2]],GroupVertices[Vertex],0)),1,1,"")</f>
        <v>2</v>
      </c>
      <c r="V609" s="48"/>
      <c r="W609" s="49"/>
      <c r="X609" s="48"/>
      <c r="Y609" s="49"/>
      <c r="Z609" s="48"/>
      <c r="AA609" s="49"/>
      <c r="AB609" s="48"/>
      <c r="AC609" s="49"/>
      <c r="AD609" s="48"/>
    </row>
    <row r="610" spans="1:30" ht="15">
      <c r="A610" s="65" t="s">
        <v>242</v>
      </c>
      <c r="B610" s="65" t="s">
        <v>308</v>
      </c>
      <c r="C610" s="66" t="s">
        <v>1350</v>
      </c>
      <c r="D610" s="67">
        <v>3</v>
      </c>
      <c r="E610" s="66" t="s">
        <v>132</v>
      </c>
      <c r="F610" s="69">
        <v>32</v>
      </c>
      <c r="G610" s="66"/>
      <c r="H610" s="70"/>
      <c r="I610" s="71"/>
      <c r="J610" s="71"/>
      <c r="K610" s="34" t="s">
        <v>65</v>
      </c>
      <c r="L610" s="72">
        <v>610</v>
      </c>
      <c r="M610" s="72"/>
      <c r="N610" s="73"/>
      <c r="O610" s="79" t="s">
        <v>417</v>
      </c>
      <c r="P610" s="79">
        <v>1</v>
      </c>
      <c r="Q610" s="79" t="s">
        <v>418</v>
      </c>
      <c r="R610" s="79"/>
      <c r="S610" s="79"/>
      <c r="T610" s="78" t="str">
        <f>REPLACE(INDEX(GroupVertices[Group],MATCH(Edges[[#This Row],[Vertex 1]],GroupVertices[Vertex],0)),1,1,"")</f>
        <v>2</v>
      </c>
      <c r="U610" s="78" t="str">
        <f>REPLACE(INDEX(GroupVertices[Group],MATCH(Edges[[#This Row],[Vertex 2]],GroupVertices[Vertex],0)),1,1,"")</f>
        <v>2</v>
      </c>
      <c r="V610" s="48"/>
      <c r="W610" s="49"/>
      <c r="X610" s="48"/>
      <c r="Y610" s="49"/>
      <c r="Z610" s="48"/>
      <c r="AA610" s="49"/>
      <c r="AB610" s="48"/>
      <c r="AC610" s="49"/>
      <c r="AD610" s="48"/>
    </row>
    <row r="611" spans="1:30" ht="15">
      <c r="A611" s="65" t="s">
        <v>308</v>
      </c>
      <c r="B611" s="65" t="s">
        <v>305</v>
      </c>
      <c r="C611" s="66" t="s">
        <v>1350</v>
      </c>
      <c r="D611" s="67">
        <v>3</v>
      </c>
      <c r="E611" s="66" t="s">
        <v>132</v>
      </c>
      <c r="F611" s="69">
        <v>32</v>
      </c>
      <c r="G611" s="66"/>
      <c r="H611" s="70"/>
      <c r="I611" s="71"/>
      <c r="J611" s="71"/>
      <c r="K611" s="34" t="s">
        <v>66</v>
      </c>
      <c r="L611" s="72">
        <v>611</v>
      </c>
      <c r="M611" s="72"/>
      <c r="N611" s="73"/>
      <c r="O611" s="79" t="s">
        <v>417</v>
      </c>
      <c r="P611" s="79">
        <v>1</v>
      </c>
      <c r="Q611" s="79" t="s">
        <v>418</v>
      </c>
      <c r="R611" s="79"/>
      <c r="S611" s="79"/>
      <c r="T611" s="78" t="str">
        <f>REPLACE(INDEX(GroupVertices[Group],MATCH(Edges[[#This Row],[Vertex 1]],GroupVertices[Vertex],0)),1,1,"")</f>
        <v>2</v>
      </c>
      <c r="U611" s="78" t="str">
        <f>REPLACE(INDEX(GroupVertices[Group],MATCH(Edges[[#This Row],[Vertex 2]],GroupVertices[Vertex],0)),1,1,"")</f>
        <v>2</v>
      </c>
      <c r="V611" s="48"/>
      <c r="W611" s="49"/>
      <c r="X611" s="48"/>
      <c r="Y611" s="49"/>
      <c r="Z611" s="48"/>
      <c r="AA611" s="49"/>
      <c r="AB611" s="48"/>
      <c r="AC611" s="49"/>
      <c r="AD611" s="48"/>
    </row>
    <row r="612" spans="1:30" ht="15">
      <c r="A612" s="65" t="s">
        <v>199</v>
      </c>
      <c r="B612" s="65" t="s">
        <v>308</v>
      </c>
      <c r="C612" s="66" t="s">
        <v>1350</v>
      </c>
      <c r="D612" s="67">
        <v>3</v>
      </c>
      <c r="E612" s="66" t="s">
        <v>132</v>
      </c>
      <c r="F612" s="69">
        <v>32</v>
      </c>
      <c r="G612" s="66"/>
      <c r="H612" s="70"/>
      <c r="I612" s="71"/>
      <c r="J612" s="71"/>
      <c r="K612" s="34" t="s">
        <v>65</v>
      </c>
      <c r="L612" s="72">
        <v>612</v>
      </c>
      <c r="M612" s="72"/>
      <c r="N612" s="73"/>
      <c r="O612" s="79" t="s">
        <v>417</v>
      </c>
      <c r="P612" s="79">
        <v>1</v>
      </c>
      <c r="Q612" s="79" t="s">
        <v>418</v>
      </c>
      <c r="R612" s="79"/>
      <c r="S612" s="79"/>
      <c r="T612" s="78" t="str">
        <f>REPLACE(INDEX(GroupVertices[Group],MATCH(Edges[[#This Row],[Vertex 1]],GroupVertices[Vertex],0)),1,1,"")</f>
        <v>1</v>
      </c>
      <c r="U612" s="78" t="str">
        <f>REPLACE(INDEX(GroupVertices[Group],MATCH(Edges[[#This Row],[Vertex 2]],GroupVertices[Vertex],0)),1,1,"")</f>
        <v>2</v>
      </c>
      <c r="V612" s="48"/>
      <c r="W612" s="49"/>
      <c r="X612" s="48"/>
      <c r="Y612" s="49"/>
      <c r="Z612" s="48"/>
      <c r="AA612" s="49"/>
      <c r="AB612" s="48"/>
      <c r="AC612" s="49"/>
      <c r="AD612" s="48"/>
    </row>
    <row r="613" spans="1:30" ht="15">
      <c r="A613" s="65" t="s">
        <v>305</v>
      </c>
      <c r="B613" s="65" t="s">
        <v>308</v>
      </c>
      <c r="C613" s="66" t="s">
        <v>1350</v>
      </c>
      <c r="D613" s="67">
        <v>3</v>
      </c>
      <c r="E613" s="66" t="s">
        <v>132</v>
      </c>
      <c r="F613" s="69">
        <v>32</v>
      </c>
      <c r="G613" s="66"/>
      <c r="H613" s="70"/>
      <c r="I613" s="71"/>
      <c r="J613" s="71"/>
      <c r="K613" s="34" t="s">
        <v>66</v>
      </c>
      <c r="L613" s="72">
        <v>613</v>
      </c>
      <c r="M613" s="72"/>
      <c r="N613" s="73"/>
      <c r="O613" s="79" t="s">
        <v>417</v>
      </c>
      <c r="P613" s="79">
        <v>1</v>
      </c>
      <c r="Q613" s="79" t="s">
        <v>418</v>
      </c>
      <c r="R613" s="79"/>
      <c r="S613" s="79"/>
      <c r="T613" s="78" t="str">
        <f>REPLACE(INDEX(GroupVertices[Group],MATCH(Edges[[#This Row],[Vertex 1]],GroupVertices[Vertex],0)),1,1,"")</f>
        <v>2</v>
      </c>
      <c r="U613" s="78" t="str">
        <f>REPLACE(INDEX(GroupVertices[Group],MATCH(Edges[[#This Row],[Vertex 2]],GroupVertices[Vertex],0)),1,1,"")</f>
        <v>2</v>
      </c>
      <c r="V613" s="48"/>
      <c r="W613" s="49"/>
      <c r="X613" s="48"/>
      <c r="Y613" s="49"/>
      <c r="Z613" s="48"/>
      <c r="AA613" s="49"/>
      <c r="AB613" s="48"/>
      <c r="AC613" s="49"/>
      <c r="AD613" s="48"/>
    </row>
    <row r="614" spans="1:30" ht="15">
      <c r="A614" s="65" t="s">
        <v>256</v>
      </c>
      <c r="B614" s="65" t="s">
        <v>407</v>
      </c>
      <c r="C614" s="66" t="s">
        <v>1350</v>
      </c>
      <c r="D614" s="67">
        <v>3</v>
      </c>
      <c r="E614" s="66" t="s">
        <v>132</v>
      </c>
      <c r="F614" s="69">
        <v>32</v>
      </c>
      <c r="G614" s="66"/>
      <c r="H614" s="70"/>
      <c r="I614" s="71"/>
      <c r="J614" s="71"/>
      <c r="K614" s="34" t="s">
        <v>65</v>
      </c>
      <c r="L614" s="72">
        <v>614</v>
      </c>
      <c r="M614" s="72"/>
      <c r="N614" s="73"/>
      <c r="O614" s="79" t="s">
        <v>417</v>
      </c>
      <c r="P614" s="79">
        <v>1</v>
      </c>
      <c r="Q614" s="79" t="s">
        <v>418</v>
      </c>
      <c r="R614" s="79"/>
      <c r="S614" s="79"/>
      <c r="T614" s="78" t="str">
        <f>REPLACE(INDEX(GroupVertices[Group],MATCH(Edges[[#This Row],[Vertex 1]],GroupVertices[Vertex],0)),1,1,"")</f>
        <v>5</v>
      </c>
      <c r="U614" s="78" t="str">
        <f>REPLACE(INDEX(GroupVertices[Group],MATCH(Edges[[#This Row],[Vertex 2]],GroupVertices[Vertex],0)),1,1,"")</f>
        <v>5</v>
      </c>
      <c r="V614" s="48"/>
      <c r="W614" s="49"/>
      <c r="X614" s="48"/>
      <c r="Y614" s="49"/>
      <c r="Z614" s="48"/>
      <c r="AA614" s="49"/>
      <c r="AB614" s="48"/>
      <c r="AC614" s="49"/>
      <c r="AD614" s="48"/>
    </row>
    <row r="615" spans="1:30" ht="15">
      <c r="A615" s="65" t="s">
        <v>199</v>
      </c>
      <c r="B615" s="65" t="s">
        <v>407</v>
      </c>
      <c r="C615" s="66" t="s">
        <v>1350</v>
      </c>
      <c r="D615" s="67">
        <v>3</v>
      </c>
      <c r="E615" s="66" t="s">
        <v>132</v>
      </c>
      <c r="F615" s="69">
        <v>32</v>
      </c>
      <c r="G615" s="66"/>
      <c r="H615" s="70"/>
      <c r="I615" s="71"/>
      <c r="J615" s="71"/>
      <c r="K615" s="34" t="s">
        <v>65</v>
      </c>
      <c r="L615" s="72">
        <v>615</v>
      </c>
      <c r="M615" s="72"/>
      <c r="N615" s="73"/>
      <c r="O615" s="79" t="s">
        <v>417</v>
      </c>
      <c r="P615" s="79">
        <v>1</v>
      </c>
      <c r="Q615" s="79" t="s">
        <v>418</v>
      </c>
      <c r="R615" s="79"/>
      <c r="S615" s="79"/>
      <c r="T615" s="78" t="str">
        <f>REPLACE(INDEX(GroupVertices[Group],MATCH(Edges[[#This Row],[Vertex 1]],GroupVertices[Vertex],0)),1,1,"")</f>
        <v>1</v>
      </c>
      <c r="U615" s="78" t="str">
        <f>REPLACE(INDEX(GroupVertices[Group],MATCH(Edges[[#This Row],[Vertex 2]],GroupVertices[Vertex],0)),1,1,"")</f>
        <v>5</v>
      </c>
      <c r="V615" s="48"/>
      <c r="W615" s="49"/>
      <c r="X615" s="48"/>
      <c r="Y615" s="49"/>
      <c r="Z615" s="48"/>
      <c r="AA615" s="49"/>
      <c r="AB615" s="48"/>
      <c r="AC615" s="49"/>
      <c r="AD615" s="48"/>
    </row>
    <row r="616" spans="1:30" ht="15">
      <c r="A616" s="65" t="s">
        <v>305</v>
      </c>
      <c r="B616" s="65" t="s">
        <v>407</v>
      </c>
      <c r="C616" s="66" t="s">
        <v>1350</v>
      </c>
      <c r="D616" s="67">
        <v>3</v>
      </c>
      <c r="E616" s="66" t="s">
        <v>132</v>
      </c>
      <c r="F616" s="69">
        <v>32</v>
      </c>
      <c r="G616" s="66"/>
      <c r="H616" s="70"/>
      <c r="I616" s="71"/>
      <c r="J616" s="71"/>
      <c r="K616" s="34" t="s">
        <v>65</v>
      </c>
      <c r="L616" s="72">
        <v>616</v>
      </c>
      <c r="M616" s="72"/>
      <c r="N616" s="73"/>
      <c r="O616" s="79" t="s">
        <v>417</v>
      </c>
      <c r="P616" s="79">
        <v>1</v>
      </c>
      <c r="Q616" s="79" t="s">
        <v>418</v>
      </c>
      <c r="R616" s="79"/>
      <c r="S616" s="79"/>
      <c r="T616" s="78" t="str">
        <f>REPLACE(INDEX(GroupVertices[Group],MATCH(Edges[[#This Row],[Vertex 1]],GroupVertices[Vertex],0)),1,1,"")</f>
        <v>2</v>
      </c>
      <c r="U616" s="78" t="str">
        <f>REPLACE(INDEX(GroupVertices[Group],MATCH(Edges[[#This Row],[Vertex 2]],GroupVertices[Vertex],0)),1,1,"")</f>
        <v>5</v>
      </c>
      <c r="V616" s="48"/>
      <c r="W616" s="49"/>
      <c r="X616" s="48"/>
      <c r="Y616" s="49"/>
      <c r="Z616" s="48"/>
      <c r="AA616" s="49"/>
      <c r="AB616" s="48"/>
      <c r="AC616" s="49"/>
      <c r="AD616" s="48"/>
    </row>
    <row r="617" spans="1:30" ht="15">
      <c r="A617" s="65" t="s">
        <v>272</v>
      </c>
      <c r="B617" s="65" t="s">
        <v>408</v>
      </c>
      <c r="C617" s="66" t="s">
        <v>1350</v>
      </c>
      <c r="D617" s="67">
        <v>3</v>
      </c>
      <c r="E617" s="66" t="s">
        <v>132</v>
      </c>
      <c r="F617" s="69">
        <v>32</v>
      </c>
      <c r="G617" s="66"/>
      <c r="H617" s="70"/>
      <c r="I617" s="71"/>
      <c r="J617" s="71"/>
      <c r="K617" s="34" t="s">
        <v>65</v>
      </c>
      <c r="L617" s="72">
        <v>617</v>
      </c>
      <c r="M617" s="72"/>
      <c r="N617" s="73"/>
      <c r="O617" s="79" t="s">
        <v>417</v>
      </c>
      <c r="P617" s="79">
        <v>1</v>
      </c>
      <c r="Q617" s="79" t="s">
        <v>418</v>
      </c>
      <c r="R617" s="79"/>
      <c r="S617" s="79"/>
      <c r="T617" s="78" t="str">
        <f>REPLACE(INDEX(GroupVertices[Group],MATCH(Edges[[#This Row],[Vertex 1]],GroupVertices[Vertex],0)),1,1,"")</f>
        <v>1</v>
      </c>
      <c r="U617" s="78" t="str">
        <f>REPLACE(INDEX(GroupVertices[Group],MATCH(Edges[[#This Row],[Vertex 2]],GroupVertices[Vertex],0)),1,1,"")</f>
        <v>1</v>
      </c>
      <c r="V617" s="48"/>
      <c r="W617" s="49"/>
      <c r="X617" s="48"/>
      <c r="Y617" s="49"/>
      <c r="Z617" s="48"/>
      <c r="AA617" s="49"/>
      <c r="AB617" s="48"/>
      <c r="AC617" s="49"/>
      <c r="AD617" s="48"/>
    </row>
    <row r="618" spans="1:30" ht="15">
      <c r="A618" s="65" t="s">
        <v>199</v>
      </c>
      <c r="B618" s="65" t="s">
        <v>408</v>
      </c>
      <c r="C618" s="66" t="s">
        <v>1350</v>
      </c>
      <c r="D618" s="67">
        <v>3</v>
      </c>
      <c r="E618" s="66" t="s">
        <v>132</v>
      </c>
      <c r="F618" s="69">
        <v>32</v>
      </c>
      <c r="G618" s="66"/>
      <c r="H618" s="70"/>
      <c r="I618" s="71"/>
      <c r="J618" s="71"/>
      <c r="K618" s="34" t="s">
        <v>65</v>
      </c>
      <c r="L618" s="72">
        <v>618</v>
      </c>
      <c r="M618" s="72"/>
      <c r="N618" s="73"/>
      <c r="O618" s="79" t="s">
        <v>417</v>
      </c>
      <c r="P618" s="79">
        <v>1</v>
      </c>
      <c r="Q618" s="79" t="s">
        <v>418</v>
      </c>
      <c r="R618" s="79"/>
      <c r="S618" s="79"/>
      <c r="T618" s="78" t="str">
        <f>REPLACE(INDEX(GroupVertices[Group],MATCH(Edges[[#This Row],[Vertex 1]],GroupVertices[Vertex],0)),1,1,"")</f>
        <v>1</v>
      </c>
      <c r="U618" s="78" t="str">
        <f>REPLACE(INDEX(GroupVertices[Group],MATCH(Edges[[#This Row],[Vertex 2]],GroupVertices[Vertex],0)),1,1,"")</f>
        <v>1</v>
      </c>
      <c r="V618" s="48"/>
      <c r="W618" s="49"/>
      <c r="X618" s="48"/>
      <c r="Y618" s="49"/>
      <c r="Z618" s="48"/>
      <c r="AA618" s="49"/>
      <c r="AB618" s="48"/>
      <c r="AC618" s="49"/>
      <c r="AD618" s="48"/>
    </row>
    <row r="619" spans="1:30" ht="15">
      <c r="A619" s="65" t="s">
        <v>206</v>
      </c>
      <c r="B619" s="65" t="s">
        <v>291</v>
      </c>
      <c r="C619" s="66" t="s">
        <v>1350</v>
      </c>
      <c r="D619" s="67">
        <v>3</v>
      </c>
      <c r="E619" s="66" t="s">
        <v>132</v>
      </c>
      <c r="F619" s="69">
        <v>32</v>
      </c>
      <c r="G619" s="66"/>
      <c r="H619" s="70"/>
      <c r="I619" s="71"/>
      <c r="J619" s="71"/>
      <c r="K619" s="34" t="s">
        <v>65</v>
      </c>
      <c r="L619" s="72">
        <v>619</v>
      </c>
      <c r="M619" s="72"/>
      <c r="N619" s="73"/>
      <c r="O619" s="79" t="s">
        <v>417</v>
      </c>
      <c r="P619" s="79">
        <v>1</v>
      </c>
      <c r="Q619" s="79" t="s">
        <v>418</v>
      </c>
      <c r="R619" s="79"/>
      <c r="S619" s="79"/>
      <c r="T619" s="78" t="str">
        <f>REPLACE(INDEX(GroupVertices[Group],MATCH(Edges[[#This Row],[Vertex 1]],GroupVertices[Vertex],0)),1,1,"")</f>
        <v>4</v>
      </c>
      <c r="U619" s="78" t="str">
        <f>REPLACE(INDEX(GroupVertices[Group],MATCH(Edges[[#This Row],[Vertex 2]],GroupVertices[Vertex],0)),1,1,"")</f>
        <v>4</v>
      </c>
      <c r="V619" s="48"/>
      <c r="W619" s="49"/>
      <c r="X619" s="48"/>
      <c r="Y619" s="49"/>
      <c r="Z619" s="48"/>
      <c r="AA619" s="49"/>
      <c r="AB619" s="48"/>
      <c r="AC619" s="49"/>
      <c r="AD619" s="48"/>
    </row>
    <row r="620" spans="1:30" ht="15">
      <c r="A620" s="65" t="s">
        <v>206</v>
      </c>
      <c r="B620" s="65" t="s">
        <v>276</v>
      </c>
      <c r="C620" s="66" t="s">
        <v>1350</v>
      </c>
      <c r="D620" s="67">
        <v>3</v>
      </c>
      <c r="E620" s="66" t="s">
        <v>132</v>
      </c>
      <c r="F620" s="69">
        <v>32</v>
      </c>
      <c r="G620" s="66"/>
      <c r="H620" s="70"/>
      <c r="I620" s="71"/>
      <c r="J620" s="71"/>
      <c r="K620" s="34" t="s">
        <v>65</v>
      </c>
      <c r="L620" s="72">
        <v>620</v>
      </c>
      <c r="M620" s="72"/>
      <c r="N620" s="73"/>
      <c r="O620" s="79" t="s">
        <v>417</v>
      </c>
      <c r="P620" s="79">
        <v>1</v>
      </c>
      <c r="Q620" s="79" t="s">
        <v>418</v>
      </c>
      <c r="R620" s="79"/>
      <c r="S620" s="79"/>
      <c r="T620" s="78" t="str">
        <f>REPLACE(INDEX(GroupVertices[Group],MATCH(Edges[[#This Row],[Vertex 1]],GroupVertices[Vertex],0)),1,1,"")</f>
        <v>4</v>
      </c>
      <c r="U620" s="78" t="str">
        <f>REPLACE(INDEX(GroupVertices[Group],MATCH(Edges[[#This Row],[Vertex 2]],GroupVertices[Vertex],0)),1,1,"")</f>
        <v>3</v>
      </c>
      <c r="V620" s="48"/>
      <c r="W620" s="49"/>
      <c r="X620" s="48"/>
      <c r="Y620" s="49"/>
      <c r="Z620" s="48"/>
      <c r="AA620" s="49"/>
      <c r="AB620" s="48"/>
      <c r="AC620" s="49"/>
      <c r="AD620" s="48"/>
    </row>
    <row r="621" spans="1:30" ht="15">
      <c r="A621" s="65" t="s">
        <v>206</v>
      </c>
      <c r="B621" s="65" t="s">
        <v>222</v>
      </c>
      <c r="C621" s="66" t="s">
        <v>1350</v>
      </c>
      <c r="D621" s="67">
        <v>3</v>
      </c>
      <c r="E621" s="66" t="s">
        <v>132</v>
      </c>
      <c r="F621" s="69">
        <v>32</v>
      </c>
      <c r="G621" s="66"/>
      <c r="H621" s="70"/>
      <c r="I621" s="71"/>
      <c r="J621" s="71"/>
      <c r="K621" s="34" t="s">
        <v>65</v>
      </c>
      <c r="L621" s="72">
        <v>621</v>
      </c>
      <c r="M621" s="72"/>
      <c r="N621" s="73"/>
      <c r="O621" s="79" t="s">
        <v>417</v>
      </c>
      <c r="P621" s="79">
        <v>1</v>
      </c>
      <c r="Q621" s="79" t="s">
        <v>418</v>
      </c>
      <c r="R621" s="79"/>
      <c r="S621" s="79"/>
      <c r="T621" s="78" t="str">
        <f>REPLACE(INDEX(GroupVertices[Group],MATCH(Edges[[#This Row],[Vertex 1]],GroupVertices[Vertex],0)),1,1,"")</f>
        <v>4</v>
      </c>
      <c r="U621" s="78" t="str">
        <f>REPLACE(INDEX(GroupVertices[Group],MATCH(Edges[[#This Row],[Vertex 2]],GroupVertices[Vertex],0)),1,1,"")</f>
        <v>3</v>
      </c>
      <c r="V621" s="48"/>
      <c r="W621" s="49"/>
      <c r="X621" s="48"/>
      <c r="Y621" s="49"/>
      <c r="Z621" s="48"/>
      <c r="AA621" s="49"/>
      <c r="AB621" s="48"/>
      <c r="AC621" s="49"/>
      <c r="AD621" s="48"/>
    </row>
    <row r="622" spans="1:30" ht="15">
      <c r="A622" s="65" t="s">
        <v>206</v>
      </c>
      <c r="B622" s="65" t="s">
        <v>340</v>
      </c>
      <c r="C622" s="66" t="s">
        <v>1350</v>
      </c>
      <c r="D622" s="67">
        <v>3</v>
      </c>
      <c r="E622" s="66" t="s">
        <v>132</v>
      </c>
      <c r="F622" s="69">
        <v>32</v>
      </c>
      <c r="G622" s="66"/>
      <c r="H622" s="70"/>
      <c r="I622" s="71"/>
      <c r="J622" s="71"/>
      <c r="K622" s="34" t="s">
        <v>65</v>
      </c>
      <c r="L622" s="72">
        <v>622</v>
      </c>
      <c r="M622" s="72"/>
      <c r="N622" s="73"/>
      <c r="O622" s="79" t="s">
        <v>417</v>
      </c>
      <c r="P622" s="79">
        <v>1</v>
      </c>
      <c r="Q622" s="79" t="s">
        <v>418</v>
      </c>
      <c r="R622" s="79"/>
      <c r="S622" s="79"/>
      <c r="T622" s="78" t="str">
        <f>REPLACE(INDEX(GroupVertices[Group],MATCH(Edges[[#This Row],[Vertex 1]],GroupVertices[Vertex],0)),1,1,"")</f>
        <v>4</v>
      </c>
      <c r="U622" s="78" t="str">
        <f>REPLACE(INDEX(GroupVertices[Group],MATCH(Edges[[#This Row],[Vertex 2]],GroupVertices[Vertex],0)),1,1,"")</f>
        <v>4</v>
      </c>
      <c r="V622" s="48"/>
      <c r="W622" s="49"/>
      <c r="X622" s="48"/>
      <c r="Y622" s="49"/>
      <c r="Z622" s="48"/>
      <c r="AA622" s="49"/>
      <c r="AB622" s="48"/>
      <c r="AC622" s="49"/>
      <c r="AD622" s="48"/>
    </row>
    <row r="623" spans="1:30" ht="15">
      <c r="A623" s="65" t="s">
        <v>206</v>
      </c>
      <c r="B623" s="65" t="s">
        <v>230</v>
      </c>
      <c r="C623" s="66" t="s">
        <v>1350</v>
      </c>
      <c r="D623" s="67">
        <v>3</v>
      </c>
      <c r="E623" s="66" t="s">
        <v>132</v>
      </c>
      <c r="F623" s="69">
        <v>32</v>
      </c>
      <c r="G623" s="66"/>
      <c r="H623" s="70"/>
      <c r="I623" s="71"/>
      <c r="J623" s="71"/>
      <c r="K623" s="34" t="s">
        <v>66</v>
      </c>
      <c r="L623" s="72">
        <v>623</v>
      </c>
      <c r="M623" s="72"/>
      <c r="N623" s="73"/>
      <c r="O623" s="79" t="s">
        <v>417</v>
      </c>
      <c r="P623" s="79">
        <v>1</v>
      </c>
      <c r="Q623" s="79" t="s">
        <v>418</v>
      </c>
      <c r="R623" s="79"/>
      <c r="S623" s="79"/>
      <c r="T623" s="78" t="str">
        <f>REPLACE(INDEX(GroupVertices[Group],MATCH(Edges[[#This Row],[Vertex 1]],GroupVertices[Vertex],0)),1,1,"")</f>
        <v>4</v>
      </c>
      <c r="U623" s="78" t="str">
        <f>REPLACE(INDEX(GroupVertices[Group],MATCH(Edges[[#This Row],[Vertex 2]],GroupVertices[Vertex],0)),1,1,"")</f>
        <v>1</v>
      </c>
      <c r="V623" s="48"/>
      <c r="W623" s="49"/>
      <c r="X623" s="48"/>
      <c r="Y623" s="49"/>
      <c r="Z623" s="48"/>
      <c r="AA623" s="49"/>
      <c r="AB623" s="48"/>
      <c r="AC623" s="49"/>
      <c r="AD623" s="48"/>
    </row>
    <row r="624" spans="1:30" ht="15">
      <c r="A624" s="65" t="s">
        <v>206</v>
      </c>
      <c r="B624" s="65" t="s">
        <v>234</v>
      </c>
      <c r="C624" s="66" t="s">
        <v>1350</v>
      </c>
      <c r="D624" s="67">
        <v>3</v>
      </c>
      <c r="E624" s="66" t="s">
        <v>132</v>
      </c>
      <c r="F624" s="69">
        <v>32</v>
      </c>
      <c r="G624" s="66"/>
      <c r="H624" s="70"/>
      <c r="I624" s="71"/>
      <c r="J624" s="71"/>
      <c r="K624" s="34" t="s">
        <v>66</v>
      </c>
      <c r="L624" s="72">
        <v>624</v>
      </c>
      <c r="M624" s="72"/>
      <c r="N624" s="73"/>
      <c r="O624" s="79" t="s">
        <v>417</v>
      </c>
      <c r="P624" s="79">
        <v>1</v>
      </c>
      <c r="Q624" s="79" t="s">
        <v>418</v>
      </c>
      <c r="R624" s="79"/>
      <c r="S624" s="79"/>
      <c r="T624" s="78" t="str">
        <f>REPLACE(INDEX(GroupVertices[Group],MATCH(Edges[[#This Row],[Vertex 1]],GroupVertices[Vertex],0)),1,1,"")</f>
        <v>4</v>
      </c>
      <c r="U624" s="78" t="str">
        <f>REPLACE(INDEX(GroupVertices[Group],MATCH(Edges[[#This Row],[Vertex 2]],GroupVertices[Vertex],0)),1,1,"")</f>
        <v>2</v>
      </c>
      <c r="V624" s="48"/>
      <c r="W624" s="49"/>
      <c r="X624" s="48"/>
      <c r="Y624" s="49"/>
      <c r="Z624" s="48"/>
      <c r="AA624" s="49"/>
      <c r="AB624" s="48"/>
      <c r="AC624" s="49"/>
      <c r="AD624" s="48"/>
    </row>
    <row r="625" spans="1:30" ht="15">
      <c r="A625" s="65" t="s">
        <v>206</v>
      </c>
      <c r="B625" s="65" t="s">
        <v>394</v>
      </c>
      <c r="C625" s="66" t="s">
        <v>1350</v>
      </c>
      <c r="D625" s="67">
        <v>3</v>
      </c>
      <c r="E625" s="66" t="s">
        <v>132</v>
      </c>
      <c r="F625" s="69">
        <v>32</v>
      </c>
      <c r="G625" s="66"/>
      <c r="H625" s="70"/>
      <c r="I625" s="71"/>
      <c r="J625" s="71"/>
      <c r="K625" s="34" t="s">
        <v>65</v>
      </c>
      <c r="L625" s="72">
        <v>625</v>
      </c>
      <c r="M625" s="72"/>
      <c r="N625" s="73"/>
      <c r="O625" s="79" t="s">
        <v>417</v>
      </c>
      <c r="P625" s="79">
        <v>1</v>
      </c>
      <c r="Q625" s="79" t="s">
        <v>418</v>
      </c>
      <c r="R625" s="79"/>
      <c r="S625" s="79"/>
      <c r="T625" s="78" t="str">
        <f>REPLACE(INDEX(GroupVertices[Group],MATCH(Edges[[#This Row],[Vertex 1]],GroupVertices[Vertex],0)),1,1,"")</f>
        <v>4</v>
      </c>
      <c r="U625" s="78" t="str">
        <f>REPLACE(INDEX(GroupVertices[Group],MATCH(Edges[[#This Row],[Vertex 2]],GroupVertices[Vertex],0)),1,1,"")</f>
        <v>4</v>
      </c>
      <c r="V625" s="48"/>
      <c r="W625" s="49"/>
      <c r="X625" s="48"/>
      <c r="Y625" s="49"/>
      <c r="Z625" s="48"/>
      <c r="AA625" s="49"/>
      <c r="AB625" s="48"/>
      <c r="AC625" s="49"/>
      <c r="AD625" s="48"/>
    </row>
    <row r="626" spans="1:30" ht="15">
      <c r="A626" s="65" t="s">
        <v>206</v>
      </c>
      <c r="B626" s="65" t="s">
        <v>251</v>
      </c>
      <c r="C626" s="66" t="s">
        <v>1350</v>
      </c>
      <c r="D626" s="67">
        <v>3</v>
      </c>
      <c r="E626" s="66" t="s">
        <v>132</v>
      </c>
      <c r="F626" s="69">
        <v>32</v>
      </c>
      <c r="G626" s="66"/>
      <c r="H626" s="70"/>
      <c r="I626" s="71"/>
      <c r="J626" s="71"/>
      <c r="K626" s="34" t="s">
        <v>65</v>
      </c>
      <c r="L626" s="72">
        <v>626</v>
      </c>
      <c r="M626" s="72"/>
      <c r="N626" s="73"/>
      <c r="O626" s="79" t="s">
        <v>417</v>
      </c>
      <c r="P626" s="79">
        <v>1</v>
      </c>
      <c r="Q626" s="79" t="s">
        <v>418</v>
      </c>
      <c r="R626" s="79"/>
      <c r="S626" s="79"/>
      <c r="T626" s="78" t="str">
        <f>REPLACE(INDEX(GroupVertices[Group],MATCH(Edges[[#This Row],[Vertex 1]],GroupVertices[Vertex],0)),1,1,"")</f>
        <v>4</v>
      </c>
      <c r="U626" s="78" t="str">
        <f>REPLACE(INDEX(GroupVertices[Group],MATCH(Edges[[#This Row],[Vertex 2]],GroupVertices[Vertex],0)),1,1,"")</f>
        <v>2</v>
      </c>
      <c r="V626" s="48"/>
      <c r="W626" s="49"/>
      <c r="X626" s="48"/>
      <c r="Y626" s="49"/>
      <c r="Z626" s="48"/>
      <c r="AA626" s="49"/>
      <c r="AB626" s="48"/>
      <c r="AC626" s="49"/>
      <c r="AD626" s="48"/>
    </row>
    <row r="627" spans="1:30" ht="15">
      <c r="A627" s="65" t="s">
        <v>206</v>
      </c>
      <c r="B627" s="65" t="s">
        <v>297</v>
      </c>
      <c r="C627" s="66" t="s">
        <v>1350</v>
      </c>
      <c r="D627" s="67">
        <v>3</v>
      </c>
      <c r="E627" s="66" t="s">
        <v>132</v>
      </c>
      <c r="F627" s="69">
        <v>32</v>
      </c>
      <c r="G627" s="66"/>
      <c r="H627" s="70"/>
      <c r="I627" s="71"/>
      <c r="J627" s="71"/>
      <c r="K627" s="34" t="s">
        <v>66</v>
      </c>
      <c r="L627" s="72">
        <v>627</v>
      </c>
      <c r="M627" s="72"/>
      <c r="N627" s="73"/>
      <c r="O627" s="79" t="s">
        <v>417</v>
      </c>
      <c r="P627" s="79">
        <v>1</v>
      </c>
      <c r="Q627" s="79" t="s">
        <v>418</v>
      </c>
      <c r="R627" s="79"/>
      <c r="S627" s="79"/>
      <c r="T627" s="78" t="str">
        <f>REPLACE(INDEX(GroupVertices[Group],MATCH(Edges[[#This Row],[Vertex 1]],GroupVertices[Vertex],0)),1,1,"")</f>
        <v>4</v>
      </c>
      <c r="U627" s="78" t="str">
        <f>REPLACE(INDEX(GroupVertices[Group],MATCH(Edges[[#This Row],[Vertex 2]],GroupVertices[Vertex],0)),1,1,"")</f>
        <v>4</v>
      </c>
      <c r="V627" s="48"/>
      <c r="W627" s="49"/>
      <c r="X627" s="48"/>
      <c r="Y627" s="49"/>
      <c r="Z627" s="48"/>
      <c r="AA627" s="49"/>
      <c r="AB627" s="48"/>
      <c r="AC627" s="49"/>
      <c r="AD627" s="48"/>
    </row>
    <row r="628" spans="1:30" ht="15">
      <c r="A628" s="65" t="s">
        <v>206</v>
      </c>
      <c r="B628" s="65" t="s">
        <v>303</v>
      </c>
      <c r="C628" s="66" t="s">
        <v>1350</v>
      </c>
      <c r="D628" s="67">
        <v>3</v>
      </c>
      <c r="E628" s="66" t="s">
        <v>132</v>
      </c>
      <c r="F628" s="69">
        <v>32</v>
      </c>
      <c r="G628" s="66"/>
      <c r="H628" s="70"/>
      <c r="I628" s="71"/>
      <c r="J628" s="71"/>
      <c r="K628" s="34" t="s">
        <v>65</v>
      </c>
      <c r="L628" s="72">
        <v>628</v>
      </c>
      <c r="M628" s="72"/>
      <c r="N628" s="73"/>
      <c r="O628" s="79" t="s">
        <v>417</v>
      </c>
      <c r="P628" s="79">
        <v>1</v>
      </c>
      <c r="Q628" s="79" t="s">
        <v>418</v>
      </c>
      <c r="R628" s="79"/>
      <c r="S628" s="79"/>
      <c r="T628" s="78" t="str">
        <f>REPLACE(INDEX(GroupVertices[Group],MATCH(Edges[[#This Row],[Vertex 1]],GroupVertices[Vertex],0)),1,1,"")</f>
        <v>4</v>
      </c>
      <c r="U628" s="78" t="str">
        <f>REPLACE(INDEX(GroupVertices[Group],MATCH(Edges[[#This Row],[Vertex 2]],GroupVertices[Vertex],0)),1,1,"")</f>
        <v>4</v>
      </c>
      <c r="V628" s="48"/>
      <c r="W628" s="49"/>
      <c r="X628" s="48"/>
      <c r="Y628" s="49"/>
      <c r="Z628" s="48"/>
      <c r="AA628" s="49"/>
      <c r="AB628" s="48"/>
      <c r="AC628" s="49"/>
      <c r="AD628" s="48"/>
    </row>
    <row r="629" spans="1:30" ht="15">
      <c r="A629" s="65" t="s">
        <v>206</v>
      </c>
      <c r="B629" s="65" t="s">
        <v>309</v>
      </c>
      <c r="C629" s="66" t="s">
        <v>1350</v>
      </c>
      <c r="D629" s="67">
        <v>3</v>
      </c>
      <c r="E629" s="66" t="s">
        <v>132</v>
      </c>
      <c r="F629" s="69">
        <v>32</v>
      </c>
      <c r="G629" s="66"/>
      <c r="H629" s="70"/>
      <c r="I629" s="71"/>
      <c r="J629" s="71"/>
      <c r="K629" s="34" t="s">
        <v>66</v>
      </c>
      <c r="L629" s="72">
        <v>629</v>
      </c>
      <c r="M629" s="72"/>
      <c r="N629" s="73"/>
      <c r="O629" s="79" t="s">
        <v>417</v>
      </c>
      <c r="P629" s="79">
        <v>1</v>
      </c>
      <c r="Q629" s="79" t="s">
        <v>418</v>
      </c>
      <c r="R629" s="79"/>
      <c r="S629" s="79"/>
      <c r="T629" s="78" t="str">
        <f>REPLACE(INDEX(GroupVertices[Group],MATCH(Edges[[#This Row],[Vertex 1]],GroupVertices[Vertex],0)),1,1,"")</f>
        <v>4</v>
      </c>
      <c r="U629" s="78" t="str">
        <f>REPLACE(INDEX(GroupVertices[Group],MATCH(Edges[[#This Row],[Vertex 2]],GroupVertices[Vertex],0)),1,1,"")</f>
        <v>4</v>
      </c>
      <c r="V629" s="48"/>
      <c r="W629" s="49"/>
      <c r="X629" s="48"/>
      <c r="Y629" s="49"/>
      <c r="Z629" s="48"/>
      <c r="AA629" s="49"/>
      <c r="AB629" s="48"/>
      <c r="AC629" s="49"/>
      <c r="AD629" s="48"/>
    </row>
    <row r="630" spans="1:30" ht="15">
      <c r="A630" s="65" t="s">
        <v>206</v>
      </c>
      <c r="B630" s="65" t="s">
        <v>339</v>
      </c>
      <c r="C630" s="66" t="s">
        <v>1350</v>
      </c>
      <c r="D630" s="67">
        <v>3</v>
      </c>
      <c r="E630" s="66" t="s">
        <v>132</v>
      </c>
      <c r="F630" s="69">
        <v>32</v>
      </c>
      <c r="G630" s="66"/>
      <c r="H630" s="70"/>
      <c r="I630" s="71"/>
      <c r="J630" s="71"/>
      <c r="K630" s="34" t="s">
        <v>65</v>
      </c>
      <c r="L630" s="72">
        <v>630</v>
      </c>
      <c r="M630" s="72"/>
      <c r="N630" s="73"/>
      <c r="O630" s="79" t="s">
        <v>417</v>
      </c>
      <c r="P630" s="79">
        <v>1</v>
      </c>
      <c r="Q630" s="79" t="s">
        <v>418</v>
      </c>
      <c r="R630" s="79"/>
      <c r="S630" s="79"/>
      <c r="T630" s="78" t="str">
        <f>REPLACE(INDEX(GroupVertices[Group],MATCH(Edges[[#This Row],[Vertex 1]],GroupVertices[Vertex],0)),1,1,"")</f>
        <v>4</v>
      </c>
      <c r="U630" s="78" t="str">
        <f>REPLACE(INDEX(GroupVertices[Group],MATCH(Edges[[#This Row],[Vertex 2]],GroupVertices[Vertex],0)),1,1,"")</f>
        <v>2</v>
      </c>
      <c r="V630" s="48"/>
      <c r="W630" s="49"/>
      <c r="X630" s="48"/>
      <c r="Y630" s="49"/>
      <c r="Z630" s="48"/>
      <c r="AA630" s="49"/>
      <c r="AB630" s="48"/>
      <c r="AC630" s="49"/>
      <c r="AD630" s="48"/>
    </row>
    <row r="631" spans="1:30" ht="15">
      <c r="A631" s="65" t="s">
        <v>199</v>
      </c>
      <c r="B631" s="65" t="s">
        <v>206</v>
      </c>
      <c r="C631" s="66" t="s">
        <v>1350</v>
      </c>
      <c r="D631" s="67">
        <v>3</v>
      </c>
      <c r="E631" s="66" t="s">
        <v>132</v>
      </c>
      <c r="F631" s="69">
        <v>32</v>
      </c>
      <c r="G631" s="66"/>
      <c r="H631" s="70"/>
      <c r="I631" s="71"/>
      <c r="J631" s="71"/>
      <c r="K631" s="34" t="s">
        <v>65</v>
      </c>
      <c r="L631" s="72">
        <v>631</v>
      </c>
      <c r="M631" s="72"/>
      <c r="N631" s="73"/>
      <c r="O631" s="79" t="s">
        <v>417</v>
      </c>
      <c r="P631" s="79">
        <v>1</v>
      </c>
      <c r="Q631" s="79" t="s">
        <v>418</v>
      </c>
      <c r="R631" s="79"/>
      <c r="S631" s="79"/>
      <c r="T631" s="78" t="str">
        <f>REPLACE(INDEX(GroupVertices[Group],MATCH(Edges[[#This Row],[Vertex 1]],GroupVertices[Vertex],0)),1,1,"")</f>
        <v>1</v>
      </c>
      <c r="U631" s="78" t="str">
        <f>REPLACE(INDEX(GroupVertices[Group],MATCH(Edges[[#This Row],[Vertex 2]],GroupVertices[Vertex],0)),1,1,"")</f>
        <v>4</v>
      </c>
      <c r="V631" s="48"/>
      <c r="W631" s="49"/>
      <c r="X631" s="48"/>
      <c r="Y631" s="49"/>
      <c r="Z631" s="48"/>
      <c r="AA631" s="49"/>
      <c r="AB631" s="48"/>
      <c r="AC631" s="49"/>
      <c r="AD631" s="48"/>
    </row>
    <row r="632" spans="1:30" ht="15">
      <c r="A632" s="65" t="s">
        <v>219</v>
      </c>
      <c r="B632" s="65" t="s">
        <v>206</v>
      </c>
      <c r="C632" s="66" t="s">
        <v>1350</v>
      </c>
      <c r="D632" s="67">
        <v>3</v>
      </c>
      <c r="E632" s="66" t="s">
        <v>132</v>
      </c>
      <c r="F632" s="69">
        <v>32</v>
      </c>
      <c r="G632" s="66"/>
      <c r="H632" s="70"/>
      <c r="I632" s="71"/>
      <c r="J632" s="71"/>
      <c r="K632" s="34" t="s">
        <v>65</v>
      </c>
      <c r="L632" s="72">
        <v>632</v>
      </c>
      <c r="M632" s="72"/>
      <c r="N632" s="73"/>
      <c r="O632" s="79" t="s">
        <v>417</v>
      </c>
      <c r="P632" s="79">
        <v>1</v>
      </c>
      <c r="Q632" s="79" t="s">
        <v>418</v>
      </c>
      <c r="R632" s="79"/>
      <c r="S632" s="79"/>
      <c r="T632" s="78" t="str">
        <f>REPLACE(INDEX(GroupVertices[Group],MATCH(Edges[[#This Row],[Vertex 1]],GroupVertices[Vertex],0)),1,1,"")</f>
        <v>4</v>
      </c>
      <c r="U632" s="78" t="str">
        <f>REPLACE(INDEX(GroupVertices[Group],MATCH(Edges[[#This Row],[Vertex 2]],GroupVertices[Vertex],0)),1,1,"")</f>
        <v>4</v>
      </c>
      <c r="V632" s="48"/>
      <c r="W632" s="49"/>
      <c r="X632" s="48"/>
      <c r="Y632" s="49"/>
      <c r="Z632" s="48"/>
      <c r="AA632" s="49"/>
      <c r="AB632" s="48"/>
      <c r="AC632" s="49"/>
      <c r="AD632" s="48"/>
    </row>
    <row r="633" spans="1:30" ht="15">
      <c r="A633" s="65" t="s">
        <v>230</v>
      </c>
      <c r="B633" s="65" t="s">
        <v>206</v>
      </c>
      <c r="C633" s="66" t="s">
        <v>1350</v>
      </c>
      <c r="D633" s="67">
        <v>3</v>
      </c>
      <c r="E633" s="66" t="s">
        <v>132</v>
      </c>
      <c r="F633" s="69">
        <v>32</v>
      </c>
      <c r="G633" s="66"/>
      <c r="H633" s="70"/>
      <c r="I633" s="71"/>
      <c r="J633" s="71"/>
      <c r="K633" s="34" t="s">
        <v>66</v>
      </c>
      <c r="L633" s="72">
        <v>633</v>
      </c>
      <c r="M633" s="72"/>
      <c r="N633" s="73"/>
      <c r="O633" s="79" t="s">
        <v>417</v>
      </c>
      <c r="P633" s="79">
        <v>1</v>
      </c>
      <c r="Q633" s="79" t="s">
        <v>418</v>
      </c>
      <c r="R633" s="79"/>
      <c r="S633" s="79"/>
      <c r="T633" s="78" t="str">
        <f>REPLACE(INDEX(GroupVertices[Group],MATCH(Edges[[#This Row],[Vertex 1]],GroupVertices[Vertex],0)),1,1,"")</f>
        <v>1</v>
      </c>
      <c r="U633" s="78" t="str">
        <f>REPLACE(INDEX(GroupVertices[Group],MATCH(Edges[[#This Row],[Vertex 2]],GroupVertices[Vertex],0)),1,1,"")</f>
        <v>4</v>
      </c>
      <c r="V633" s="48"/>
      <c r="W633" s="49"/>
      <c r="X633" s="48"/>
      <c r="Y633" s="49"/>
      <c r="Z633" s="48"/>
      <c r="AA633" s="49"/>
      <c r="AB633" s="48"/>
      <c r="AC633" s="49"/>
      <c r="AD633" s="48"/>
    </row>
    <row r="634" spans="1:30" ht="15">
      <c r="A634" s="65" t="s">
        <v>234</v>
      </c>
      <c r="B634" s="65" t="s">
        <v>206</v>
      </c>
      <c r="C634" s="66" t="s">
        <v>1350</v>
      </c>
      <c r="D634" s="67">
        <v>3</v>
      </c>
      <c r="E634" s="66" t="s">
        <v>132</v>
      </c>
      <c r="F634" s="69">
        <v>32</v>
      </c>
      <c r="G634" s="66"/>
      <c r="H634" s="70"/>
      <c r="I634" s="71"/>
      <c r="J634" s="71"/>
      <c r="K634" s="34" t="s">
        <v>66</v>
      </c>
      <c r="L634" s="72">
        <v>634</v>
      </c>
      <c r="M634" s="72"/>
      <c r="N634" s="73"/>
      <c r="O634" s="79" t="s">
        <v>417</v>
      </c>
      <c r="P634" s="79">
        <v>1</v>
      </c>
      <c r="Q634" s="79" t="s">
        <v>418</v>
      </c>
      <c r="R634" s="79"/>
      <c r="S634" s="79"/>
      <c r="T634" s="78" t="str">
        <f>REPLACE(INDEX(GroupVertices[Group],MATCH(Edges[[#This Row],[Vertex 1]],GroupVertices[Vertex],0)),1,1,"")</f>
        <v>2</v>
      </c>
      <c r="U634" s="78" t="str">
        <f>REPLACE(INDEX(GroupVertices[Group],MATCH(Edges[[#This Row],[Vertex 2]],GroupVertices[Vertex],0)),1,1,"")</f>
        <v>4</v>
      </c>
      <c r="V634" s="48"/>
      <c r="W634" s="49"/>
      <c r="X634" s="48"/>
      <c r="Y634" s="49"/>
      <c r="Z634" s="48"/>
      <c r="AA634" s="49"/>
      <c r="AB634" s="48"/>
      <c r="AC634" s="49"/>
      <c r="AD634" s="48"/>
    </row>
    <row r="635" spans="1:30" ht="15">
      <c r="A635" s="65" t="s">
        <v>297</v>
      </c>
      <c r="B635" s="65" t="s">
        <v>206</v>
      </c>
      <c r="C635" s="66" t="s">
        <v>1350</v>
      </c>
      <c r="D635" s="67">
        <v>3</v>
      </c>
      <c r="E635" s="66" t="s">
        <v>132</v>
      </c>
      <c r="F635" s="69">
        <v>32</v>
      </c>
      <c r="G635" s="66"/>
      <c r="H635" s="70"/>
      <c r="I635" s="71"/>
      <c r="J635" s="71"/>
      <c r="K635" s="34" t="s">
        <v>66</v>
      </c>
      <c r="L635" s="72">
        <v>635</v>
      </c>
      <c r="M635" s="72"/>
      <c r="N635" s="73"/>
      <c r="O635" s="79" t="s">
        <v>417</v>
      </c>
      <c r="P635" s="79">
        <v>1</v>
      </c>
      <c r="Q635" s="79" t="s">
        <v>418</v>
      </c>
      <c r="R635" s="79"/>
      <c r="S635" s="79"/>
      <c r="T635" s="78" t="str">
        <f>REPLACE(INDEX(GroupVertices[Group],MATCH(Edges[[#This Row],[Vertex 1]],GroupVertices[Vertex],0)),1,1,"")</f>
        <v>4</v>
      </c>
      <c r="U635" s="78" t="str">
        <f>REPLACE(INDEX(GroupVertices[Group],MATCH(Edges[[#This Row],[Vertex 2]],GroupVertices[Vertex],0)),1,1,"")</f>
        <v>4</v>
      </c>
      <c r="V635" s="48"/>
      <c r="W635" s="49"/>
      <c r="X635" s="48"/>
      <c r="Y635" s="49"/>
      <c r="Z635" s="48"/>
      <c r="AA635" s="49"/>
      <c r="AB635" s="48"/>
      <c r="AC635" s="49"/>
      <c r="AD635" s="48"/>
    </row>
    <row r="636" spans="1:30" ht="15">
      <c r="A636" s="65" t="s">
        <v>309</v>
      </c>
      <c r="B636" s="65" t="s">
        <v>206</v>
      </c>
      <c r="C636" s="66" t="s">
        <v>1350</v>
      </c>
      <c r="D636" s="67">
        <v>3</v>
      </c>
      <c r="E636" s="66" t="s">
        <v>132</v>
      </c>
      <c r="F636" s="69">
        <v>32</v>
      </c>
      <c r="G636" s="66"/>
      <c r="H636" s="70"/>
      <c r="I636" s="71"/>
      <c r="J636" s="71"/>
      <c r="K636" s="34" t="s">
        <v>66</v>
      </c>
      <c r="L636" s="72">
        <v>636</v>
      </c>
      <c r="M636" s="72"/>
      <c r="N636" s="73"/>
      <c r="O636" s="79" t="s">
        <v>417</v>
      </c>
      <c r="P636" s="79">
        <v>1</v>
      </c>
      <c r="Q636" s="79" t="s">
        <v>418</v>
      </c>
      <c r="R636" s="79"/>
      <c r="S636" s="79"/>
      <c r="T636" s="78" t="str">
        <f>REPLACE(INDEX(GroupVertices[Group],MATCH(Edges[[#This Row],[Vertex 1]],GroupVertices[Vertex],0)),1,1,"")</f>
        <v>4</v>
      </c>
      <c r="U636" s="78" t="str">
        <f>REPLACE(INDEX(GroupVertices[Group],MATCH(Edges[[#This Row],[Vertex 2]],GroupVertices[Vertex],0)),1,1,"")</f>
        <v>4</v>
      </c>
      <c r="V636" s="48"/>
      <c r="W636" s="49"/>
      <c r="X636" s="48"/>
      <c r="Y636" s="49"/>
      <c r="Z636" s="48"/>
      <c r="AA636" s="49"/>
      <c r="AB636" s="48"/>
      <c r="AC636" s="49"/>
      <c r="AD636" s="48"/>
    </row>
    <row r="637" spans="1:30" ht="15">
      <c r="A637" s="65" t="s">
        <v>310</v>
      </c>
      <c r="B637" s="65" t="s">
        <v>409</v>
      </c>
      <c r="C637" s="66" t="s">
        <v>1350</v>
      </c>
      <c r="D637" s="67">
        <v>3</v>
      </c>
      <c r="E637" s="66" t="s">
        <v>132</v>
      </c>
      <c r="F637" s="69">
        <v>32</v>
      </c>
      <c r="G637" s="66"/>
      <c r="H637" s="70"/>
      <c r="I637" s="71"/>
      <c r="J637" s="71"/>
      <c r="K637" s="34" t="s">
        <v>65</v>
      </c>
      <c r="L637" s="72">
        <v>637</v>
      </c>
      <c r="M637" s="72"/>
      <c r="N637" s="73"/>
      <c r="O637" s="79" t="s">
        <v>417</v>
      </c>
      <c r="P637" s="79">
        <v>1</v>
      </c>
      <c r="Q637" s="79" t="s">
        <v>418</v>
      </c>
      <c r="R637" s="79"/>
      <c r="S637" s="79"/>
      <c r="T637" s="78" t="str">
        <f>REPLACE(INDEX(GroupVertices[Group],MATCH(Edges[[#This Row],[Vertex 1]],GroupVertices[Vertex],0)),1,1,"")</f>
        <v>3</v>
      </c>
      <c r="U637" s="78" t="str">
        <f>REPLACE(INDEX(GroupVertices[Group],MATCH(Edges[[#This Row],[Vertex 2]],GroupVertices[Vertex],0)),1,1,"")</f>
        <v>4</v>
      </c>
      <c r="V637" s="48"/>
      <c r="W637" s="49"/>
      <c r="X637" s="48"/>
      <c r="Y637" s="49"/>
      <c r="Z637" s="48"/>
      <c r="AA637" s="49"/>
      <c r="AB637" s="48"/>
      <c r="AC637" s="49"/>
      <c r="AD637" s="48"/>
    </row>
    <row r="638" spans="1:30" ht="15">
      <c r="A638" s="65" t="s">
        <v>199</v>
      </c>
      <c r="B638" s="65" t="s">
        <v>409</v>
      </c>
      <c r="C638" s="66" t="s">
        <v>1350</v>
      </c>
      <c r="D638" s="67">
        <v>3</v>
      </c>
      <c r="E638" s="66" t="s">
        <v>132</v>
      </c>
      <c r="F638" s="69">
        <v>32</v>
      </c>
      <c r="G638" s="66"/>
      <c r="H638" s="70"/>
      <c r="I638" s="71"/>
      <c r="J638" s="71"/>
      <c r="K638" s="34" t="s">
        <v>65</v>
      </c>
      <c r="L638" s="72">
        <v>638</v>
      </c>
      <c r="M638" s="72"/>
      <c r="N638" s="73"/>
      <c r="O638" s="79" t="s">
        <v>417</v>
      </c>
      <c r="P638" s="79">
        <v>1</v>
      </c>
      <c r="Q638" s="79" t="s">
        <v>418</v>
      </c>
      <c r="R638" s="79"/>
      <c r="S638" s="79"/>
      <c r="T638" s="78" t="str">
        <f>REPLACE(INDEX(GroupVertices[Group],MATCH(Edges[[#This Row],[Vertex 1]],GroupVertices[Vertex],0)),1,1,"")</f>
        <v>1</v>
      </c>
      <c r="U638" s="78" t="str">
        <f>REPLACE(INDEX(GroupVertices[Group],MATCH(Edges[[#This Row],[Vertex 2]],GroupVertices[Vertex],0)),1,1,"")</f>
        <v>4</v>
      </c>
      <c r="V638" s="48"/>
      <c r="W638" s="49"/>
      <c r="X638" s="48"/>
      <c r="Y638" s="49"/>
      <c r="Z638" s="48"/>
      <c r="AA638" s="49"/>
      <c r="AB638" s="48"/>
      <c r="AC638" s="49"/>
      <c r="AD638" s="48"/>
    </row>
    <row r="639" spans="1:30" ht="15">
      <c r="A639" s="65" t="s">
        <v>309</v>
      </c>
      <c r="B639" s="65" t="s">
        <v>409</v>
      </c>
      <c r="C639" s="66" t="s">
        <v>1350</v>
      </c>
      <c r="D639" s="67">
        <v>3</v>
      </c>
      <c r="E639" s="66" t="s">
        <v>132</v>
      </c>
      <c r="F639" s="69">
        <v>32</v>
      </c>
      <c r="G639" s="66"/>
      <c r="H639" s="70"/>
      <c r="I639" s="71"/>
      <c r="J639" s="71"/>
      <c r="K639" s="34" t="s">
        <v>65</v>
      </c>
      <c r="L639" s="72">
        <v>639</v>
      </c>
      <c r="M639" s="72"/>
      <c r="N639" s="73"/>
      <c r="O639" s="79" t="s">
        <v>417</v>
      </c>
      <c r="P639" s="79">
        <v>1</v>
      </c>
      <c r="Q639" s="79" t="s">
        <v>418</v>
      </c>
      <c r="R639" s="79"/>
      <c r="S639" s="79"/>
      <c r="T639" s="78" t="str">
        <f>REPLACE(INDEX(GroupVertices[Group],MATCH(Edges[[#This Row],[Vertex 1]],GroupVertices[Vertex],0)),1,1,"")</f>
        <v>4</v>
      </c>
      <c r="U639" s="78" t="str">
        <f>REPLACE(INDEX(GroupVertices[Group],MATCH(Edges[[#This Row],[Vertex 2]],GroupVertices[Vertex],0)),1,1,"")</f>
        <v>4</v>
      </c>
      <c r="V639" s="48"/>
      <c r="W639" s="49"/>
      <c r="X639" s="48"/>
      <c r="Y639" s="49"/>
      <c r="Z639" s="48"/>
      <c r="AA639" s="49"/>
      <c r="AB639" s="48"/>
      <c r="AC639" s="49"/>
      <c r="AD639" s="48"/>
    </row>
    <row r="640" spans="1:30" ht="15">
      <c r="A640" s="65" t="s">
        <v>267</v>
      </c>
      <c r="B640" s="65" t="s">
        <v>344</v>
      </c>
      <c r="C640" s="66" t="s">
        <v>1350</v>
      </c>
      <c r="D640" s="67">
        <v>3</v>
      </c>
      <c r="E640" s="66" t="s">
        <v>132</v>
      </c>
      <c r="F640" s="69">
        <v>32</v>
      </c>
      <c r="G640" s="66"/>
      <c r="H640" s="70"/>
      <c r="I640" s="71"/>
      <c r="J640" s="71"/>
      <c r="K640" s="34" t="s">
        <v>65</v>
      </c>
      <c r="L640" s="72">
        <v>640</v>
      </c>
      <c r="M640" s="72"/>
      <c r="N640" s="73"/>
      <c r="O640" s="79" t="s">
        <v>417</v>
      </c>
      <c r="P640" s="79">
        <v>1</v>
      </c>
      <c r="Q640" s="79" t="s">
        <v>418</v>
      </c>
      <c r="R640" s="79"/>
      <c r="S640" s="79"/>
      <c r="T640" s="78" t="str">
        <f>REPLACE(INDEX(GroupVertices[Group],MATCH(Edges[[#This Row],[Vertex 1]],GroupVertices[Vertex],0)),1,1,"")</f>
        <v>2</v>
      </c>
      <c r="U640" s="78" t="str">
        <f>REPLACE(INDEX(GroupVertices[Group],MATCH(Edges[[#This Row],[Vertex 2]],GroupVertices[Vertex],0)),1,1,"")</f>
        <v>1</v>
      </c>
      <c r="V640" s="48"/>
      <c r="W640" s="49"/>
      <c r="X640" s="48"/>
      <c r="Y640" s="49"/>
      <c r="Z640" s="48"/>
      <c r="AA640" s="49"/>
      <c r="AB640" s="48"/>
      <c r="AC640" s="49"/>
      <c r="AD640" s="48"/>
    </row>
    <row r="641" spans="1:30" ht="15">
      <c r="A641" s="65" t="s">
        <v>267</v>
      </c>
      <c r="B641" s="65" t="s">
        <v>213</v>
      </c>
      <c r="C641" s="66" t="s">
        <v>1350</v>
      </c>
      <c r="D641" s="67">
        <v>3</v>
      </c>
      <c r="E641" s="66" t="s">
        <v>132</v>
      </c>
      <c r="F641" s="69">
        <v>32</v>
      </c>
      <c r="G641" s="66"/>
      <c r="H641" s="70"/>
      <c r="I641" s="71"/>
      <c r="J641" s="71"/>
      <c r="K641" s="34" t="s">
        <v>65</v>
      </c>
      <c r="L641" s="72">
        <v>641</v>
      </c>
      <c r="M641" s="72"/>
      <c r="N641" s="73"/>
      <c r="O641" s="79" t="s">
        <v>417</v>
      </c>
      <c r="P641" s="79">
        <v>1</v>
      </c>
      <c r="Q641" s="79" t="s">
        <v>418</v>
      </c>
      <c r="R641" s="79"/>
      <c r="S641" s="79"/>
      <c r="T641" s="78" t="str">
        <f>REPLACE(INDEX(GroupVertices[Group],MATCH(Edges[[#This Row],[Vertex 1]],GroupVertices[Vertex],0)),1,1,"")</f>
        <v>2</v>
      </c>
      <c r="U641" s="78" t="str">
        <f>REPLACE(INDEX(GroupVertices[Group],MATCH(Edges[[#This Row],[Vertex 2]],GroupVertices[Vertex],0)),1,1,"")</f>
        <v>2</v>
      </c>
      <c r="V641" s="48"/>
      <c r="W641" s="49"/>
      <c r="X641" s="48"/>
      <c r="Y641" s="49"/>
      <c r="Z641" s="48"/>
      <c r="AA641" s="49"/>
      <c r="AB641" s="48"/>
      <c r="AC641" s="49"/>
      <c r="AD641" s="48"/>
    </row>
    <row r="642" spans="1:30" ht="15">
      <c r="A642" s="65" t="s">
        <v>267</v>
      </c>
      <c r="B642" s="65" t="s">
        <v>276</v>
      </c>
      <c r="C642" s="66" t="s">
        <v>1350</v>
      </c>
      <c r="D642" s="67">
        <v>3</v>
      </c>
      <c r="E642" s="66" t="s">
        <v>132</v>
      </c>
      <c r="F642" s="69">
        <v>32</v>
      </c>
      <c r="G642" s="66"/>
      <c r="H642" s="70"/>
      <c r="I642" s="71"/>
      <c r="J642" s="71"/>
      <c r="K642" s="34" t="s">
        <v>65</v>
      </c>
      <c r="L642" s="72">
        <v>642</v>
      </c>
      <c r="M642" s="72"/>
      <c r="N642" s="73"/>
      <c r="O642" s="79" t="s">
        <v>417</v>
      </c>
      <c r="P642" s="79">
        <v>1</v>
      </c>
      <c r="Q642" s="79" t="s">
        <v>418</v>
      </c>
      <c r="R642" s="79"/>
      <c r="S642" s="79"/>
      <c r="T642" s="78" t="str">
        <f>REPLACE(INDEX(GroupVertices[Group],MATCH(Edges[[#This Row],[Vertex 1]],GroupVertices[Vertex],0)),1,1,"")</f>
        <v>2</v>
      </c>
      <c r="U642" s="78" t="str">
        <f>REPLACE(INDEX(GroupVertices[Group],MATCH(Edges[[#This Row],[Vertex 2]],GroupVertices[Vertex],0)),1,1,"")</f>
        <v>3</v>
      </c>
      <c r="V642" s="48"/>
      <c r="W642" s="49"/>
      <c r="X642" s="48"/>
      <c r="Y642" s="49"/>
      <c r="Z642" s="48"/>
      <c r="AA642" s="49"/>
      <c r="AB642" s="48"/>
      <c r="AC642" s="49"/>
      <c r="AD642" s="48"/>
    </row>
    <row r="643" spans="1:30" ht="15">
      <c r="A643" s="65" t="s">
        <v>267</v>
      </c>
      <c r="B643" s="65" t="s">
        <v>222</v>
      </c>
      <c r="C643" s="66" t="s">
        <v>1350</v>
      </c>
      <c r="D643" s="67">
        <v>3</v>
      </c>
      <c r="E643" s="66" t="s">
        <v>132</v>
      </c>
      <c r="F643" s="69">
        <v>32</v>
      </c>
      <c r="G643" s="66"/>
      <c r="H643" s="70"/>
      <c r="I643" s="71"/>
      <c r="J643" s="71"/>
      <c r="K643" s="34" t="s">
        <v>65</v>
      </c>
      <c r="L643" s="72">
        <v>643</v>
      </c>
      <c r="M643" s="72"/>
      <c r="N643" s="73"/>
      <c r="O643" s="79" t="s">
        <v>417</v>
      </c>
      <c r="P643" s="79">
        <v>1</v>
      </c>
      <c r="Q643" s="79" t="s">
        <v>418</v>
      </c>
      <c r="R643" s="79"/>
      <c r="S643" s="79"/>
      <c r="T643" s="78" t="str">
        <f>REPLACE(INDEX(GroupVertices[Group],MATCH(Edges[[#This Row],[Vertex 1]],GroupVertices[Vertex],0)),1,1,"")</f>
        <v>2</v>
      </c>
      <c r="U643" s="78" t="str">
        <f>REPLACE(INDEX(GroupVertices[Group],MATCH(Edges[[#This Row],[Vertex 2]],GroupVertices[Vertex],0)),1,1,"")</f>
        <v>3</v>
      </c>
      <c r="V643" s="48"/>
      <c r="W643" s="49"/>
      <c r="X643" s="48"/>
      <c r="Y643" s="49"/>
      <c r="Z643" s="48"/>
      <c r="AA643" s="49"/>
      <c r="AB643" s="48"/>
      <c r="AC643" s="49"/>
      <c r="AD643" s="48"/>
    </row>
    <row r="644" spans="1:30" ht="15">
      <c r="A644" s="65" t="s">
        <v>267</v>
      </c>
      <c r="B644" s="65" t="s">
        <v>245</v>
      </c>
      <c r="C644" s="66" t="s">
        <v>1350</v>
      </c>
      <c r="D644" s="67">
        <v>3</v>
      </c>
      <c r="E644" s="66" t="s">
        <v>132</v>
      </c>
      <c r="F644" s="69">
        <v>32</v>
      </c>
      <c r="G644" s="66"/>
      <c r="H644" s="70"/>
      <c r="I644" s="71"/>
      <c r="J644" s="71"/>
      <c r="K644" s="34" t="s">
        <v>65</v>
      </c>
      <c r="L644" s="72">
        <v>644</v>
      </c>
      <c r="M644" s="72"/>
      <c r="N644" s="73"/>
      <c r="O644" s="79" t="s">
        <v>417</v>
      </c>
      <c r="P644" s="79">
        <v>1</v>
      </c>
      <c r="Q644" s="79" t="s">
        <v>418</v>
      </c>
      <c r="R644" s="79"/>
      <c r="S644" s="79"/>
      <c r="T644" s="78" t="str">
        <f>REPLACE(INDEX(GroupVertices[Group],MATCH(Edges[[#This Row],[Vertex 1]],GroupVertices[Vertex],0)),1,1,"")</f>
        <v>2</v>
      </c>
      <c r="U644" s="78" t="str">
        <f>REPLACE(INDEX(GroupVertices[Group],MATCH(Edges[[#This Row],[Vertex 2]],GroupVertices[Vertex],0)),1,1,"")</f>
        <v>2</v>
      </c>
      <c r="V644" s="48"/>
      <c r="W644" s="49"/>
      <c r="X644" s="48"/>
      <c r="Y644" s="49"/>
      <c r="Z644" s="48"/>
      <c r="AA644" s="49"/>
      <c r="AB644" s="48"/>
      <c r="AC644" s="49"/>
      <c r="AD644" s="48"/>
    </row>
    <row r="645" spans="1:30" ht="15">
      <c r="A645" s="65" t="s">
        <v>267</v>
      </c>
      <c r="B645" s="65" t="s">
        <v>264</v>
      </c>
      <c r="C645" s="66" t="s">
        <v>1350</v>
      </c>
      <c r="D645" s="67">
        <v>3</v>
      </c>
      <c r="E645" s="66" t="s">
        <v>132</v>
      </c>
      <c r="F645" s="69">
        <v>32</v>
      </c>
      <c r="G645" s="66"/>
      <c r="H645" s="70"/>
      <c r="I645" s="71"/>
      <c r="J645" s="71"/>
      <c r="K645" s="34" t="s">
        <v>66</v>
      </c>
      <c r="L645" s="72">
        <v>645</v>
      </c>
      <c r="M645" s="72"/>
      <c r="N645" s="73"/>
      <c r="O645" s="79" t="s">
        <v>417</v>
      </c>
      <c r="P645" s="79">
        <v>1</v>
      </c>
      <c r="Q645" s="79" t="s">
        <v>418</v>
      </c>
      <c r="R645" s="79"/>
      <c r="S645" s="79"/>
      <c r="T645" s="78" t="str">
        <f>REPLACE(INDEX(GroupVertices[Group],MATCH(Edges[[#This Row],[Vertex 1]],GroupVertices[Vertex],0)),1,1,"")</f>
        <v>2</v>
      </c>
      <c r="U645" s="78" t="str">
        <f>REPLACE(INDEX(GroupVertices[Group],MATCH(Edges[[#This Row],[Vertex 2]],GroupVertices[Vertex],0)),1,1,"")</f>
        <v>2</v>
      </c>
      <c r="V645" s="48"/>
      <c r="W645" s="49"/>
      <c r="X645" s="48"/>
      <c r="Y645" s="49"/>
      <c r="Z645" s="48"/>
      <c r="AA645" s="49"/>
      <c r="AB645" s="48"/>
      <c r="AC645" s="49"/>
      <c r="AD645" s="48"/>
    </row>
    <row r="646" spans="1:30" ht="15">
      <c r="A646" s="65" t="s">
        <v>267</v>
      </c>
      <c r="B646" s="65" t="s">
        <v>270</v>
      </c>
      <c r="C646" s="66" t="s">
        <v>1350</v>
      </c>
      <c r="D646" s="67">
        <v>3</v>
      </c>
      <c r="E646" s="66" t="s">
        <v>132</v>
      </c>
      <c r="F646" s="69">
        <v>32</v>
      </c>
      <c r="G646" s="66"/>
      <c r="H646" s="70"/>
      <c r="I646" s="71"/>
      <c r="J646" s="71"/>
      <c r="K646" s="34" t="s">
        <v>65</v>
      </c>
      <c r="L646" s="72">
        <v>646</v>
      </c>
      <c r="M646" s="72"/>
      <c r="N646" s="73"/>
      <c r="O646" s="79" t="s">
        <v>417</v>
      </c>
      <c r="P646" s="79">
        <v>1</v>
      </c>
      <c r="Q646" s="79" t="s">
        <v>418</v>
      </c>
      <c r="R646" s="79"/>
      <c r="S646" s="79"/>
      <c r="T646" s="78" t="str">
        <f>REPLACE(INDEX(GroupVertices[Group],MATCH(Edges[[#This Row],[Vertex 1]],GroupVertices[Vertex],0)),1,1,"")</f>
        <v>2</v>
      </c>
      <c r="U646" s="78" t="str">
        <f>REPLACE(INDEX(GroupVertices[Group],MATCH(Edges[[#This Row],[Vertex 2]],GroupVertices[Vertex],0)),1,1,"")</f>
        <v>2</v>
      </c>
      <c r="V646" s="48"/>
      <c r="W646" s="49"/>
      <c r="X646" s="48"/>
      <c r="Y646" s="49"/>
      <c r="Z646" s="48"/>
      <c r="AA646" s="49"/>
      <c r="AB646" s="48"/>
      <c r="AC646" s="49"/>
      <c r="AD646" s="48"/>
    </row>
    <row r="647" spans="1:30" ht="15">
      <c r="A647" s="65" t="s">
        <v>267</v>
      </c>
      <c r="B647" s="65" t="s">
        <v>275</v>
      </c>
      <c r="C647" s="66" t="s">
        <v>1350</v>
      </c>
      <c r="D647" s="67">
        <v>3</v>
      </c>
      <c r="E647" s="66" t="s">
        <v>132</v>
      </c>
      <c r="F647" s="69">
        <v>32</v>
      </c>
      <c r="G647" s="66"/>
      <c r="H647" s="70"/>
      <c r="I647" s="71"/>
      <c r="J647" s="71"/>
      <c r="K647" s="34" t="s">
        <v>65</v>
      </c>
      <c r="L647" s="72">
        <v>647</v>
      </c>
      <c r="M647" s="72"/>
      <c r="N647" s="73"/>
      <c r="O647" s="79" t="s">
        <v>417</v>
      </c>
      <c r="P647" s="79">
        <v>1</v>
      </c>
      <c r="Q647" s="79" t="s">
        <v>418</v>
      </c>
      <c r="R647" s="79"/>
      <c r="S647" s="79"/>
      <c r="T647" s="78" t="str">
        <f>REPLACE(INDEX(GroupVertices[Group],MATCH(Edges[[#This Row],[Vertex 1]],GroupVertices[Vertex],0)),1,1,"")</f>
        <v>2</v>
      </c>
      <c r="U647" s="78" t="str">
        <f>REPLACE(INDEX(GroupVertices[Group],MATCH(Edges[[#This Row],[Vertex 2]],GroupVertices[Vertex],0)),1,1,"")</f>
        <v>3</v>
      </c>
      <c r="V647" s="48"/>
      <c r="W647" s="49"/>
      <c r="X647" s="48"/>
      <c r="Y647" s="49"/>
      <c r="Z647" s="48"/>
      <c r="AA647" s="49"/>
      <c r="AB647" s="48"/>
      <c r="AC647" s="49"/>
      <c r="AD647" s="48"/>
    </row>
    <row r="648" spans="1:30" ht="15">
      <c r="A648" s="65" t="s">
        <v>267</v>
      </c>
      <c r="B648" s="65" t="s">
        <v>283</v>
      </c>
      <c r="C648" s="66" t="s">
        <v>1350</v>
      </c>
      <c r="D648" s="67">
        <v>3</v>
      </c>
      <c r="E648" s="66" t="s">
        <v>132</v>
      </c>
      <c r="F648" s="69">
        <v>32</v>
      </c>
      <c r="G648" s="66"/>
      <c r="H648" s="70"/>
      <c r="I648" s="71"/>
      <c r="J648" s="71"/>
      <c r="K648" s="34" t="s">
        <v>65</v>
      </c>
      <c r="L648" s="72">
        <v>648</v>
      </c>
      <c r="M648" s="72"/>
      <c r="N648" s="73"/>
      <c r="O648" s="79" t="s">
        <v>417</v>
      </c>
      <c r="P648" s="79">
        <v>1</v>
      </c>
      <c r="Q648" s="79" t="s">
        <v>418</v>
      </c>
      <c r="R648" s="79"/>
      <c r="S648" s="79"/>
      <c r="T648" s="78" t="str">
        <f>REPLACE(INDEX(GroupVertices[Group],MATCH(Edges[[#This Row],[Vertex 1]],GroupVertices[Vertex],0)),1,1,"")</f>
        <v>2</v>
      </c>
      <c r="U648" s="78" t="str">
        <f>REPLACE(INDEX(GroupVertices[Group],MATCH(Edges[[#This Row],[Vertex 2]],GroupVertices[Vertex],0)),1,1,"")</f>
        <v>2</v>
      </c>
      <c r="V648" s="48"/>
      <c r="W648" s="49"/>
      <c r="X648" s="48"/>
      <c r="Y648" s="49"/>
      <c r="Z648" s="48"/>
      <c r="AA648" s="49"/>
      <c r="AB648" s="48"/>
      <c r="AC648" s="49"/>
      <c r="AD648" s="48"/>
    </row>
    <row r="649" spans="1:30" ht="15">
      <c r="A649" s="65" t="s">
        <v>267</v>
      </c>
      <c r="B649" s="65" t="s">
        <v>295</v>
      </c>
      <c r="C649" s="66" t="s">
        <v>1350</v>
      </c>
      <c r="D649" s="67">
        <v>3</v>
      </c>
      <c r="E649" s="66" t="s">
        <v>132</v>
      </c>
      <c r="F649" s="69">
        <v>32</v>
      </c>
      <c r="G649" s="66"/>
      <c r="H649" s="70"/>
      <c r="I649" s="71"/>
      <c r="J649" s="71"/>
      <c r="K649" s="34" t="s">
        <v>65</v>
      </c>
      <c r="L649" s="72">
        <v>649</v>
      </c>
      <c r="M649" s="72"/>
      <c r="N649" s="73"/>
      <c r="O649" s="79" t="s">
        <v>417</v>
      </c>
      <c r="P649" s="79">
        <v>1</v>
      </c>
      <c r="Q649" s="79" t="s">
        <v>418</v>
      </c>
      <c r="R649" s="79"/>
      <c r="S649" s="79"/>
      <c r="T649" s="78" t="str">
        <f>REPLACE(INDEX(GroupVertices[Group],MATCH(Edges[[#This Row],[Vertex 1]],GroupVertices[Vertex],0)),1,1,"")</f>
        <v>2</v>
      </c>
      <c r="U649" s="78" t="str">
        <f>REPLACE(INDEX(GroupVertices[Group],MATCH(Edges[[#This Row],[Vertex 2]],GroupVertices[Vertex],0)),1,1,"")</f>
        <v>2</v>
      </c>
      <c r="V649" s="48"/>
      <c r="W649" s="49"/>
      <c r="X649" s="48"/>
      <c r="Y649" s="49"/>
      <c r="Z649" s="48"/>
      <c r="AA649" s="49"/>
      <c r="AB649" s="48"/>
      <c r="AC649" s="49"/>
      <c r="AD649" s="48"/>
    </row>
    <row r="650" spans="1:30" ht="15">
      <c r="A650" s="65" t="s">
        <v>267</v>
      </c>
      <c r="B650" s="65" t="s">
        <v>304</v>
      </c>
      <c r="C650" s="66" t="s">
        <v>1350</v>
      </c>
      <c r="D650" s="67">
        <v>3</v>
      </c>
      <c r="E650" s="66" t="s">
        <v>132</v>
      </c>
      <c r="F650" s="69">
        <v>32</v>
      </c>
      <c r="G650" s="66"/>
      <c r="H650" s="70"/>
      <c r="I650" s="71"/>
      <c r="J650" s="71"/>
      <c r="K650" s="34" t="s">
        <v>65</v>
      </c>
      <c r="L650" s="72">
        <v>650</v>
      </c>
      <c r="M650" s="72"/>
      <c r="N650" s="73"/>
      <c r="O650" s="79" t="s">
        <v>417</v>
      </c>
      <c r="P650" s="79">
        <v>1</v>
      </c>
      <c r="Q650" s="79" t="s">
        <v>418</v>
      </c>
      <c r="R650" s="79"/>
      <c r="S650" s="79"/>
      <c r="T650" s="78" t="str">
        <f>REPLACE(INDEX(GroupVertices[Group],MATCH(Edges[[#This Row],[Vertex 1]],GroupVertices[Vertex],0)),1,1,"")</f>
        <v>2</v>
      </c>
      <c r="U650" s="78" t="str">
        <f>REPLACE(INDEX(GroupVertices[Group],MATCH(Edges[[#This Row],[Vertex 2]],GroupVertices[Vertex],0)),1,1,"")</f>
        <v>2</v>
      </c>
      <c r="V650" s="48"/>
      <c r="W650" s="49"/>
      <c r="X650" s="48"/>
      <c r="Y650" s="49"/>
      <c r="Z650" s="48"/>
      <c r="AA650" s="49"/>
      <c r="AB650" s="48"/>
      <c r="AC650" s="49"/>
      <c r="AD650" s="48"/>
    </row>
    <row r="651" spans="1:30" ht="15">
      <c r="A651" s="65" t="s">
        <v>267</v>
      </c>
      <c r="B651" s="65" t="s">
        <v>329</v>
      </c>
      <c r="C651" s="66" t="s">
        <v>1350</v>
      </c>
      <c r="D651" s="67">
        <v>3</v>
      </c>
      <c r="E651" s="66" t="s">
        <v>132</v>
      </c>
      <c r="F651" s="69">
        <v>32</v>
      </c>
      <c r="G651" s="66"/>
      <c r="H651" s="70"/>
      <c r="I651" s="71"/>
      <c r="J651" s="71"/>
      <c r="K651" s="34" t="s">
        <v>65</v>
      </c>
      <c r="L651" s="72">
        <v>651</v>
      </c>
      <c r="M651" s="72"/>
      <c r="N651" s="73"/>
      <c r="O651" s="79" t="s">
        <v>417</v>
      </c>
      <c r="P651" s="79">
        <v>1</v>
      </c>
      <c r="Q651" s="79" t="s">
        <v>418</v>
      </c>
      <c r="R651" s="79"/>
      <c r="S651" s="79"/>
      <c r="T651" s="78" t="str">
        <f>REPLACE(INDEX(GroupVertices[Group],MATCH(Edges[[#This Row],[Vertex 1]],GroupVertices[Vertex],0)),1,1,"")</f>
        <v>2</v>
      </c>
      <c r="U651" s="78" t="str">
        <f>REPLACE(INDEX(GroupVertices[Group],MATCH(Edges[[#This Row],[Vertex 2]],GroupVertices[Vertex],0)),1,1,"")</f>
        <v>2</v>
      </c>
      <c r="V651" s="48"/>
      <c r="W651" s="49"/>
      <c r="X651" s="48"/>
      <c r="Y651" s="49"/>
      <c r="Z651" s="48"/>
      <c r="AA651" s="49"/>
      <c r="AB651" s="48"/>
      <c r="AC651" s="49"/>
      <c r="AD651" s="48"/>
    </row>
    <row r="652" spans="1:30" ht="15">
      <c r="A652" s="65" t="s">
        <v>267</v>
      </c>
      <c r="B652" s="65" t="s">
        <v>363</v>
      </c>
      <c r="C652" s="66" t="s">
        <v>1350</v>
      </c>
      <c r="D652" s="67">
        <v>3</v>
      </c>
      <c r="E652" s="66" t="s">
        <v>132</v>
      </c>
      <c r="F652" s="69">
        <v>32</v>
      </c>
      <c r="G652" s="66"/>
      <c r="H652" s="70"/>
      <c r="I652" s="71"/>
      <c r="J652" s="71"/>
      <c r="K652" s="34" t="s">
        <v>65</v>
      </c>
      <c r="L652" s="72">
        <v>652</v>
      </c>
      <c r="M652" s="72"/>
      <c r="N652" s="73"/>
      <c r="O652" s="79" t="s">
        <v>417</v>
      </c>
      <c r="P652" s="79">
        <v>1</v>
      </c>
      <c r="Q652" s="79" t="s">
        <v>418</v>
      </c>
      <c r="R652" s="79"/>
      <c r="S652" s="79"/>
      <c r="T652" s="78" t="str">
        <f>REPLACE(INDEX(GroupVertices[Group],MATCH(Edges[[#This Row],[Vertex 1]],GroupVertices[Vertex],0)),1,1,"")</f>
        <v>2</v>
      </c>
      <c r="U652" s="78" t="str">
        <f>REPLACE(INDEX(GroupVertices[Group],MATCH(Edges[[#This Row],[Vertex 2]],GroupVertices[Vertex],0)),1,1,"")</f>
        <v>2</v>
      </c>
      <c r="V652" s="48"/>
      <c r="W652" s="49"/>
      <c r="X652" s="48"/>
      <c r="Y652" s="49"/>
      <c r="Z652" s="48"/>
      <c r="AA652" s="49"/>
      <c r="AB652" s="48"/>
      <c r="AC652" s="49"/>
      <c r="AD652" s="48"/>
    </row>
    <row r="653" spans="1:30" ht="15">
      <c r="A653" s="65" t="s">
        <v>267</v>
      </c>
      <c r="B653" s="65" t="s">
        <v>305</v>
      </c>
      <c r="C653" s="66" t="s">
        <v>1350</v>
      </c>
      <c r="D653" s="67">
        <v>3</v>
      </c>
      <c r="E653" s="66" t="s">
        <v>132</v>
      </c>
      <c r="F653" s="69">
        <v>32</v>
      </c>
      <c r="G653" s="66"/>
      <c r="H653" s="70"/>
      <c r="I653" s="71"/>
      <c r="J653" s="71"/>
      <c r="K653" s="34" t="s">
        <v>65</v>
      </c>
      <c r="L653" s="72">
        <v>653</v>
      </c>
      <c r="M653" s="72"/>
      <c r="N653" s="73"/>
      <c r="O653" s="79" t="s">
        <v>417</v>
      </c>
      <c r="P653" s="79">
        <v>1</v>
      </c>
      <c r="Q653" s="79" t="s">
        <v>418</v>
      </c>
      <c r="R653" s="79"/>
      <c r="S653" s="79"/>
      <c r="T653" s="78" t="str">
        <f>REPLACE(INDEX(GroupVertices[Group],MATCH(Edges[[#This Row],[Vertex 1]],GroupVertices[Vertex],0)),1,1,"")</f>
        <v>2</v>
      </c>
      <c r="U653" s="78" t="str">
        <f>REPLACE(INDEX(GroupVertices[Group],MATCH(Edges[[#This Row],[Vertex 2]],GroupVertices[Vertex],0)),1,1,"")</f>
        <v>2</v>
      </c>
      <c r="V653" s="48"/>
      <c r="W653" s="49"/>
      <c r="X653" s="48"/>
      <c r="Y653" s="49"/>
      <c r="Z653" s="48"/>
      <c r="AA653" s="49"/>
      <c r="AB653" s="48"/>
      <c r="AC653" s="49"/>
      <c r="AD653" s="48"/>
    </row>
    <row r="654" spans="1:30" ht="15">
      <c r="A654" s="65" t="s">
        <v>267</v>
      </c>
      <c r="B654" s="65" t="s">
        <v>312</v>
      </c>
      <c r="C654" s="66" t="s">
        <v>1350</v>
      </c>
      <c r="D654" s="67">
        <v>3</v>
      </c>
      <c r="E654" s="66" t="s">
        <v>132</v>
      </c>
      <c r="F654" s="69">
        <v>32</v>
      </c>
      <c r="G654" s="66"/>
      <c r="H654" s="70"/>
      <c r="I654" s="71"/>
      <c r="J654" s="71"/>
      <c r="K654" s="34" t="s">
        <v>66</v>
      </c>
      <c r="L654" s="72">
        <v>654</v>
      </c>
      <c r="M654" s="72"/>
      <c r="N654" s="73"/>
      <c r="O654" s="79" t="s">
        <v>417</v>
      </c>
      <c r="P654" s="79">
        <v>1</v>
      </c>
      <c r="Q654" s="79" t="s">
        <v>418</v>
      </c>
      <c r="R654" s="79"/>
      <c r="S654" s="79"/>
      <c r="T654" s="78" t="str">
        <f>REPLACE(INDEX(GroupVertices[Group],MATCH(Edges[[#This Row],[Vertex 1]],GroupVertices[Vertex],0)),1,1,"")</f>
        <v>2</v>
      </c>
      <c r="U654" s="78" t="str">
        <f>REPLACE(INDEX(GroupVertices[Group],MATCH(Edges[[#This Row],[Vertex 2]],GroupVertices[Vertex],0)),1,1,"")</f>
        <v>2</v>
      </c>
      <c r="V654" s="48"/>
      <c r="W654" s="49"/>
      <c r="X654" s="48"/>
      <c r="Y654" s="49"/>
      <c r="Z654" s="48"/>
      <c r="AA654" s="49"/>
      <c r="AB654" s="48"/>
      <c r="AC654" s="49"/>
      <c r="AD654" s="48"/>
    </row>
    <row r="655" spans="1:30" ht="15">
      <c r="A655" s="65" t="s">
        <v>267</v>
      </c>
      <c r="B655" s="65" t="s">
        <v>339</v>
      </c>
      <c r="C655" s="66" t="s">
        <v>1350</v>
      </c>
      <c r="D655" s="67">
        <v>3</v>
      </c>
      <c r="E655" s="66" t="s">
        <v>132</v>
      </c>
      <c r="F655" s="69">
        <v>32</v>
      </c>
      <c r="G655" s="66"/>
      <c r="H655" s="70"/>
      <c r="I655" s="71"/>
      <c r="J655" s="71"/>
      <c r="K655" s="34" t="s">
        <v>65</v>
      </c>
      <c r="L655" s="72">
        <v>655</v>
      </c>
      <c r="M655" s="72"/>
      <c r="N655" s="73"/>
      <c r="O655" s="79" t="s">
        <v>417</v>
      </c>
      <c r="P655" s="79">
        <v>1</v>
      </c>
      <c r="Q655" s="79" t="s">
        <v>418</v>
      </c>
      <c r="R655" s="79"/>
      <c r="S655" s="79"/>
      <c r="T655" s="78" t="str">
        <f>REPLACE(INDEX(GroupVertices[Group],MATCH(Edges[[#This Row],[Vertex 1]],GroupVertices[Vertex],0)),1,1,"")</f>
        <v>2</v>
      </c>
      <c r="U655" s="78" t="str">
        <f>REPLACE(INDEX(GroupVertices[Group],MATCH(Edges[[#This Row],[Vertex 2]],GroupVertices[Vertex],0)),1,1,"")</f>
        <v>2</v>
      </c>
      <c r="V655" s="48"/>
      <c r="W655" s="49"/>
      <c r="X655" s="48"/>
      <c r="Y655" s="49"/>
      <c r="Z655" s="48"/>
      <c r="AA655" s="49"/>
      <c r="AB655" s="48"/>
      <c r="AC655" s="49"/>
      <c r="AD655" s="48"/>
    </row>
    <row r="656" spans="1:30" ht="15">
      <c r="A656" s="65" t="s">
        <v>267</v>
      </c>
      <c r="B656" s="65" t="s">
        <v>351</v>
      </c>
      <c r="C656" s="66" t="s">
        <v>1350</v>
      </c>
      <c r="D656" s="67">
        <v>3</v>
      </c>
      <c r="E656" s="66" t="s">
        <v>132</v>
      </c>
      <c r="F656" s="69">
        <v>32</v>
      </c>
      <c r="G656" s="66"/>
      <c r="H656" s="70"/>
      <c r="I656" s="71"/>
      <c r="J656" s="71"/>
      <c r="K656" s="34" t="s">
        <v>65</v>
      </c>
      <c r="L656" s="72">
        <v>656</v>
      </c>
      <c r="M656" s="72"/>
      <c r="N656" s="73"/>
      <c r="O656" s="79" t="s">
        <v>417</v>
      </c>
      <c r="P656" s="79">
        <v>1</v>
      </c>
      <c r="Q656" s="79" t="s">
        <v>418</v>
      </c>
      <c r="R656" s="79"/>
      <c r="S656" s="79"/>
      <c r="T656" s="78" t="str">
        <f>REPLACE(INDEX(GroupVertices[Group],MATCH(Edges[[#This Row],[Vertex 1]],GroupVertices[Vertex],0)),1,1,"")</f>
        <v>2</v>
      </c>
      <c r="U656" s="78" t="str">
        <f>REPLACE(INDEX(GroupVertices[Group],MATCH(Edges[[#This Row],[Vertex 2]],GroupVertices[Vertex],0)),1,1,"")</f>
        <v>4</v>
      </c>
      <c r="V656" s="48"/>
      <c r="W656" s="49"/>
      <c r="X656" s="48"/>
      <c r="Y656" s="49"/>
      <c r="Z656" s="48"/>
      <c r="AA656" s="49"/>
      <c r="AB656" s="48"/>
      <c r="AC656" s="49"/>
      <c r="AD656" s="48"/>
    </row>
    <row r="657" spans="1:30" ht="15">
      <c r="A657" s="65" t="s">
        <v>267</v>
      </c>
      <c r="B657" s="65" t="s">
        <v>357</v>
      </c>
      <c r="C657" s="66" t="s">
        <v>1350</v>
      </c>
      <c r="D657" s="67">
        <v>3</v>
      </c>
      <c r="E657" s="66" t="s">
        <v>132</v>
      </c>
      <c r="F657" s="69">
        <v>32</v>
      </c>
      <c r="G657" s="66"/>
      <c r="H657" s="70"/>
      <c r="I657" s="71"/>
      <c r="J657" s="71"/>
      <c r="K657" s="34" t="s">
        <v>65</v>
      </c>
      <c r="L657" s="72">
        <v>657</v>
      </c>
      <c r="M657" s="72"/>
      <c r="N657" s="73"/>
      <c r="O657" s="79" t="s">
        <v>417</v>
      </c>
      <c r="P657" s="79">
        <v>1</v>
      </c>
      <c r="Q657" s="79" t="s">
        <v>418</v>
      </c>
      <c r="R657" s="79"/>
      <c r="S657" s="79"/>
      <c r="T657" s="78" t="str">
        <f>REPLACE(INDEX(GroupVertices[Group],MATCH(Edges[[#This Row],[Vertex 1]],GroupVertices[Vertex],0)),1,1,"")</f>
        <v>2</v>
      </c>
      <c r="U657" s="78" t="str">
        <f>REPLACE(INDEX(GroupVertices[Group],MATCH(Edges[[#This Row],[Vertex 2]],GroupVertices[Vertex],0)),1,1,"")</f>
        <v>2</v>
      </c>
      <c r="V657" s="48"/>
      <c r="W657" s="49"/>
      <c r="X657" s="48"/>
      <c r="Y657" s="49"/>
      <c r="Z657" s="48"/>
      <c r="AA657" s="49"/>
      <c r="AB657" s="48"/>
      <c r="AC657" s="49"/>
      <c r="AD657" s="48"/>
    </row>
    <row r="658" spans="1:30" ht="15">
      <c r="A658" s="65" t="s">
        <v>199</v>
      </c>
      <c r="B658" s="65" t="s">
        <v>267</v>
      </c>
      <c r="C658" s="66" t="s">
        <v>1350</v>
      </c>
      <c r="D658" s="67">
        <v>3</v>
      </c>
      <c r="E658" s="66" t="s">
        <v>132</v>
      </c>
      <c r="F658" s="69">
        <v>32</v>
      </c>
      <c r="G658" s="66"/>
      <c r="H658" s="70"/>
      <c r="I658" s="71"/>
      <c r="J658" s="71"/>
      <c r="K658" s="34" t="s">
        <v>65</v>
      </c>
      <c r="L658" s="72">
        <v>658</v>
      </c>
      <c r="M658" s="72"/>
      <c r="N658" s="73"/>
      <c r="O658" s="79" t="s">
        <v>417</v>
      </c>
      <c r="P658" s="79">
        <v>1</v>
      </c>
      <c r="Q658" s="79" t="s">
        <v>418</v>
      </c>
      <c r="R658" s="79"/>
      <c r="S658" s="79"/>
      <c r="T658" s="78" t="str">
        <f>REPLACE(INDEX(GroupVertices[Group],MATCH(Edges[[#This Row],[Vertex 1]],GroupVertices[Vertex],0)),1,1,"")</f>
        <v>1</v>
      </c>
      <c r="U658" s="78" t="str">
        <f>REPLACE(INDEX(GroupVertices[Group],MATCH(Edges[[#This Row],[Vertex 2]],GroupVertices[Vertex],0)),1,1,"")</f>
        <v>2</v>
      </c>
      <c r="V658" s="48"/>
      <c r="W658" s="49"/>
      <c r="X658" s="48"/>
      <c r="Y658" s="49"/>
      <c r="Z658" s="48"/>
      <c r="AA658" s="49"/>
      <c r="AB658" s="48"/>
      <c r="AC658" s="49"/>
      <c r="AD658" s="48"/>
    </row>
    <row r="659" spans="1:30" ht="15">
      <c r="A659" s="65" t="s">
        <v>311</v>
      </c>
      <c r="B659" s="65" t="s">
        <v>267</v>
      </c>
      <c r="C659" s="66" t="s">
        <v>1350</v>
      </c>
      <c r="D659" s="67">
        <v>3</v>
      </c>
      <c r="E659" s="66" t="s">
        <v>132</v>
      </c>
      <c r="F659" s="69">
        <v>32</v>
      </c>
      <c r="G659" s="66"/>
      <c r="H659" s="70"/>
      <c r="I659" s="71"/>
      <c r="J659" s="71"/>
      <c r="K659" s="34" t="s">
        <v>65</v>
      </c>
      <c r="L659" s="72">
        <v>659</v>
      </c>
      <c r="M659" s="72"/>
      <c r="N659" s="73"/>
      <c r="O659" s="79" t="s">
        <v>417</v>
      </c>
      <c r="P659" s="79">
        <v>1</v>
      </c>
      <c r="Q659" s="79" t="s">
        <v>418</v>
      </c>
      <c r="R659" s="79"/>
      <c r="S659" s="79"/>
      <c r="T659" s="78" t="str">
        <f>REPLACE(INDEX(GroupVertices[Group],MATCH(Edges[[#This Row],[Vertex 1]],GroupVertices[Vertex],0)),1,1,"")</f>
        <v>3</v>
      </c>
      <c r="U659" s="78" t="str">
        <f>REPLACE(INDEX(GroupVertices[Group],MATCH(Edges[[#This Row],[Vertex 2]],GroupVertices[Vertex],0)),1,1,"")</f>
        <v>2</v>
      </c>
      <c r="V659" s="48"/>
      <c r="W659" s="49"/>
      <c r="X659" s="48"/>
      <c r="Y659" s="49"/>
      <c r="Z659" s="48"/>
      <c r="AA659" s="49"/>
      <c r="AB659" s="48"/>
      <c r="AC659" s="49"/>
      <c r="AD659" s="48"/>
    </row>
    <row r="660" spans="1:30" ht="15">
      <c r="A660" s="65" t="s">
        <v>242</v>
      </c>
      <c r="B660" s="65" t="s">
        <v>267</v>
      </c>
      <c r="C660" s="66" t="s">
        <v>1350</v>
      </c>
      <c r="D660" s="67">
        <v>3</v>
      </c>
      <c r="E660" s="66" t="s">
        <v>132</v>
      </c>
      <c r="F660" s="69">
        <v>32</v>
      </c>
      <c r="G660" s="66"/>
      <c r="H660" s="70"/>
      <c r="I660" s="71"/>
      <c r="J660" s="71"/>
      <c r="K660" s="34" t="s">
        <v>65</v>
      </c>
      <c r="L660" s="72">
        <v>660</v>
      </c>
      <c r="M660" s="72"/>
      <c r="N660" s="73"/>
      <c r="O660" s="79" t="s">
        <v>417</v>
      </c>
      <c r="P660" s="79">
        <v>1</v>
      </c>
      <c r="Q660" s="79" t="s">
        <v>418</v>
      </c>
      <c r="R660" s="79"/>
      <c r="S660" s="79"/>
      <c r="T660" s="78" t="str">
        <f>REPLACE(INDEX(GroupVertices[Group],MATCH(Edges[[#This Row],[Vertex 1]],GroupVertices[Vertex],0)),1,1,"")</f>
        <v>2</v>
      </c>
      <c r="U660" s="78" t="str">
        <f>REPLACE(INDEX(GroupVertices[Group],MATCH(Edges[[#This Row],[Vertex 2]],GroupVertices[Vertex],0)),1,1,"")</f>
        <v>2</v>
      </c>
      <c r="V660" s="48"/>
      <c r="W660" s="49"/>
      <c r="X660" s="48"/>
      <c r="Y660" s="49"/>
      <c r="Z660" s="48"/>
      <c r="AA660" s="49"/>
      <c r="AB660" s="48"/>
      <c r="AC660" s="49"/>
      <c r="AD660" s="48"/>
    </row>
    <row r="661" spans="1:30" ht="15">
      <c r="A661" s="65" t="s">
        <v>234</v>
      </c>
      <c r="B661" s="65" t="s">
        <v>267</v>
      </c>
      <c r="C661" s="66" t="s">
        <v>1350</v>
      </c>
      <c r="D661" s="67">
        <v>3</v>
      </c>
      <c r="E661" s="66" t="s">
        <v>132</v>
      </c>
      <c r="F661" s="69">
        <v>32</v>
      </c>
      <c r="G661" s="66"/>
      <c r="H661" s="70"/>
      <c r="I661" s="71"/>
      <c r="J661" s="71"/>
      <c r="K661" s="34" t="s">
        <v>65</v>
      </c>
      <c r="L661" s="72">
        <v>661</v>
      </c>
      <c r="M661" s="72"/>
      <c r="N661" s="73"/>
      <c r="O661" s="79" t="s">
        <v>417</v>
      </c>
      <c r="P661" s="79">
        <v>1</v>
      </c>
      <c r="Q661" s="79" t="s">
        <v>418</v>
      </c>
      <c r="R661" s="79"/>
      <c r="S661" s="79"/>
      <c r="T661" s="78" t="str">
        <f>REPLACE(INDEX(GroupVertices[Group],MATCH(Edges[[#This Row],[Vertex 1]],GroupVertices[Vertex],0)),1,1,"")</f>
        <v>2</v>
      </c>
      <c r="U661" s="78" t="str">
        <f>REPLACE(INDEX(GroupVertices[Group],MATCH(Edges[[#This Row],[Vertex 2]],GroupVertices[Vertex],0)),1,1,"")</f>
        <v>2</v>
      </c>
      <c r="V661" s="48"/>
      <c r="W661" s="49"/>
      <c r="X661" s="48"/>
      <c r="Y661" s="49"/>
      <c r="Z661" s="48"/>
      <c r="AA661" s="49"/>
      <c r="AB661" s="48"/>
      <c r="AC661" s="49"/>
      <c r="AD661" s="48"/>
    </row>
    <row r="662" spans="1:30" ht="15">
      <c r="A662" s="65" t="s">
        <v>264</v>
      </c>
      <c r="B662" s="65" t="s">
        <v>267</v>
      </c>
      <c r="C662" s="66" t="s">
        <v>1350</v>
      </c>
      <c r="D662" s="67">
        <v>3</v>
      </c>
      <c r="E662" s="66" t="s">
        <v>132</v>
      </c>
      <c r="F662" s="69">
        <v>32</v>
      </c>
      <c r="G662" s="66"/>
      <c r="H662" s="70"/>
      <c r="I662" s="71"/>
      <c r="J662" s="71"/>
      <c r="K662" s="34" t="s">
        <v>66</v>
      </c>
      <c r="L662" s="72">
        <v>662</v>
      </c>
      <c r="M662" s="72"/>
      <c r="N662" s="73"/>
      <c r="O662" s="79" t="s">
        <v>417</v>
      </c>
      <c r="P662" s="79">
        <v>1</v>
      </c>
      <c r="Q662" s="79" t="s">
        <v>418</v>
      </c>
      <c r="R662" s="79"/>
      <c r="S662" s="79"/>
      <c r="T662" s="78" t="str">
        <f>REPLACE(INDEX(GroupVertices[Group],MATCH(Edges[[#This Row],[Vertex 1]],GroupVertices[Vertex],0)),1,1,"")</f>
        <v>2</v>
      </c>
      <c r="U662" s="78" t="str">
        <f>REPLACE(INDEX(GroupVertices[Group],MATCH(Edges[[#This Row],[Vertex 2]],GroupVertices[Vertex],0)),1,1,"")</f>
        <v>2</v>
      </c>
      <c r="V662" s="48"/>
      <c r="W662" s="49"/>
      <c r="X662" s="48"/>
      <c r="Y662" s="49"/>
      <c r="Z662" s="48"/>
      <c r="AA662" s="49"/>
      <c r="AB662" s="48"/>
      <c r="AC662" s="49"/>
      <c r="AD662" s="48"/>
    </row>
    <row r="663" spans="1:30" ht="15">
      <c r="A663" s="65" t="s">
        <v>312</v>
      </c>
      <c r="B663" s="65" t="s">
        <v>267</v>
      </c>
      <c r="C663" s="66" t="s">
        <v>1350</v>
      </c>
      <c r="D663" s="67">
        <v>3</v>
      </c>
      <c r="E663" s="66" t="s">
        <v>132</v>
      </c>
      <c r="F663" s="69">
        <v>32</v>
      </c>
      <c r="G663" s="66"/>
      <c r="H663" s="70"/>
      <c r="I663" s="71"/>
      <c r="J663" s="71"/>
      <c r="K663" s="34" t="s">
        <v>66</v>
      </c>
      <c r="L663" s="72">
        <v>663</v>
      </c>
      <c r="M663" s="72"/>
      <c r="N663" s="73"/>
      <c r="O663" s="79" t="s">
        <v>417</v>
      </c>
      <c r="P663" s="79">
        <v>1</v>
      </c>
      <c r="Q663" s="79" t="s">
        <v>418</v>
      </c>
      <c r="R663" s="79"/>
      <c r="S663" s="79"/>
      <c r="T663" s="78" t="str">
        <f>REPLACE(INDEX(GroupVertices[Group],MATCH(Edges[[#This Row],[Vertex 1]],GroupVertices[Vertex],0)),1,1,"")</f>
        <v>2</v>
      </c>
      <c r="U663" s="78" t="str">
        <f>REPLACE(INDEX(GroupVertices[Group],MATCH(Edges[[#This Row],[Vertex 2]],GroupVertices[Vertex],0)),1,1,"")</f>
        <v>2</v>
      </c>
      <c r="V663" s="48"/>
      <c r="W663" s="49"/>
      <c r="X663" s="48"/>
      <c r="Y663" s="49"/>
      <c r="Z663" s="48"/>
      <c r="AA663" s="49"/>
      <c r="AB663" s="48"/>
      <c r="AC663" s="49"/>
      <c r="AD663" s="48"/>
    </row>
    <row r="664" spans="1:30" ht="15">
      <c r="A664" s="65" t="s">
        <v>213</v>
      </c>
      <c r="B664" s="65" t="s">
        <v>213</v>
      </c>
      <c r="C664" s="66" t="s">
        <v>1350</v>
      </c>
      <c r="D664" s="67">
        <v>3</v>
      </c>
      <c r="E664" s="66" t="s">
        <v>132</v>
      </c>
      <c r="F664" s="69">
        <v>32</v>
      </c>
      <c r="G664" s="66"/>
      <c r="H664" s="70"/>
      <c r="I664" s="71"/>
      <c r="J664" s="71"/>
      <c r="K664" s="34" t="s">
        <v>65</v>
      </c>
      <c r="L664" s="72">
        <v>664</v>
      </c>
      <c r="M664" s="72"/>
      <c r="N664" s="73"/>
      <c r="O664" s="79" t="s">
        <v>417</v>
      </c>
      <c r="P664" s="79">
        <v>1</v>
      </c>
      <c r="Q664" s="79" t="s">
        <v>418</v>
      </c>
      <c r="R664" s="79"/>
      <c r="S664" s="79"/>
      <c r="T664" s="78" t="str">
        <f>REPLACE(INDEX(GroupVertices[Group],MATCH(Edges[[#This Row],[Vertex 1]],GroupVertices[Vertex],0)),1,1,"")</f>
        <v>2</v>
      </c>
      <c r="U664" s="78" t="str">
        <f>REPLACE(INDEX(GroupVertices[Group],MATCH(Edges[[#This Row],[Vertex 2]],GroupVertices[Vertex],0)),1,1,"")</f>
        <v>2</v>
      </c>
      <c r="V664" s="48"/>
      <c r="W664" s="49"/>
      <c r="X664" s="48"/>
      <c r="Y664" s="49"/>
      <c r="Z664" s="48"/>
      <c r="AA664" s="49"/>
      <c r="AB664" s="48"/>
      <c r="AC664" s="49"/>
      <c r="AD664" s="48"/>
    </row>
    <row r="665" spans="1:30" ht="15">
      <c r="A665" s="65" t="s">
        <v>213</v>
      </c>
      <c r="B665" s="65" t="s">
        <v>346</v>
      </c>
      <c r="C665" s="66" t="s">
        <v>1350</v>
      </c>
      <c r="D665" s="67">
        <v>3</v>
      </c>
      <c r="E665" s="66" t="s">
        <v>132</v>
      </c>
      <c r="F665" s="69">
        <v>32</v>
      </c>
      <c r="G665" s="66"/>
      <c r="H665" s="70"/>
      <c r="I665" s="71"/>
      <c r="J665" s="71"/>
      <c r="K665" s="34" t="s">
        <v>65</v>
      </c>
      <c r="L665" s="72">
        <v>665</v>
      </c>
      <c r="M665" s="72"/>
      <c r="N665" s="73"/>
      <c r="O665" s="79" t="s">
        <v>417</v>
      </c>
      <c r="P665" s="79">
        <v>1</v>
      </c>
      <c r="Q665" s="79" t="s">
        <v>418</v>
      </c>
      <c r="R665" s="79"/>
      <c r="S665" s="79"/>
      <c r="T665" s="78" t="str">
        <f>REPLACE(INDEX(GroupVertices[Group],MATCH(Edges[[#This Row],[Vertex 1]],GroupVertices[Vertex],0)),1,1,"")</f>
        <v>2</v>
      </c>
      <c r="U665" s="78" t="str">
        <f>REPLACE(INDEX(GroupVertices[Group],MATCH(Edges[[#This Row],[Vertex 2]],GroupVertices[Vertex],0)),1,1,"")</f>
        <v>5</v>
      </c>
      <c r="V665" s="48"/>
      <c r="W665" s="49"/>
      <c r="X665" s="48"/>
      <c r="Y665" s="49"/>
      <c r="Z665" s="48"/>
      <c r="AA665" s="49"/>
      <c r="AB665" s="48"/>
      <c r="AC665" s="49"/>
      <c r="AD665" s="48"/>
    </row>
    <row r="666" spans="1:30" ht="15">
      <c r="A666" s="65" t="s">
        <v>199</v>
      </c>
      <c r="B666" s="65" t="s">
        <v>213</v>
      </c>
      <c r="C666" s="66" t="s">
        <v>1350</v>
      </c>
      <c r="D666" s="67">
        <v>3</v>
      </c>
      <c r="E666" s="66" t="s">
        <v>132</v>
      </c>
      <c r="F666" s="69">
        <v>32</v>
      </c>
      <c r="G666" s="66"/>
      <c r="H666" s="70"/>
      <c r="I666" s="71"/>
      <c r="J666" s="71"/>
      <c r="K666" s="34" t="s">
        <v>65</v>
      </c>
      <c r="L666" s="72">
        <v>666</v>
      </c>
      <c r="M666" s="72"/>
      <c r="N666" s="73"/>
      <c r="O666" s="79" t="s">
        <v>417</v>
      </c>
      <c r="P666" s="79">
        <v>1</v>
      </c>
      <c r="Q666" s="79" t="s">
        <v>418</v>
      </c>
      <c r="R666" s="79"/>
      <c r="S666" s="79"/>
      <c r="T666" s="78" t="str">
        <f>REPLACE(INDEX(GroupVertices[Group],MATCH(Edges[[#This Row],[Vertex 1]],GroupVertices[Vertex],0)),1,1,"")</f>
        <v>1</v>
      </c>
      <c r="U666" s="78" t="str">
        <f>REPLACE(INDEX(GroupVertices[Group],MATCH(Edges[[#This Row],[Vertex 2]],GroupVertices[Vertex],0)),1,1,"")</f>
        <v>2</v>
      </c>
      <c r="V666" s="48"/>
      <c r="W666" s="49"/>
      <c r="X666" s="48"/>
      <c r="Y666" s="49"/>
      <c r="Z666" s="48"/>
      <c r="AA666" s="49"/>
      <c r="AB666" s="48"/>
      <c r="AC666" s="49"/>
      <c r="AD666" s="48"/>
    </row>
    <row r="667" spans="1:30" ht="15">
      <c r="A667" s="65" t="s">
        <v>222</v>
      </c>
      <c r="B667" s="65" t="s">
        <v>213</v>
      </c>
      <c r="C667" s="66" t="s">
        <v>1350</v>
      </c>
      <c r="D667" s="67">
        <v>3</v>
      </c>
      <c r="E667" s="66" t="s">
        <v>132</v>
      </c>
      <c r="F667" s="69">
        <v>32</v>
      </c>
      <c r="G667" s="66"/>
      <c r="H667" s="70"/>
      <c r="I667" s="71"/>
      <c r="J667" s="71"/>
      <c r="K667" s="34" t="s">
        <v>65</v>
      </c>
      <c r="L667" s="72">
        <v>667</v>
      </c>
      <c r="M667" s="72"/>
      <c r="N667" s="73"/>
      <c r="O667" s="79" t="s">
        <v>417</v>
      </c>
      <c r="P667" s="79">
        <v>1</v>
      </c>
      <c r="Q667" s="79" t="s">
        <v>418</v>
      </c>
      <c r="R667" s="79"/>
      <c r="S667" s="79"/>
      <c r="T667" s="78" t="str">
        <f>REPLACE(INDEX(GroupVertices[Group],MATCH(Edges[[#This Row],[Vertex 1]],GroupVertices[Vertex],0)),1,1,"")</f>
        <v>3</v>
      </c>
      <c r="U667" s="78" t="str">
        <f>REPLACE(INDEX(GroupVertices[Group],MATCH(Edges[[#This Row],[Vertex 2]],GroupVertices[Vertex],0)),1,1,"")</f>
        <v>2</v>
      </c>
      <c r="V667" s="48"/>
      <c r="W667" s="49"/>
      <c r="X667" s="48"/>
      <c r="Y667" s="49"/>
      <c r="Z667" s="48"/>
      <c r="AA667" s="49"/>
      <c r="AB667" s="48"/>
      <c r="AC667" s="49"/>
      <c r="AD667" s="48"/>
    </row>
    <row r="668" spans="1:30" ht="15">
      <c r="A668" s="65" t="s">
        <v>242</v>
      </c>
      <c r="B668" s="65" t="s">
        <v>213</v>
      </c>
      <c r="C668" s="66" t="s">
        <v>1350</v>
      </c>
      <c r="D668" s="67">
        <v>3</v>
      </c>
      <c r="E668" s="66" t="s">
        <v>132</v>
      </c>
      <c r="F668" s="69">
        <v>32</v>
      </c>
      <c r="G668" s="66"/>
      <c r="H668" s="70"/>
      <c r="I668" s="71"/>
      <c r="J668" s="71"/>
      <c r="K668" s="34" t="s">
        <v>65</v>
      </c>
      <c r="L668" s="72">
        <v>668</v>
      </c>
      <c r="M668" s="72"/>
      <c r="N668" s="73"/>
      <c r="O668" s="79" t="s">
        <v>417</v>
      </c>
      <c r="P668" s="79">
        <v>1</v>
      </c>
      <c r="Q668" s="79" t="s">
        <v>418</v>
      </c>
      <c r="R668" s="79"/>
      <c r="S668" s="79"/>
      <c r="T668" s="78" t="str">
        <f>REPLACE(INDEX(GroupVertices[Group],MATCH(Edges[[#This Row],[Vertex 1]],GroupVertices[Vertex],0)),1,1,"")</f>
        <v>2</v>
      </c>
      <c r="U668" s="78" t="str">
        <f>REPLACE(INDEX(GroupVertices[Group],MATCH(Edges[[#This Row],[Vertex 2]],GroupVertices[Vertex],0)),1,1,"")</f>
        <v>2</v>
      </c>
      <c r="V668" s="48"/>
      <c r="W668" s="49"/>
      <c r="X668" s="48"/>
      <c r="Y668" s="49"/>
      <c r="Z668" s="48"/>
      <c r="AA668" s="49"/>
      <c r="AB668" s="48"/>
      <c r="AC668" s="49"/>
      <c r="AD668" s="48"/>
    </row>
    <row r="669" spans="1:30" ht="15">
      <c r="A669" s="65" t="s">
        <v>245</v>
      </c>
      <c r="B669" s="65" t="s">
        <v>213</v>
      </c>
      <c r="C669" s="66" t="s">
        <v>1350</v>
      </c>
      <c r="D669" s="67">
        <v>3</v>
      </c>
      <c r="E669" s="66" t="s">
        <v>132</v>
      </c>
      <c r="F669" s="69">
        <v>32</v>
      </c>
      <c r="G669" s="66"/>
      <c r="H669" s="70"/>
      <c r="I669" s="71"/>
      <c r="J669" s="71"/>
      <c r="K669" s="34" t="s">
        <v>65</v>
      </c>
      <c r="L669" s="72">
        <v>669</v>
      </c>
      <c r="M669" s="72"/>
      <c r="N669" s="73"/>
      <c r="O669" s="79" t="s">
        <v>417</v>
      </c>
      <c r="P669" s="79">
        <v>1</v>
      </c>
      <c r="Q669" s="79" t="s">
        <v>418</v>
      </c>
      <c r="R669" s="79"/>
      <c r="S669" s="79"/>
      <c r="T669" s="78" t="str">
        <f>REPLACE(INDEX(GroupVertices[Group],MATCH(Edges[[#This Row],[Vertex 1]],GroupVertices[Vertex],0)),1,1,"")</f>
        <v>2</v>
      </c>
      <c r="U669" s="78" t="str">
        <f>REPLACE(INDEX(GroupVertices[Group],MATCH(Edges[[#This Row],[Vertex 2]],GroupVertices[Vertex],0)),1,1,"")</f>
        <v>2</v>
      </c>
      <c r="V669" s="48"/>
      <c r="W669" s="49"/>
      <c r="X669" s="48"/>
      <c r="Y669" s="49"/>
      <c r="Z669" s="48"/>
      <c r="AA669" s="49"/>
      <c r="AB669" s="48"/>
      <c r="AC669" s="49"/>
      <c r="AD669" s="48"/>
    </row>
    <row r="670" spans="1:30" ht="15">
      <c r="A670" s="65" t="s">
        <v>282</v>
      </c>
      <c r="B670" s="65" t="s">
        <v>213</v>
      </c>
      <c r="C670" s="66" t="s">
        <v>1350</v>
      </c>
      <c r="D670" s="67">
        <v>3</v>
      </c>
      <c r="E670" s="66" t="s">
        <v>132</v>
      </c>
      <c r="F670" s="69">
        <v>32</v>
      </c>
      <c r="G670" s="66"/>
      <c r="H670" s="70"/>
      <c r="I670" s="71"/>
      <c r="J670" s="71"/>
      <c r="K670" s="34" t="s">
        <v>65</v>
      </c>
      <c r="L670" s="72">
        <v>670</v>
      </c>
      <c r="M670" s="72"/>
      <c r="N670" s="73"/>
      <c r="O670" s="79" t="s">
        <v>417</v>
      </c>
      <c r="P670" s="79">
        <v>1</v>
      </c>
      <c r="Q670" s="79" t="s">
        <v>418</v>
      </c>
      <c r="R670" s="79"/>
      <c r="S670" s="79"/>
      <c r="T670" s="78" t="str">
        <f>REPLACE(INDEX(GroupVertices[Group],MATCH(Edges[[#This Row],[Vertex 1]],GroupVertices[Vertex],0)),1,1,"")</f>
        <v>2</v>
      </c>
      <c r="U670" s="78" t="str">
        <f>REPLACE(INDEX(GroupVertices[Group],MATCH(Edges[[#This Row],[Vertex 2]],GroupVertices[Vertex],0)),1,1,"")</f>
        <v>2</v>
      </c>
      <c r="V670" s="48"/>
      <c r="W670" s="49"/>
      <c r="X670" s="48"/>
      <c r="Y670" s="49"/>
      <c r="Z670" s="48"/>
      <c r="AA670" s="49"/>
      <c r="AB670" s="48"/>
      <c r="AC670" s="49"/>
      <c r="AD670" s="48"/>
    </row>
    <row r="671" spans="1:30" ht="15">
      <c r="A671" s="65" t="s">
        <v>293</v>
      </c>
      <c r="B671" s="65" t="s">
        <v>213</v>
      </c>
      <c r="C671" s="66" t="s">
        <v>1350</v>
      </c>
      <c r="D671" s="67">
        <v>3</v>
      </c>
      <c r="E671" s="66" t="s">
        <v>132</v>
      </c>
      <c r="F671" s="69">
        <v>32</v>
      </c>
      <c r="G671" s="66"/>
      <c r="H671" s="70"/>
      <c r="I671" s="71"/>
      <c r="J671" s="71"/>
      <c r="K671" s="34" t="s">
        <v>65</v>
      </c>
      <c r="L671" s="72">
        <v>671</v>
      </c>
      <c r="M671" s="72"/>
      <c r="N671" s="73"/>
      <c r="O671" s="79" t="s">
        <v>417</v>
      </c>
      <c r="P671" s="79">
        <v>1</v>
      </c>
      <c r="Q671" s="79" t="s">
        <v>418</v>
      </c>
      <c r="R671" s="79"/>
      <c r="S671" s="79"/>
      <c r="T671" s="78" t="str">
        <f>REPLACE(INDEX(GroupVertices[Group],MATCH(Edges[[#This Row],[Vertex 1]],GroupVertices[Vertex],0)),1,1,"")</f>
        <v>2</v>
      </c>
      <c r="U671" s="78" t="str">
        <f>REPLACE(INDEX(GroupVertices[Group],MATCH(Edges[[#This Row],[Vertex 2]],GroupVertices[Vertex],0)),1,1,"")</f>
        <v>2</v>
      </c>
      <c r="V671" s="48"/>
      <c r="W671" s="49"/>
      <c r="X671" s="48"/>
      <c r="Y671" s="49"/>
      <c r="Z671" s="48"/>
      <c r="AA671" s="49"/>
      <c r="AB671" s="48"/>
      <c r="AC671" s="49"/>
      <c r="AD671" s="48"/>
    </row>
    <row r="672" spans="1:30" ht="15">
      <c r="A672" s="65" t="s">
        <v>313</v>
      </c>
      <c r="B672" s="65" t="s">
        <v>213</v>
      </c>
      <c r="C672" s="66" t="s">
        <v>1350</v>
      </c>
      <c r="D672" s="67">
        <v>3</v>
      </c>
      <c r="E672" s="66" t="s">
        <v>132</v>
      </c>
      <c r="F672" s="69">
        <v>32</v>
      </c>
      <c r="G672" s="66"/>
      <c r="H672" s="70"/>
      <c r="I672" s="71"/>
      <c r="J672" s="71"/>
      <c r="K672" s="34" t="s">
        <v>65</v>
      </c>
      <c r="L672" s="72">
        <v>672</v>
      </c>
      <c r="M672" s="72"/>
      <c r="N672" s="73"/>
      <c r="O672" s="79" t="s">
        <v>417</v>
      </c>
      <c r="P672" s="79">
        <v>1</v>
      </c>
      <c r="Q672" s="79" t="s">
        <v>418</v>
      </c>
      <c r="R672" s="79"/>
      <c r="S672" s="79"/>
      <c r="T672" s="78" t="str">
        <f>REPLACE(INDEX(GroupVertices[Group],MATCH(Edges[[#This Row],[Vertex 1]],GroupVertices[Vertex],0)),1,1,"")</f>
        <v>2</v>
      </c>
      <c r="U672" s="78" t="str">
        <f>REPLACE(INDEX(GroupVertices[Group],MATCH(Edges[[#This Row],[Vertex 2]],GroupVertices[Vertex],0)),1,1,"")</f>
        <v>2</v>
      </c>
      <c r="V672" s="48"/>
      <c r="W672" s="49"/>
      <c r="X672" s="48"/>
      <c r="Y672" s="49"/>
      <c r="Z672" s="48"/>
      <c r="AA672" s="49"/>
      <c r="AB672" s="48"/>
      <c r="AC672" s="49"/>
      <c r="AD672" s="48"/>
    </row>
    <row r="673" spans="1:30" ht="15">
      <c r="A673" s="65" t="s">
        <v>312</v>
      </c>
      <c r="B673" s="65" t="s">
        <v>213</v>
      </c>
      <c r="C673" s="66" t="s">
        <v>1350</v>
      </c>
      <c r="D673" s="67">
        <v>3</v>
      </c>
      <c r="E673" s="66" t="s">
        <v>132</v>
      </c>
      <c r="F673" s="69">
        <v>32</v>
      </c>
      <c r="G673" s="66"/>
      <c r="H673" s="70"/>
      <c r="I673" s="71"/>
      <c r="J673" s="71"/>
      <c r="K673" s="34" t="s">
        <v>65</v>
      </c>
      <c r="L673" s="72">
        <v>673</v>
      </c>
      <c r="M673" s="72"/>
      <c r="N673" s="73"/>
      <c r="O673" s="79" t="s">
        <v>417</v>
      </c>
      <c r="P673" s="79">
        <v>1</v>
      </c>
      <c r="Q673" s="79" t="s">
        <v>418</v>
      </c>
      <c r="R673" s="79"/>
      <c r="S673" s="79"/>
      <c r="T673" s="78" t="str">
        <f>REPLACE(INDEX(GroupVertices[Group],MATCH(Edges[[#This Row],[Vertex 1]],GroupVertices[Vertex],0)),1,1,"")</f>
        <v>2</v>
      </c>
      <c r="U673" s="78" t="str">
        <f>REPLACE(INDEX(GroupVertices[Group],MATCH(Edges[[#This Row],[Vertex 2]],GroupVertices[Vertex],0)),1,1,"")</f>
        <v>2</v>
      </c>
      <c r="V673" s="48"/>
      <c r="W673" s="49"/>
      <c r="X673" s="48"/>
      <c r="Y673" s="49"/>
      <c r="Z673" s="48"/>
      <c r="AA673" s="49"/>
      <c r="AB673" s="48"/>
      <c r="AC673" s="49"/>
      <c r="AD673" s="48"/>
    </row>
    <row r="674" spans="1:30" ht="15">
      <c r="A674" s="65" t="s">
        <v>314</v>
      </c>
      <c r="B674" s="65" t="s">
        <v>291</v>
      </c>
      <c r="C674" s="66" t="s">
        <v>1350</v>
      </c>
      <c r="D674" s="67">
        <v>3</v>
      </c>
      <c r="E674" s="66" t="s">
        <v>132</v>
      </c>
      <c r="F674" s="69">
        <v>32</v>
      </c>
      <c r="G674" s="66"/>
      <c r="H674" s="70"/>
      <c r="I674" s="71"/>
      <c r="J674" s="71"/>
      <c r="K674" s="34" t="s">
        <v>65</v>
      </c>
      <c r="L674" s="72">
        <v>674</v>
      </c>
      <c r="M674" s="72"/>
      <c r="N674" s="73"/>
      <c r="O674" s="79" t="s">
        <v>417</v>
      </c>
      <c r="P674" s="79">
        <v>1</v>
      </c>
      <c r="Q674" s="79" t="s">
        <v>418</v>
      </c>
      <c r="R674" s="79"/>
      <c r="S674" s="79"/>
      <c r="T674" s="78" t="str">
        <f>REPLACE(INDEX(GroupVertices[Group],MATCH(Edges[[#This Row],[Vertex 1]],GroupVertices[Vertex],0)),1,1,"")</f>
        <v>4</v>
      </c>
      <c r="U674" s="78" t="str">
        <f>REPLACE(INDEX(GroupVertices[Group],MATCH(Edges[[#This Row],[Vertex 2]],GroupVertices[Vertex],0)),1,1,"")</f>
        <v>4</v>
      </c>
      <c r="V674" s="48"/>
      <c r="W674" s="49"/>
      <c r="X674" s="48"/>
      <c r="Y674" s="49"/>
      <c r="Z674" s="48"/>
      <c r="AA674" s="49"/>
      <c r="AB674" s="48"/>
      <c r="AC674" s="49"/>
      <c r="AD674" s="48"/>
    </row>
    <row r="675" spans="1:30" ht="15">
      <c r="A675" s="65" t="s">
        <v>314</v>
      </c>
      <c r="B675" s="65" t="s">
        <v>222</v>
      </c>
      <c r="C675" s="66" t="s">
        <v>1350</v>
      </c>
      <c r="D675" s="67">
        <v>3</v>
      </c>
      <c r="E675" s="66" t="s">
        <v>132</v>
      </c>
      <c r="F675" s="69">
        <v>32</v>
      </c>
      <c r="G675" s="66"/>
      <c r="H675" s="70"/>
      <c r="I675" s="71"/>
      <c r="J675" s="71"/>
      <c r="K675" s="34" t="s">
        <v>65</v>
      </c>
      <c r="L675" s="72">
        <v>675</v>
      </c>
      <c r="M675" s="72"/>
      <c r="N675" s="73"/>
      <c r="O675" s="79" t="s">
        <v>417</v>
      </c>
      <c r="P675" s="79">
        <v>1</v>
      </c>
      <c r="Q675" s="79" t="s">
        <v>418</v>
      </c>
      <c r="R675" s="79"/>
      <c r="S675" s="79"/>
      <c r="T675" s="78" t="str">
        <f>REPLACE(INDEX(GroupVertices[Group],MATCH(Edges[[#This Row],[Vertex 1]],GroupVertices[Vertex],0)),1,1,"")</f>
        <v>4</v>
      </c>
      <c r="U675" s="78" t="str">
        <f>REPLACE(INDEX(GroupVertices[Group],MATCH(Edges[[#This Row],[Vertex 2]],GroupVertices[Vertex],0)),1,1,"")</f>
        <v>3</v>
      </c>
      <c r="V675" s="48"/>
      <c r="W675" s="49"/>
      <c r="X675" s="48"/>
      <c r="Y675" s="49"/>
      <c r="Z675" s="48"/>
      <c r="AA675" s="49"/>
      <c r="AB675" s="48"/>
      <c r="AC675" s="49"/>
      <c r="AD675" s="48"/>
    </row>
    <row r="676" spans="1:30" ht="15">
      <c r="A676" s="65" t="s">
        <v>314</v>
      </c>
      <c r="B676" s="65" t="s">
        <v>340</v>
      </c>
      <c r="C676" s="66" t="s">
        <v>1350</v>
      </c>
      <c r="D676" s="67">
        <v>3</v>
      </c>
      <c r="E676" s="66" t="s">
        <v>132</v>
      </c>
      <c r="F676" s="69">
        <v>32</v>
      </c>
      <c r="G676" s="66"/>
      <c r="H676" s="70"/>
      <c r="I676" s="71"/>
      <c r="J676" s="71"/>
      <c r="K676" s="34" t="s">
        <v>65</v>
      </c>
      <c r="L676" s="72">
        <v>676</v>
      </c>
      <c r="M676" s="72"/>
      <c r="N676" s="73"/>
      <c r="O676" s="79" t="s">
        <v>417</v>
      </c>
      <c r="P676" s="79">
        <v>1</v>
      </c>
      <c r="Q676" s="79" t="s">
        <v>418</v>
      </c>
      <c r="R676" s="79"/>
      <c r="S676" s="79"/>
      <c r="T676" s="78" t="str">
        <f>REPLACE(INDEX(GroupVertices[Group],MATCH(Edges[[#This Row],[Vertex 1]],GroupVertices[Vertex],0)),1,1,"")</f>
        <v>4</v>
      </c>
      <c r="U676" s="78" t="str">
        <f>REPLACE(INDEX(GroupVertices[Group],MATCH(Edges[[#This Row],[Vertex 2]],GroupVertices[Vertex],0)),1,1,"")</f>
        <v>4</v>
      </c>
      <c r="V676" s="48"/>
      <c r="W676" s="49"/>
      <c r="X676" s="48"/>
      <c r="Y676" s="49"/>
      <c r="Z676" s="48"/>
      <c r="AA676" s="49"/>
      <c r="AB676" s="48"/>
      <c r="AC676" s="49"/>
      <c r="AD676" s="48"/>
    </row>
    <row r="677" spans="1:30" ht="15">
      <c r="A677" s="65" t="s">
        <v>314</v>
      </c>
      <c r="B677" s="65" t="s">
        <v>350</v>
      </c>
      <c r="C677" s="66" t="s">
        <v>1350</v>
      </c>
      <c r="D677" s="67">
        <v>3</v>
      </c>
      <c r="E677" s="66" t="s">
        <v>132</v>
      </c>
      <c r="F677" s="69">
        <v>32</v>
      </c>
      <c r="G677" s="66"/>
      <c r="H677" s="70"/>
      <c r="I677" s="71"/>
      <c r="J677" s="71"/>
      <c r="K677" s="34" t="s">
        <v>65</v>
      </c>
      <c r="L677" s="72">
        <v>677</v>
      </c>
      <c r="M677" s="72"/>
      <c r="N677" s="73"/>
      <c r="O677" s="79" t="s">
        <v>417</v>
      </c>
      <c r="P677" s="79">
        <v>1</v>
      </c>
      <c r="Q677" s="79" t="s">
        <v>418</v>
      </c>
      <c r="R677" s="79"/>
      <c r="S677" s="79"/>
      <c r="T677" s="78" t="str">
        <f>REPLACE(INDEX(GroupVertices[Group],MATCH(Edges[[#This Row],[Vertex 1]],GroupVertices[Vertex],0)),1,1,"")</f>
        <v>4</v>
      </c>
      <c r="U677" s="78" t="str">
        <f>REPLACE(INDEX(GroupVertices[Group],MATCH(Edges[[#This Row],[Vertex 2]],GroupVertices[Vertex],0)),1,1,"")</f>
        <v>3</v>
      </c>
      <c r="V677" s="48"/>
      <c r="W677" s="49"/>
      <c r="X677" s="48"/>
      <c r="Y677" s="49"/>
      <c r="Z677" s="48"/>
      <c r="AA677" s="49"/>
      <c r="AB677" s="48"/>
      <c r="AC677" s="49"/>
      <c r="AD677" s="48"/>
    </row>
    <row r="678" spans="1:30" ht="15">
      <c r="A678" s="65" t="s">
        <v>314</v>
      </c>
      <c r="B678" s="65" t="s">
        <v>274</v>
      </c>
      <c r="C678" s="66" t="s">
        <v>1350</v>
      </c>
      <c r="D678" s="67">
        <v>3</v>
      </c>
      <c r="E678" s="66" t="s">
        <v>132</v>
      </c>
      <c r="F678" s="69">
        <v>32</v>
      </c>
      <c r="G678" s="66"/>
      <c r="H678" s="70"/>
      <c r="I678" s="71"/>
      <c r="J678" s="71"/>
      <c r="K678" s="34" t="s">
        <v>65</v>
      </c>
      <c r="L678" s="72">
        <v>678</v>
      </c>
      <c r="M678" s="72"/>
      <c r="N678" s="73"/>
      <c r="O678" s="79" t="s">
        <v>417</v>
      </c>
      <c r="P678" s="79">
        <v>1</v>
      </c>
      <c r="Q678" s="79" t="s">
        <v>418</v>
      </c>
      <c r="R678" s="79"/>
      <c r="S678" s="79"/>
      <c r="T678" s="78" t="str">
        <f>REPLACE(INDEX(GroupVertices[Group],MATCH(Edges[[#This Row],[Vertex 1]],GroupVertices[Vertex],0)),1,1,"")</f>
        <v>4</v>
      </c>
      <c r="U678" s="78" t="str">
        <f>REPLACE(INDEX(GroupVertices[Group],MATCH(Edges[[#This Row],[Vertex 2]],GroupVertices[Vertex],0)),1,1,"")</f>
        <v>3</v>
      </c>
      <c r="V678" s="48"/>
      <c r="W678" s="49"/>
      <c r="X678" s="48"/>
      <c r="Y678" s="49"/>
      <c r="Z678" s="48"/>
      <c r="AA678" s="49"/>
      <c r="AB678" s="48"/>
      <c r="AC678" s="49"/>
      <c r="AD678" s="48"/>
    </row>
    <row r="679" spans="1:30" ht="15">
      <c r="A679" s="65" t="s">
        <v>314</v>
      </c>
      <c r="B679" s="65" t="s">
        <v>315</v>
      </c>
      <c r="C679" s="66" t="s">
        <v>1350</v>
      </c>
      <c r="D679" s="67">
        <v>3</v>
      </c>
      <c r="E679" s="66" t="s">
        <v>132</v>
      </c>
      <c r="F679" s="69">
        <v>32</v>
      </c>
      <c r="G679" s="66"/>
      <c r="H679" s="70"/>
      <c r="I679" s="71"/>
      <c r="J679" s="71"/>
      <c r="K679" s="34" t="s">
        <v>66</v>
      </c>
      <c r="L679" s="72">
        <v>679</v>
      </c>
      <c r="M679" s="72"/>
      <c r="N679" s="73"/>
      <c r="O679" s="79" t="s">
        <v>417</v>
      </c>
      <c r="P679" s="79">
        <v>1</v>
      </c>
      <c r="Q679" s="79" t="s">
        <v>418</v>
      </c>
      <c r="R679" s="79"/>
      <c r="S679" s="79"/>
      <c r="T679" s="78" t="str">
        <f>REPLACE(INDEX(GroupVertices[Group],MATCH(Edges[[#This Row],[Vertex 1]],GroupVertices[Vertex],0)),1,1,"")</f>
        <v>4</v>
      </c>
      <c r="U679" s="78" t="str">
        <f>REPLACE(INDEX(GroupVertices[Group],MATCH(Edges[[#This Row],[Vertex 2]],GroupVertices[Vertex],0)),1,1,"")</f>
        <v>4</v>
      </c>
      <c r="V679" s="48"/>
      <c r="W679" s="49"/>
      <c r="X679" s="48"/>
      <c r="Y679" s="49"/>
      <c r="Z679" s="48"/>
      <c r="AA679" s="49"/>
      <c r="AB679" s="48"/>
      <c r="AC679" s="49"/>
      <c r="AD679" s="48"/>
    </row>
    <row r="680" spans="1:30" ht="15">
      <c r="A680" s="65" t="s">
        <v>314</v>
      </c>
      <c r="B680" s="65" t="s">
        <v>309</v>
      </c>
      <c r="C680" s="66" t="s">
        <v>1350</v>
      </c>
      <c r="D680" s="67">
        <v>3</v>
      </c>
      <c r="E680" s="66" t="s">
        <v>132</v>
      </c>
      <c r="F680" s="69">
        <v>32</v>
      </c>
      <c r="G680" s="66"/>
      <c r="H680" s="70"/>
      <c r="I680" s="71"/>
      <c r="J680" s="71"/>
      <c r="K680" s="34" t="s">
        <v>65</v>
      </c>
      <c r="L680" s="72">
        <v>680</v>
      </c>
      <c r="M680" s="72"/>
      <c r="N680" s="73"/>
      <c r="O680" s="79" t="s">
        <v>417</v>
      </c>
      <c r="P680" s="79">
        <v>1</v>
      </c>
      <c r="Q680" s="79" t="s">
        <v>418</v>
      </c>
      <c r="R680" s="79"/>
      <c r="S680" s="79"/>
      <c r="T680" s="78" t="str">
        <f>REPLACE(INDEX(GroupVertices[Group],MATCH(Edges[[#This Row],[Vertex 1]],GroupVertices[Vertex],0)),1,1,"")</f>
        <v>4</v>
      </c>
      <c r="U680" s="78" t="str">
        <f>REPLACE(INDEX(GroupVertices[Group],MATCH(Edges[[#This Row],[Vertex 2]],GroupVertices[Vertex],0)),1,1,"")</f>
        <v>4</v>
      </c>
      <c r="V680" s="48"/>
      <c r="W680" s="49"/>
      <c r="X680" s="48"/>
      <c r="Y680" s="49"/>
      <c r="Z680" s="48"/>
      <c r="AA680" s="49"/>
      <c r="AB680" s="48"/>
      <c r="AC680" s="49"/>
      <c r="AD680" s="48"/>
    </row>
    <row r="681" spans="1:30" ht="15">
      <c r="A681" s="65" t="s">
        <v>314</v>
      </c>
      <c r="B681" s="65" t="s">
        <v>312</v>
      </c>
      <c r="C681" s="66" t="s">
        <v>1350</v>
      </c>
      <c r="D681" s="67">
        <v>3</v>
      </c>
      <c r="E681" s="66" t="s">
        <v>132</v>
      </c>
      <c r="F681" s="69">
        <v>32</v>
      </c>
      <c r="G681" s="66"/>
      <c r="H681" s="70"/>
      <c r="I681" s="71"/>
      <c r="J681" s="71"/>
      <c r="K681" s="34" t="s">
        <v>66</v>
      </c>
      <c r="L681" s="72">
        <v>681</v>
      </c>
      <c r="M681" s="72"/>
      <c r="N681" s="73"/>
      <c r="O681" s="79" t="s">
        <v>417</v>
      </c>
      <c r="P681" s="79">
        <v>1</v>
      </c>
      <c r="Q681" s="79" t="s">
        <v>418</v>
      </c>
      <c r="R681" s="79"/>
      <c r="S681" s="79"/>
      <c r="T681" s="78" t="str">
        <f>REPLACE(INDEX(GroupVertices[Group],MATCH(Edges[[#This Row],[Vertex 1]],GroupVertices[Vertex],0)),1,1,"")</f>
        <v>4</v>
      </c>
      <c r="U681" s="78" t="str">
        <f>REPLACE(INDEX(GroupVertices[Group],MATCH(Edges[[#This Row],[Vertex 2]],GroupVertices[Vertex],0)),1,1,"")</f>
        <v>2</v>
      </c>
      <c r="V681" s="48"/>
      <c r="W681" s="49"/>
      <c r="X681" s="48"/>
      <c r="Y681" s="49"/>
      <c r="Z681" s="48"/>
      <c r="AA681" s="49"/>
      <c r="AB681" s="48"/>
      <c r="AC681" s="49"/>
      <c r="AD681" s="48"/>
    </row>
    <row r="682" spans="1:30" ht="15">
      <c r="A682" s="65" t="s">
        <v>314</v>
      </c>
      <c r="B682" s="65" t="s">
        <v>331</v>
      </c>
      <c r="C682" s="66" t="s">
        <v>1350</v>
      </c>
      <c r="D682" s="67">
        <v>3</v>
      </c>
      <c r="E682" s="66" t="s">
        <v>132</v>
      </c>
      <c r="F682" s="69">
        <v>32</v>
      </c>
      <c r="G682" s="66"/>
      <c r="H682" s="70"/>
      <c r="I682" s="71"/>
      <c r="J682" s="71"/>
      <c r="K682" s="34" t="s">
        <v>65</v>
      </c>
      <c r="L682" s="72">
        <v>682</v>
      </c>
      <c r="M682" s="72"/>
      <c r="N682" s="73"/>
      <c r="O682" s="79" t="s">
        <v>417</v>
      </c>
      <c r="P682" s="79">
        <v>1</v>
      </c>
      <c r="Q682" s="79" t="s">
        <v>418</v>
      </c>
      <c r="R682" s="79"/>
      <c r="S682" s="79"/>
      <c r="T682" s="78" t="str">
        <f>REPLACE(INDEX(GroupVertices[Group],MATCH(Edges[[#This Row],[Vertex 1]],GroupVertices[Vertex],0)),1,1,"")</f>
        <v>4</v>
      </c>
      <c r="U682" s="78" t="str">
        <f>REPLACE(INDEX(GroupVertices[Group],MATCH(Edges[[#This Row],[Vertex 2]],GroupVertices[Vertex],0)),1,1,"")</f>
        <v>4</v>
      </c>
      <c r="V682" s="48"/>
      <c r="W682" s="49"/>
      <c r="X682" s="48"/>
      <c r="Y682" s="49"/>
      <c r="Z682" s="48"/>
      <c r="AA682" s="49"/>
      <c r="AB682" s="48"/>
      <c r="AC682" s="49"/>
      <c r="AD682" s="48"/>
    </row>
    <row r="683" spans="1:30" ht="15">
      <c r="A683" s="65" t="s">
        <v>199</v>
      </c>
      <c r="B683" s="65" t="s">
        <v>314</v>
      </c>
      <c r="C683" s="66" t="s">
        <v>1350</v>
      </c>
      <c r="D683" s="67">
        <v>3</v>
      </c>
      <c r="E683" s="66" t="s">
        <v>132</v>
      </c>
      <c r="F683" s="69">
        <v>32</v>
      </c>
      <c r="G683" s="66"/>
      <c r="H683" s="70"/>
      <c r="I683" s="71"/>
      <c r="J683" s="71"/>
      <c r="K683" s="34" t="s">
        <v>65</v>
      </c>
      <c r="L683" s="72">
        <v>683</v>
      </c>
      <c r="M683" s="72"/>
      <c r="N683" s="73"/>
      <c r="O683" s="79" t="s">
        <v>417</v>
      </c>
      <c r="P683" s="79">
        <v>1</v>
      </c>
      <c r="Q683" s="79" t="s">
        <v>418</v>
      </c>
      <c r="R683" s="79"/>
      <c r="S683" s="79"/>
      <c r="T683" s="78" t="str">
        <f>REPLACE(INDEX(GroupVertices[Group],MATCH(Edges[[#This Row],[Vertex 1]],GroupVertices[Vertex],0)),1,1,"")</f>
        <v>1</v>
      </c>
      <c r="U683" s="78" t="str">
        <f>REPLACE(INDEX(GroupVertices[Group],MATCH(Edges[[#This Row],[Vertex 2]],GroupVertices[Vertex],0)),1,1,"")</f>
        <v>4</v>
      </c>
      <c r="V683" s="48"/>
      <c r="W683" s="49"/>
      <c r="X683" s="48"/>
      <c r="Y683" s="49"/>
      <c r="Z683" s="48"/>
      <c r="AA683" s="49"/>
      <c r="AB683" s="48"/>
      <c r="AC683" s="49"/>
      <c r="AD683" s="48"/>
    </row>
    <row r="684" spans="1:30" ht="15">
      <c r="A684" s="65" t="s">
        <v>315</v>
      </c>
      <c r="B684" s="65" t="s">
        <v>314</v>
      </c>
      <c r="C684" s="66" t="s">
        <v>1350</v>
      </c>
      <c r="D684" s="67">
        <v>3</v>
      </c>
      <c r="E684" s="66" t="s">
        <v>132</v>
      </c>
      <c r="F684" s="69">
        <v>32</v>
      </c>
      <c r="G684" s="66"/>
      <c r="H684" s="70"/>
      <c r="I684" s="71"/>
      <c r="J684" s="71"/>
      <c r="K684" s="34" t="s">
        <v>66</v>
      </c>
      <c r="L684" s="72">
        <v>684</v>
      </c>
      <c r="M684" s="72"/>
      <c r="N684" s="73"/>
      <c r="O684" s="79" t="s">
        <v>417</v>
      </c>
      <c r="P684" s="79">
        <v>1</v>
      </c>
      <c r="Q684" s="79" t="s">
        <v>418</v>
      </c>
      <c r="R684" s="79"/>
      <c r="S684" s="79"/>
      <c r="T684" s="78" t="str">
        <f>REPLACE(INDEX(GroupVertices[Group],MATCH(Edges[[#This Row],[Vertex 1]],GroupVertices[Vertex],0)),1,1,"")</f>
        <v>4</v>
      </c>
      <c r="U684" s="78" t="str">
        <f>REPLACE(INDEX(GroupVertices[Group],MATCH(Edges[[#This Row],[Vertex 2]],GroupVertices[Vertex],0)),1,1,"")</f>
        <v>4</v>
      </c>
      <c r="V684" s="48"/>
      <c r="W684" s="49"/>
      <c r="X684" s="48"/>
      <c r="Y684" s="49"/>
      <c r="Z684" s="48"/>
      <c r="AA684" s="49"/>
      <c r="AB684" s="48"/>
      <c r="AC684" s="49"/>
      <c r="AD684" s="48"/>
    </row>
    <row r="685" spans="1:30" ht="15">
      <c r="A685" s="65" t="s">
        <v>312</v>
      </c>
      <c r="B685" s="65" t="s">
        <v>314</v>
      </c>
      <c r="C685" s="66" t="s">
        <v>1350</v>
      </c>
      <c r="D685" s="67">
        <v>3</v>
      </c>
      <c r="E685" s="66" t="s">
        <v>132</v>
      </c>
      <c r="F685" s="69">
        <v>32</v>
      </c>
      <c r="G685" s="66"/>
      <c r="H685" s="70"/>
      <c r="I685" s="71"/>
      <c r="J685" s="71"/>
      <c r="K685" s="34" t="s">
        <v>66</v>
      </c>
      <c r="L685" s="72">
        <v>685</v>
      </c>
      <c r="M685" s="72"/>
      <c r="N685" s="73"/>
      <c r="O685" s="79" t="s">
        <v>417</v>
      </c>
      <c r="P685" s="79">
        <v>1</v>
      </c>
      <c r="Q685" s="79" t="s">
        <v>418</v>
      </c>
      <c r="R685" s="79"/>
      <c r="S685" s="79"/>
      <c r="T685" s="78" t="str">
        <f>REPLACE(INDEX(GroupVertices[Group],MATCH(Edges[[#This Row],[Vertex 1]],GroupVertices[Vertex],0)),1,1,"")</f>
        <v>2</v>
      </c>
      <c r="U685" s="78" t="str">
        <f>REPLACE(INDEX(GroupVertices[Group],MATCH(Edges[[#This Row],[Vertex 2]],GroupVertices[Vertex],0)),1,1,"")</f>
        <v>4</v>
      </c>
      <c r="V685" s="48"/>
      <c r="W685" s="49"/>
      <c r="X685" s="48"/>
      <c r="Y685" s="49"/>
      <c r="Z685" s="48"/>
      <c r="AA685" s="49"/>
      <c r="AB685" s="48"/>
      <c r="AC685" s="49"/>
      <c r="AD685" s="48"/>
    </row>
    <row r="686" spans="1:30" ht="15">
      <c r="A686" s="65" t="s">
        <v>245</v>
      </c>
      <c r="B686" s="65" t="s">
        <v>293</v>
      </c>
      <c r="C686" s="66" t="s">
        <v>1350</v>
      </c>
      <c r="D686" s="67">
        <v>3</v>
      </c>
      <c r="E686" s="66" t="s">
        <v>132</v>
      </c>
      <c r="F686" s="69">
        <v>32</v>
      </c>
      <c r="G686" s="66"/>
      <c r="H686" s="70"/>
      <c r="I686" s="71"/>
      <c r="J686" s="71"/>
      <c r="K686" s="34" t="s">
        <v>65</v>
      </c>
      <c r="L686" s="72">
        <v>686</v>
      </c>
      <c r="M686" s="72"/>
      <c r="N686" s="73"/>
      <c r="O686" s="79" t="s">
        <v>417</v>
      </c>
      <c r="P686" s="79">
        <v>1</v>
      </c>
      <c r="Q686" s="79" t="s">
        <v>418</v>
      </c>
      <c r="R686" s="79"/>
      <c r="S686" s="79"/>
      <c r="T686" s="78" t="str">
        <f>REPLACE(INDEX(GroupVertices[Group],MATCH(Edges[[#This Row],[Vertex 1]],GroupVertices[Vertex],0)),1,1,"")</f>
        <v>2</v>
      </c>
      <c r="U686" s="78" t="str">
        <f>REPLACE(INDEX(GroupVertices[Group],MATCH(Edges[[#This Row],[Vertex 2]],GroupVertices[Vertex],0)),1,1,"")</f>
        <v>2</v>
      </c>
      <c r="V686" s="48"/>
      <c r="W686" s="49"/>
      <c r="X686" s="48"/>
      <c r="Y686" s="49"/>
      <c r="Z686" s="48"/>
      <c r="AA686" s="49"/>
      <c r="AB686" s="48"/>
      <c r="AC686" s="49"/>
      <c r="AD686" s="48"/>
    </row>
    <row r="687" spans="1:30" ht="15">
      <c r="A687" s="65" t="s">
        <v>293</v>
      </c>
      <c r="B687" s="65" t="s">
        <v>388</v>
      </c>
      <c r="C687" s="66" t="s">
        <v>1350</v>
      </c>
      <c r="D687" s="67">
        <v>3</v>
      </c>
      <c r="E687" s="66" t="s">
        <v>132</v>
      </c>
      <c r="F687" s="69">
        <v>32</v>
      </c>
      <c r="G687" s="66"/>
      <c r="H687" s="70"/>
      <c r="I687" s="71"/>
      <c r="J687" s="71"/>
      <c r="K687" s="34" t="s">
        <v>65</v>
      </c>
      <c r="L687" s="72">
        <v>687</v>
      </c>
      <c r="M687" s="72"/>
      <c r="N687" s="73"/>
      <c r="O687" s="79" t="s">
        <v>417</v>
      </c>
      <c r="P687" s="79">
        <v>1</v>
      </c>
      <c r="Q687" s="79" t="s">
        <v>418</v>
      </c>
      <c r="R687" s="79"/>
      <c r="S687" s="79"/>
      <c r="T687" s="78" t="str">
        <f>REPLACE(INDEX(GroupVertices[Group],MATCH(Edges[[#This Row],[Vertex 1]],GroupVertices[Vertex],0)),1,1,"")</f>
        <v>2</v>
      </c>
      <c r="U687" s="78" t="str">
        <f>REPLACE(INDEX(GroupVertices[Group],MATCH(Edges[[#This Row],[Vertex 2]],GroupVertices[Vertex],0)),1,1,"")</f>
        <v>2</v>
      </c>
      <c r="V687" s="48"/>
      <c r="W687" s="49"/>
      <c r="X687" s="48"/>
      <c r="Y687" s="49"/>
      <c r="Z687" s="48"/>
      <c r="AA687" s="49"/>
      <c r="AB687" s="48"/>
      <c r="AC687" s="49"/>
      <c r="AD687" s="48"/>
    </row>
    <row r="688" spans="1:30" ht="15">
      <c r="A688" s="65" t="s">
        <v>293</v>
      </c>
      <c r="B688" s="65" t="s">
        <v>290</v>
      </c>
      <c r="C688" s="66" t="s">
        <v>1350</v>
      </c>
      <c r="D688" s="67">
        <v>3</v>
      </c>
      <c r="E688" s="66" t="s">
        <v>132</v>
      </c>
      <c r="F688" s="69">
        <v>32</v>
      </c>
      <c r="G688" s="66"/>
      <c r="H688" s="70"/>
      <c r="I688" s="71"/>
      <c r="J688" s="71"/>
      <c r="K688" s="34" t="s">
        <v>65</v>
      </c>
      <c r="L688" s="72">
        <v>688</v>
      </c>
      <c r="M688" s="72"/>
      <c r="N688" s="73"/>
      <c r="O688" s="79" t="s">
        <v>417</v>
      </c>
      <c r="P688" s="79">
        <v>1</v>
      </c>
      <c r="Q688" s="79" t="s">
        <v>418</v>
      </c>
      <c r="R688" s="79"/>
      <c r="S688" s="79"/>
      <c r="T688" s="78" t="str">
        <f>REPLACE(INDEX(GroupVertices[Group],MATCH(Edges[[#This Row],[Vertex 1]],GroupVertices[Vertex],0)),1,1,"")</f>
        <v>2</v>
      </c>
      <c r="U688" s="78" t="str">
        <f>REPLACE(INDEX(GroupVertices[Group],MATCH(Edges[[#This Row],[Vertex 2]],GroupVertices[Vertex],0)),1,1,"")</f>
        <v>4</v>
      </c>
      <c r="V688" s="48"/>
      <c r="W688" s="49"/>
      <c r="X688" s="48"/>
      <c r="Y688" s="49"/>
      <c r="Z688" s="48"/>
      <c r="AA688" s="49"/>
      <c r="AB688" s="48"/>
      <c r="AC688" s="49"/>
      <c r="AD688" s="48"/>
    </row>
    <row r="689" spans="1:30" ht="15">
      <c r="A689" s="65" t="s">
        <v>293</v>
      </c>
      <c r="B689" s="65" t="s">
        <v>222</v>
      </c>
      <c r="C689" s="66" t="s">
        <v>1350</v>
      </c>
      <c r="D689" s="67">
        <v>3</v>
      </c>
      <c r="E689" s="66" t="s">
        <v>132</v>
      </c>
      <c r="F689" s="69">
        <v>32</v>
      </c>
      <c r="G689" s="66"/>
      <c r="H689" s="70"/>
      <c r="I689" s="71"/>
      <c r="J689" s="71"/>
      <c r="K689" s="34" t="s">
        <v>65</v>
      </c>
      <c r="L689" s="72">
        <v>689</v>
      </c>
      <c r="M689" s="72"/>
      <c r="N689" s="73"/>
      <c r="O689" s="79" t="s">
        <v>417</v>
      </c>
      <c r="P689" s="79">
        <v>1</v>
      </c>
      <c r="Q689" s="79" t="s">
        <v>418</v>
      </c>
      <c r="R689" s="79"/>
      <c r="S689" s="79"/>
      <c r="T689" s="78" t="str">
        <f>REPLACE(INDEX(GroupVertices[Group],MATCH(Edges[[#This Row],[Vertex 1]],GroupVertices[Vertex],0)),1,1,"")</f>
        <v>2</v>
      </c>
      <c r="U689" s="78" t="str">
        <f>REPLACE(INDEX(GroupVertices[Group],MATCH(Edges[[#This Row],[Vertex 2]],GroupVertices[Vertex],0)),1,1,"")</f>
        <v>3</v>
      </c>
      <c r="V689" s="48"/>
      <c r="W689" s="49"/>
      <c r="X689" s="48"/>
      <c r="Y689" s="49"/>
      <c r="Z689" s="48"/>
      <c r="AA689" s="49"/>
      <c r="AB689" s="48"/>
      <c r="AC689" s="49"/>
      <c r="AD689" s="48"/>
    </row>
    <row r="690" spans="1:30" ht="15">
      <c r="A690" s="65" t="s">
        <v>293</v>
      </c>
      <c r="B690" s="65" t="s">
        <v>320</v>
      </c>
      <c r="C690" s="66" t="s">
        <v>1350</v>
      </c>
      <c r="D690" s="67">
        <v>3</v>
      </c>
      <c r="E690" s="66" t="s">
        <v>132</v>
      </c>
      <c r="F690" s="69">
        <v>32</v>
      </c>
      <c r="G690" s="66"/>
      <c r="H690" s="70"/>
      <c r="I690" s="71"/>
      <c r="J690" s="71"/>
      <c r="K690" s="34" t="s">
        <v>65</v>
      </c>
      <c r="L690" s="72">
        <v>690</v>
      </c>
      <c r="M690" s="72"/>
      <c r="N690" s="73"/>
      <c r="O690" s="79" t="s">
        <v>417</v>
      </c>
      <c r="P690" s="79">
        <v>1</v>
      </c>
      <c r="Q690" s="79" t="s">
        <v>418</v>
      </c>
      <c r="R690" s="79"/>
      <c r="S690" s="79"/>
      <c r="T690" s="78" t="str">
        <f>REPLACE(INDEX(GroupVertices[Group],MATCH(Edges[[#This Row],[Vertex 1]],GroupVertices[Vertex],0)),1,1,"")</f>
        <v>2</v>
      </c>
      <c r="U690" s="78" t="str">
        <f>REPLACE(INDEX(GroupVertices[Group],MATCH(Edges[[#This Row],[Vertex 2]],GroupVertices[Vertex],0)),1,1,"")</f>
        <v>2</v>
      </c>
      <c r="V690" s="48"/>
      <c r="W690" s="49"/>
      <c r="X690" s="48"/>
      <c r="Y690" s="49"/>
      <c r="Z690" s="48"/>
      <c r="AA690" s="49"/>
      <c r="AB690" s="48"/>
      <c r="AC690" s="49"/>
      <c r="AD690" s="48"/>
    </row>
    <row r="691" spans="1:30" ht="15">
      <c r="A691" s="65" t="s">
        <v>293</v>
      </c>
      <c r="B691" s="65" t="s">
        <v>264</v>
      </c>
      <c r="C691" s="66" t="s">
        <v>1350</v>
      </c>
      <c r="D691" s="67">
        <v>3</v>
      </c>
      <c r="E691" s="66" t="s">
        <v>132</v>
      </c>
      <c r="F691" s="69">
        <v>32</v>
      </c>
      <c r="G691" s="66"/>
      <c r="H691" s="70"/>
      <c r="I691" s="71"/>
      <c r="J691" s="71"/>
      <c r="K691" s="34" t="s">
        <v>65</v>
      </c>
      <c r="L691" s="72">
        <v>691</v>
      </c>
      <c r="M691" s="72"/>
      <c r="N691" s="73"/>
      <c r="O691" s="79" t="s">
        <v>417</v>
      </c>
      <c r="P691" s="79">
        <v>1</v>
      </c>
      <c r="Q691" s="79" t="s">
        <v>418</v>
      </c>
      <c r="R691" s="79"/>
      <c r="S691" s="79"/>
      <c r="T691" s="78" t="str">
        <f>REPLACE(INDEX(GroupVertices[Group],MATCH(Edges[[#This Row],[Vertex 1]],GroupVertices[Vertex],0)),1,1,"")</f>
        <v>2</v>
      </c>
      <c r="U691" s="78" t="str">
        <f>REPLACE(INDEX(GroupVertices[Group],MATCH(Edges[[#This Row],[Vertex 2]],GroupVertices[Vertex],0)),1,1,"")</f>
        <v>2</v>
      </c>
      <c r="V691" s="48"/>
      <c r="W691" s="49"/>
      <c r="X691" s="48"/>
      <c r="Y691" s="49"/>
      <c r="Z691" s="48"/>
      <c r="AA691" s="49"/>
      <c r="AB691" s="48"/>
      <c r="AC691" s="49"/>
      <c r="AD691" s="48"/>
    </row>
    <row r="692" spans="1:30" ht="15">
      <c r="A692" s="65" t="s">
        <v>293</v>
      </c>
      <c r="B692" s="65" t="s">
        <v>272</v>
      </c>
      <c r="C692" s="66" t="s">
        <v>1350</v>
      </c>
      <c r="D692" s="67">
        <v>3</v>
      </c>
      <c r="E692" s="66" t="s">
        <v>132</v>
      </c>
      <c r="F692" s="69">
        <v>32</v>
      </c>
      <c r="G692" s="66"/>
      <c r="H692" s="70"/>
      <c r="I692" s="71"/>
      <c r="J692" s="71"/>
      <c r="K692" s="34" t="s">
        <v>65</v>
      </c>
      <c r="L692" s="72">
        <v>692</v>
      </c>
      <c r="M692" s="72"/>
      <c r="N692" s="73"/>
      <c r="O692" s="79" t="s">
        <v>417</v>
      </c>
      <c r="P692" s="79">
        <v>1</v>
      </c>
      <c r="Q692" s="79" t="s">
        <v>418</v>
      </c>
      <c r="R692" s="79"/>
      <c r="S692" s="79"/>
      <c r="T692" s="78" t="str">
        <f>REPLACE(INDEX(GroupVertices[Group],MATCH(Edges[[#This Row],[Vertex 1]],GroupVertices[Vertex],0)),1,1,"")</f>
        <v>2</v>
      </c>
      <c r="U692" s="78" t="str">
        <f>REPLACE(INDEX(GroupVertices[Group],MATCH(Edges[[#This Row],[Vertex 2]],GroupVertices[Vertex],0)),1,1,"")</f>
        <v>1</v>
      </c>
      <c r="V692" s="48"/>
      <c r="W692" s="49"/>
      <c r="X692" s="48"/>
      <c r="Y692" s="49"/>
      <c r="Z692" s="48"/>
      <c r="AA692" s="49"/>
      <c r="AB692" s="48"/>
      <c r="AC692" s="49"/>
      <c r="AD692" s="48"/>
    </row>
    <row r="693" spans="1:30" ht="15">
      <c r="A693" s="65" t="s">
        <v>293</v>
      </c>
      <c r="B693" s="65" t="s">
        <v>275</v>
      </c>
      <c r="C693" s="66" t="s">
        <v>1350</v>
      </c>
      <c r="D693" s="67">
        <v>3</v>
      </c>
      <c r="E693" s="66" t="s">
        <v>132</v>
      </c>
      <c r="F693" s="69">
        <v>32</v>
      </c>
      <c r="G693" s="66"/>
      <c r="H693" s="70"/>
      <c r="I693" s="71"/>
      <c r="J693" s="71"/>
      <c r="K693" s="34" t="s">
        <v>65</v>
      </c>
      <c r="L693" s="72">
        <v>693</v>
      </c>
      <c r="M693" s="72"/>
      <c r="N693" s="73"/>
      <c r="O693" s="79" t="s">
        <v>417</v>
      </c>
      <c r="P693" s="79">
        <v>1</v>
      </c>
      <c r="Q693" s="79" t="s">
        <v>418</v>
      </c>
      <c r="R693" s="79"/>
      <c r="S693" s="79"/>
      <c r="T693" s="78" t="str">
        <f>REPLACE(INDEX(GroupVertices[Group],MATCH(Edges[[#This Row],[Vertex 1]],GroupVertices[Vertex],0)),1,1,"")</f>
        <v>2</v>
      </c>
      <c r="U693" s="78" t="str">
        <f>REPLACE(INDEX(GroupVertices[Group],MATCH(Edges[[#This Row],[Vertex 2]],GroupVertices[Vertex],0)),1,1,"")</f>
        <v>3</v>
      </c>
      <c r="V693" s="48"/>
      <c r="W693" s="49"/>
      <c r="X693" s="48"/>
      <c r="Y693" s="49"/>
      <c r="Z693" s="48"/>
      <c r="AA693" s="49"/>
      <c r="AB693" s="48"/>
      <c r="AC693" s="49"/>
      <c r="AD693" s="48"/>
    </row>
    <row r="694" spans="1:30" ht="15">
      <c r="A694" s="65" t="s">
        <v>293</v>
      </c>
      <c r="B694" s="65" t="s">
        <v>282</v>
      </c>
      <c r="C694" s="66" t="s">
        <v>1350</v>
      </c>
      <c r="D694" s="67">
        <v>3</v>
      </c>
      <c r="E694" s="66" t="s">
        <v>132</v>
      </c>
      <c r="F694" s="69">
        <v>32</v>
      </c>
      <c r="G694" s="66"/>
      <c r="H694" s="70"/>
      <c r="I694" s="71"/>
      <c r="J694" s="71"/>
      <c r="K694" s="34" t="s">
        <v>65</v>
      </c>
      <c r="L694" s="72">
        <v>694</v>
      </c>
      <c r="M694" s="72"/>
      <c r="N694" s="73"/>
      <c r="O694" s="79" t="s">
        <v>417</v>
      </c>
      <c r="P694" s="79">
        <v>1</v>
      </c>
      <c r="Q694" s="79" t="s">
        <v>418</v>
      </c>
      <c r="R694" s="79"/>
      <c r="S694" s="79"/>
      <c r="T694" s="78" t="str">
        <f>REPLACE(INDEX(GroupVertices[Group],MATCH(Edges[[#This Row],[Vertex 1]],GroupVertices[Vertex],0)),1,1,"")</f>
        <v>2</v>
      </c>
      <c r="U694" s="78" t="str">
        <f>REPLACE(INDEX(GroupVertices[Group],MATCH(Edges[[#This Row],[Vertex 2]],GroupVertices[Vertex],0)),1,1,"")</f>
        <v>2</v>
      </c>
      <c r="V694" s="48"/>
      <c r="W694" s="49"/>
      <c r="X694" s="48"/>
      <c r="Y694" s="49"/>
      <c r="Z694" s="48"/>
      <c r="AA694" s="49"/>
      <c r="AB694" s="48"/>
      <c r="AC694" s="49"/>
      <c r="AD694" s="48"/>
    </row>
    <row r="695" spans="1:30" ht="15">
      <c r="A695" s="65" t="s">
        <v>293</v>
      </c>
      <c r="B695" s="65" t="s">
        <v>295</v>
      </c>
      <c r="C695" s="66" t="s">
        <v>1350</v>
      </c>
      <c r="D695" s="67">
        <v>3</v>
      </c>
      <c r="E695" s="66" t="s">
        <v>132</v>
      </c>
      <c r="F695" s="69">
        <v>32</v>
      </c>
      <c r="G695" s="66"/>
      <c r="H695" s="70"/>
      <c r="I695" s="71"/>
      <c r="J695" s="71"/>
      <c r="K695" s="34" t="s">
        <v>65</v>
      </c>
      <c r="L695" s="72">
        <v>695</v>
      </c>
      <c r="M695" s="72"/>
      <c r="N695" s="73"/>
      <c r="O695" s="79" t="s">
        <v>417</v>
      </c>
      <c r="P695" s="79">
        <v>1</v>
      </c>
      <c r="Q695" s="79" t="s">
        <v>418</v>
      </c>
      <c r="R695" s="79"/>
      <c r="S695" s="79"/>
      <c r="T695" s="78" t="str">
        <f>REPLACE(INDEX(GroupVertices[Group],MATCH(Edges[[#This Row],[Vertex 1]],GroupVertices[Vertex],0)),1,1,"")</f>
        <v>2</v>
      </c>
      <c r="U695" s="78" t="str">
        <f>REPLACE(INDEX(GroupVertices[Group],MATCH(Edges[[#This Row],[Vertex 2]],GroupVertices[Vertex],0)),1,1,"")</f>
        <v>2</v>
      </c>
      <c r="V695" s="48"/>
      <c r="W695" s="49"/>
      <c r="X695" s="48"/>
      <c r="Y695" s="49"/>
      <c r="Z695" s="48"/>
      <c r="AA695" s="49"/>
      <c r="AB695" s="48"/>
      <c r="AC695" s="49"/>
      <c r="AD695" s="48"/>
    </row>
    <row r="696" spans="1:30" ht="15">
      <c r="A696" s="65" t="s">
        <v>293</v>
      </c>
      <c r="B696" s="65" t="s">
        <v>315</v>
      </c>
      <c r="C696" s="66" t="s">
        <v>1350</v>
      </c>
      <c r="D696" s="67">
        <v>3</v>
      </c>
      <c r="E696" s="66" t="s">
        <v>132</v>
      </c>
      <c r="F696" s="69">
        <v>32</v>
      </c>
      <c r="G696" s="66"/>
      <c r="H696" s="70"/>
      <c r="I696" s="71"/>
      <c r="J696" s="71"/>
      <c r="K696" s="34" t="s">
        <v>65</v>
      </c>
      <c r="L696" s="72">
        <v>696</v>
      </c>
      <c r="M696" s="72"/>
      <c r="N696" s="73"/>
      <c r="O696" s="79" t="s">
        <v>417</v>
      </c>
      <c r="P696" s="79">
        <v>1</v>
      </c>
      <c r="Q696" s="79" t="s">
        <v>418</v>
      </c>
      <c r="R696" s="79"/>
      <c r="S696" s="79"/>
      <c r="T696" s="78" t="str">
        <f>REPLACE(INDEX(GroupVertices[Group],MATCH(Edges[[#This Row],[Vertex 1]],GroupVertices[Vertex],0)),1,1,"")</f>
        <v>2</v>
      </c>
      <c r="U696" s="78" t="str">
        <f>REPLACE(INDEX(GroupVertices[Group],MATCH(Edges[[#This Row],[Vertex 2]],GroupVertices[Vertex],0)),1,1,"")</f>
        <v>4</v>
      </c>
      <c r="V696" s="48"/>
      <c r="W696" s="49"/>
      <c r="X696" s="48"/>
      <c r="Y696" s="49"/>
      <c r="Z696" s="48"/>
      <c r="AA696" s="49"/>
      <c r="AB696" s="48"/>
      <c r="AC696" s="49"/>
      <c r="AD696" s="48"/>
    </row>
    <row r="697" spans="1:30" ht="15">
      <c r="A697" s="65" t="s">
        <v>293</v>
      </c>
      <c r="B697" s="65" t="s">
        <v>303</v>
      </c>
      <c r="C697" s="66" t="s">
        <v>1350</v>
      </c>
      <c r="D697" s="67">
        <v>3</v>
      </c>
      <c r="E697" s="66" t="s">
        <v>132</v>
      </c>
      <c r="F697" s="69">
        <v>32</v>
      </c>
      <c r="G697" s="66"/>
      <c r="H697" s="70"/>
      <c r="I697" s="71"/>
      <c r="J697" s="71"/>
      <c r="K697" s="34" t="s">
        <v>65</v>
      </c>
      <c r="L697" s="72">
        <v>697</v>
      </c>
      <c r="M697" s="72"/>
      <c r="N697" s="73"/>
      <c r="O697" s="79" t="s">
        <v>417</v>
      </c>
      <c r="P697" s="79">
        <v>1</v>
      </c>
      <c r="Q697" s="79" t="s">
        <v>418</v>
      </c>
      <c r="R697" s="79"/>
      <c r="S697" s="79"/>
      <c r="T697" s="78" t="str">
        <f>REPLACE(INDEX(GroupVertices[Group],MATCH(Edges[[#This Row],[Vertex 1]],GroupVertices[Vertex],0)),1,1,"")</f>
        <v>2</v>
      </c>
      <c r="U697" s="78" t="str">
        <f>REPLACE(INDEX(GroupVertices[Group],MATCH(Edges[[#This Row],[Vertex 2]],GroupVertices[Vertex],0)),1,1,"")</f>
        <v>4</v>
      </c>
      <c r="V697" s="48"/>
      <c r="W697" s="49"/>
      <c r="X697" s="48"/>
      <c r="Y697" s="49"/>
      <c r="Z697" s="48"/>
      <c r="AA697" s="49"/>
      <c r="AB697" s="48"/>
      <c r="AC697" s="49"/>
      <c r="AD697" s="48"/>
    </row>
    <row r="698" spans="1:30" ht="15">
      <c r="A698" s="65" t="s">
        <v>293</v>
      </c>
      <c r="B698" s="65" t="s">
        <v>329</v>
      </c>
      <c r="C698" s="66" t="s">
        <v>1350</v>
      </c>
      <c r="D698" s="67">
        <v>3</v>
      </c>
      <c r="E698" s="66" t="s">
        <v>132</v>
      </c>
      <c r="F698" s="69">
        <v>32</v>
      </c>
      <c r="G698" s="66"/>
      <c r="H698" s="70"/>
      <c r="I698" s="71"/>
      <c r="J698" s="71"/>
      <c r="K698" s="34" t="s">
        <v>65</v>
      </c>
      <c r="L698" s="72">
        <v>698</v>
      </c>
      <c r="M698" s="72"/>
      <c r="N698" s="73"/>
      <c r="O698" s="79" t="s">
        <v>417</v>
      </c>
      <c r="P698" s="79">
        <v>1</v>
      </c>
      <c r="Q698" s="79" t="s">
        <v>418</v>
      </c>
      <c r="R698" s="79"/>
      <c r="S698" s="79"/>
      <c r="T698" s="78" t="str">
        <f>REPLACE(INDEX(GroupVertices[Group],MATCH(Edges[[#This Row],[Vertex 1]],GroupVertices[Vertex],0)),1,1,"")</f>
        <v>2</v>
      </c>
      <c r="U698" s="78" t="str">
        <f>REPLACE(INDEX(GroupVertices[Group],MATCH(Edges[[#This Row],[Vertex 2]],GroupVertices[Vertex],0)),1,1,"")</f>
        <v>2</v>
      </c>
      <c r="V698" s="48"/>
      <c r="W698" s="49"/>
      <c r="X698" s="48"/>
      <c r="Y698" s="49"/>
      <c r="Z698" s="48"/>
      <c r="AA698" s="49"/>
      <c r="AB698" s="48"/>
      <c r="AC698" s="49"/>
      <c r="AD698" s="48"/>
    </row>
    <row r="699" spans="1:30" ht="15">
      <c r="A699" s="65" t="s">
        <v>293</v>
      </c>
      <c r="B699" s="65" t="s">
        <v>309</v>
      </c>
      <c r="C699" s="66" t="s">
        <v>1350</v>
      </c>
      <c r="D699" s="67">
        <v>3</v>
      </c>
      <c r="E699" s="66" t="s">
        <v>132</v>
      </c>
      <c r="F699" s="69">
        <v>32</v>
      </c>
      <c r="G699" s="66"/>
      <c r="H699" s="70"/>
      <c r="I699" s="71"/>
      <c r="J699" s="71"/>
      <c r="K699" s="34" t="s">
        <v>65</v>
      </c>
      <c r="L699" s="72">
        <v>699</v>
      </c>
      <c r="M699" s="72"/>
      <c r="N699" s="73"/>
      <c r="O699" s="79" t="s">
        <v>417</v>
      </c>
      <c r="P699" s="79">
        <v>1</v>
      </c>
      <c r="Q699" s="79" t="s">
        <v>418</v>
      </c>
      <c r="R699" s="79"/>
      <c r="S699" s="79"/>
      <c r="T699" s="78" t="str">
        <f>REPLACE(INDEX(GroupVertices[Group],MATCH(Edges[[#This Row],[Vertex 1]],GroupVertices[Vertex],0)),1,1,"")</f>
        <v>2</v>
      </c>
      <c r="U699" s="78" t="str">
        <f>REPLACE(INDEX(GroupVertices[Group],MATCH(Edges[[#This Row],[Vertex 2]],GroupVertices[Vertex],0)),1,1,"")</f>
        <v>4</v>
      </c>
      <c r="V699" s="48"/>
      <c r="W699" s="49"/>
      <c r="X699" s="48"/>
      <c r="Y699" s="49"/>
      <c r="Z699" s="48"/>
      <c r="AA699" s="49"/>
      <c r="AB699" s="48"/>
      <c r="AC699" s="49"/>
      <c r="AD699" s="48"/>
    </row>
    <row r="700" spans="1:30" ht="15">
      <c r="A700" s="65" t="s">
        <v>293</v>
      </c>
      <c r="B700" s="65" t="s">
        <v>339</v>
      </c>
      <c r="C700" s="66" t="s">
        <v>1350</v>
      </c>
      <c r="D700" s="67">
        <v>3</v>
      </c>
      <c r="E700" s="66" t="s">
        <v>132</v>
      </c>
      <c r="F700" s="69">
        <v>32</v>
      </c>
      <c r="G700" s="66"/>
      <c r="H700" s="70"/>
      <c r="I700" s="71"/>
      <c r="J700" s="71"/>
      <c r="K700" s="34" t="s">
        <v>65</v>
      </c>
      <c r="L700" s="72">
        <v>700</v>
      </c>
      <c r="M700" s="72"/>
      <c r="N700" s="73"/>
      <c r="O700" s="79" t="s">
        <v>417</v>
      </c>
      <c r="P700" s="79">
        <v>1</v>
      </c>
      <c r="Q700" s="79" t="s">
        <v>418</v>
      </c>
      <c r="R700" s="79"/>
      <c r="S700" s="79"/>
      <c r="T700" s="78" t="str">
        <f>REPLACE(INDEX(GroupVertices[Group],MATCH(Edges[[#This Row],[Vertex 1]],GroupVertices[Vertex],0)),1,1,"")</f>
        <v>2</v>
      </c>
      <c r="U700" s="78" t="str">
        <f>REPLACE(INDEX(GroupVertices[Group],MATCH(Edges[[#This Row],[Vertex 2]],GroupVertices[Vertex],0)),1,1,"")</f>
        <v>2</v>
      </c>
      <c r="V700" s="48"/>
      <c r="W700" s="49"/>
      <c r="X700" s="48"/>
      <c r="Y700" s="49"/>
      <c r="Z700" s="48"/>
      <c r="AA700" s="49"/>
      <c r="AB700" s="48"/>
      <c r="AC700" s="49"/>
      <c r="AD700" s="48"/>
    </row>
    <row r="701" spans="1:30" ht="15">
      <c r="A701" s="65" t="s">
        <v>293</v>
      </c>
      <c r="B701" s="65" t="s">
        <v>357</v>
      </c>
      <c r="C701" s="66" t="s">
        <v>1350</v>
      </c>
      <c r="D701" s="67">
        <v>3</v>
      </c>
      <c r="E701" s="66" t="s">
        <v>132</v>
      </c>
      <c r="F701" s="69">
        <v>32</v>
      </c>
      <c r="G701" s="66"/>
      <c r="H701" s="70"/>
      <c r="I701" s="71"/>
      <c r="J701" s="71"/>
      <c r="K701" s="34" t="s">
        <v>65</v>
      </c>
      <c r="L701" s="72">
        <v>701</v>
      </c>
      <c r="M701" s="72"/>
      <c r="N701" s="73"/>
      <c r="O701" s="79" t="s">
        <v>417</v>
      </c>
      <c r="P701" s="79">
        <v>1</v>
      </c>
      <c r="Q701" s="79" t="s">
        <v>418</v>
      </c>
      <c r="R701" s="79"/>
      <c r="S701" s="79"/>
      <c r="T701" s="78" t="str">
        <f>REPLACE(INDEX(GroupVertices[Group],MATCH(Edges[[#This Row],[Vertex 1]],GroupVertices[Vertex],0)),1,1,"")</f>
        <v>2</v>
      </c>
      <c r="U701" s="78" t="str">
        <f>REPLACE(INDEX(GroupVertices[Group],MATCH(Edges[[#This Row],[Vertex 2]],GroupVertices[Vertex],0)),1,1,"")</f>
        <v>2</v>
      </c>
      <c r="V701" s="48"/>
      <c r="W701" s="49"/>
      <c r="X701" s="48"/>
      <c r="Y701" s="49"/>
      <c r="Z701" s="48"/>
      <c r="AA701" s="49"/>
      <c r="AB701" s="48"/>
      <c r="AC701" s="49"/>
      <c r="AD701" s="48"/>
    </row>
    <row r="702" spans="1:30" ht="15">
      <c r="A702" s="65" t="s">
        <v>199</v>
      </c>
      <c r="B702" s="65" t="s">
        <v>293</v>
      </c>
      <c r="C702" s="66" t="s">
        <v>1350</v>
      </c>
      <c r="D702" s="67">
        <v>3</v>
      </c>
      <c r="E702" s="66" t="s">
        <v>132</v>
      </c>
      <c r="F702" s="69">
        <v>32</v>
      </c>
      <c r="G702" s="66"/>
      <c r="H702" s="70"/>
      <c r="I702" s="71"/>
      <c r="J702" s="71"/>
      <c r="K702" s="34" t="s">
        <v>65</v>
      </c>
      <c r="L702" s="72">
        <v>702</v>
      </c>
      <c r="M702" s="72"/>
      <c r="N702" s="73"/>
      <c r="O702" s="79" t="s">
        <v>417</v>
      </c>
      <c r="P702" s="79">
        <v>1</v>
      </c>
      <c r="Q702" s="79" t="s">
        <v>418</v>
      </c>
      <c r="R702" s="79"/>
      <c r="S702" s="79"/>
      <c r="T702" s="78" t="str">
        <f>REPLACE(INDEX(GroupVertices[Group],MATCH(Edges[[#This Row],[Vertex 1]],GroupVertices[Vertex],0)),1,1,"")</f>
        <v>1</v>
      </c>
      <c r="U702" s="78" t="str">
        <f>REPLACE(INDEX(GroupVertices[Group],MATCH(Edges[[#This Row],[Vertex 2]],GroupVertices[Vertex],0)),1,1,"")</f>
        <v>2</v>
      </c>
      <c r="V702" s="48"/>
      <c r="W702" s="49"/>
      <c r="X702" s="48"/>
      <c r="Y702" s="49"/>
      <c r="Z702" s="48"/>
      <c r="AA702" s="49"/>
      <c r="AB702" s="48"/>
      <c r="AC702" s="49"/>
      <c r="AD702" s="48"/>
    </row>
    <row r="703" spans="1:30" ht="15">
      <c r="A703" s="65" t="s">
        <v>312</v>
      </c>
      <c r="B703" s="65" t="s">
        <v>293</v>
      </c>
      <c r="C703" s="66" t="s">
        <v>1350</v>
      </c>
      <c r="D703" s="67">
        <v>3</v>
      </c>
      <c r="E703" s="66" t="s">
        <v>132</v>
      </c>
      <c r="F703" s="69">
        <v>32</v>
      </c>
      <c r="G703" s="66"/>
      <c r="H703" s="70"/>
      <c r="I703" s="71"/>
      <c r="J703" s="71"/>
      <c r="K703" s="34" t="s">
        <v>65</v>
      </c>
      <c r="L703" s="72">
        <v>703</v>
      </c>
      <c r="M703" s="72"/>
      <c r="N703" s="73"/>
      <c r="O703" s="79" t="s">
        <v>417</v>
      </c>
      <c r="P703" s="79">
        <v>1</v>
      </c>
      <c r="Q703" s="79" t="s">
        <v>418</v>
      </c>
      <c r="R703" s="79"/>
      <c r="S703" s="79"/>
      <c r="T703" s="78" t="str">
        <f>REPLACE(INDEX(GroupVertices[Group],MATCH(Edges[[#This Row],[Vertex 1]],GroupVertices[Vertex],0)),1,1,"")</f>
        <v>2</v>
      </c>
      <c r="U703" s="78" t="str">
        <f>REPLACE(INDEX(GroupVertices[Group],MATCH(Edges[[#This Row],[Vertex 2]],GroupVertices[Vertex],0)),1,1,"")</f>
        <v>2</v>
      </c>
      <c r="V703" s="48"/>
      <c r="W703" s="49"/>
      <c r="X703" s="48"/>
      <c r="Y703" s="49"/>
      <c r="Z703" s="48"/>
      <c r="AA703" s="49"/>
      <c r="AB703" s="48"/>
      <c r="AC703" s="49"/>
      <c r="AD703" s="48"/>
    </row>
    <row r="704" spans="1:30" ht="15">
      <c r="A704" s="65" t="s">
        <v>199</v>
      </c>
      <c r="B704" s="65" t="s">
        <v>240</v>
      </c>
      <c r="C704" s="66" t="s">
        <v>1350</v>
      </c>
      <c r="D704" s="67">
        <v>3</v>
      </c>
      <c r="E704" s="66" t="s">
        <v>132</v>
      </c>
      <c r="F704" s="69">
        <v>32</v>
      </c>
      <c r="G704" s="66"/>
      <c r="H704" s="70"/>
      <c r="I704" s="71"/>
      <c r="J704" s="71"/>
      <c r="K704" s="34" t="s">
        <v>65</v>
      </c>
      <c r="L704" s="72">
        <v>704</v>
      </c>
      <c r="M704" s="72"/>
      <c r="N704" s="73"/>
      <c r="O704" s="79" t="s">
        <v>417</v>
      </c>
      <c r="P704" s="79">
        <v>1</v>
      </c>
      <c r="Q704" s="79" t="s">
        <v>418</v>
      </c>
      <c r="R704" s="79"/>
      <c r="S704" s="79"/>
      <c r="T704" s="78" t="str">
        <f>REPLACE(INDEX(GroupVertices[Group],MATCH(Edges[[#This Row],[Vertex 1]],GroupVertices[Vertex],0)),1,1,"")</f>
        <v>1</v>
      </c>
      <c r="U704" s="78" t="str">
        <f>REPLACE(INDEX(GroupVertices[Group],MATCH(Edges[[#This Row],[Vertex 2]],GroupVertices[Vertex],0)),1,1,"")</f>
        <v>4</v>
      </c>
      <c r="V704" s="48"/>
      <c r="W704" s="49"/>
      <c r="X704" s="48"/>
      <c r="Y704" s="49"/>
      <c r="Z704" s="48"/>
      <c r="AA704" s="49"/>
      <c r="AB704" s="48"/>
      <c r="AC704" s="49"/>
      <c r="AD704" s="48"/>
    </row>
    <row r="705" spans="1:30" ht="15">
      <c r="A705" s="65" t="s">
        <v>276</v>
      </c>
      <c r="B705" s="65" t="s">
        <v>240</v>
      </c>
      <c r="C705" s="66" t="s">
        <v>1350</v>
      </c>
      <c r="D705" s="67">
        <v>3</v>
      </c>
      <c r="E705" s="66" t="s">
        <v>132</v>
      </c>
      <c r="F705" s="69">
        <v>32</v>
      </c>
      <c r="G705" s="66"/>
      <c r="H705" s="70"/>
      <c r="I705" s="71"/>
      <c r="J705" s="71"/>
      <c r="K705" s="34" t="s">
        <v>65</v>
      </c>
      <c r="L705" s="72">
        <v>705</v>
      </c>
      <c r="M705" s="72"/>
      <c r="N705" s="73"/>
      <c r="O705" s="79" t="s">
        <v>417</v>
      </c>
      <c r="P705" s="79">
        <v>1</v>
      </c>
      <c r="Q705" s="79" t="s">
        <v>418</v>
      </c>
      <c r="R705" s="79"/>
      <c r="S705" s="79"/>
      <c r="T705" s="78" t="str">
        <f>REPLACE(INDEX(GroupVertices[Group],MATCH(Edges[[#This Row],[Vertex 1]],GroupVertices[Vertex],0)),1,1,"")</f>
        <v>3</v>
      </c>
      <c r="U705" s="78" t="str">
        <f>REPLACE(INDEX(GroupVertices[Group],MATCH(Edges[[#This Row],[Vertex 2]],GroupVertices[Vertex],0)),1,1,"")</f>
        <v>4</v>
      </c>
      <c r="V705" s="48"/>
      <c r="W705" s="49"/>
      <c r="X705" s="48"/>
      <c r="Y705" s="49"/>
      <c r="Z705" s="48"/>
      <c r="AA705" s="49"/>
      <c r="AB705" s="48"/>
      <c r="AC705" s="49"/>
      <c r="AD705" s="48"/>
    </row>
    <row r="706" spans="1:30" ht="15">
      <c r="A706" s="65" t="s">
        <v>316</v>
      </c>
      <c r="B706" s="65" t="s">
        <v>240</v>
      </c>
      <c r="C706" s="66" t="s">
        <v>1350</v>
      </c>
      <c r="D706" s="67">
        <v>3</v>
      </c>
      <c r="E706" s="66" t="s">
        <v>132</v>
      </c>
      <c r="F706" s="69">
        <v>32</v>
      </c>
      <c r="G706" s="66"/>
      <c r="H706" s="70"/>
      <c r="I706" s="71"/>
      <c r="J706" s="71"/>
      <c r="K706" s="34" t="s">
        <v>65</v>
      </c>
      <c r="L706" s="72">
        <v>706</v>
      </c>
      <c r="M706" s="72"/>
      <c r="N706" s="73"/>
      <c r="O706" s="79" t="s">
        <v>417</v>
      </c>
      <c r="P706" s="79">
        <v>1</v>
      </c>
      <c r="Q706" s="79" t="s">
        <v>418</v>
      </c>
      <c r="R706" s="79"/>
      <c r="S706" s="79"/>
      <c r="T706" s="78" t="str">
        <f>REPLACE(INDEX(GroupVertices[Group],MATCH(Edges[[#This Row],[Vertex 1]],GroupVertices[Vertex],0)),1,1,"")</f>
        <v>4</v>
      </c>
      <c r="U706" s="78" t="str">
        <f>REPLACE(INDEX(GroupVertices[Group],MATCH(Edges[[#This Row],[Vertex 2]],GroupVertices[Vertex],0)),1,1,"")</f>
        <v>4</v>
      </c>
      <c r="V706" s="48"/>
      <c r="W706" s="49"/>
      <c r="X706" s="48"/>
      <c r="Y706" s="49"/>
      <c r="Z706" s="48"/>
      <c r="AA706" s="49"/>
      <c r="AB706" s="48"/>
      <c r="AC706" s="49"/>
      <c r="AD706" s="48"/>
    </row>
    <row r="707" spans="1:30" ht="15">
      <c r="A707" s="65" t="s">
        <v>199</v>
      </c>
      <c r="B707" s="65" t="s">
        <v>403</v>
      </c>
      <c r="C707" s="66" t="s">
        <v>1350</v>
      </c>
      <c r="D707" s="67">
        <v>3</v>
      </c>
      <c r="E707" s="66" t="s">
        <v>132</v>
      </c>
      <c r="F707" s="69">
        <v>32</v>
      </c>
      <c r="G707" s="66"/>
      <c r="H707" s="70"/>
      <c r="I707" s="71"/>
      <c r="J707" s="71"/>
      <c r="K707" s="34" t="s">
        <v>65</v>
      </c>
      <c r="L707" s="72">
        <v>707</v>
      </c>
      <c r="M707" s="72"/>
      <c r="N707" s="73"/>
      <c r="O707" s="79" t="s">
        <v>417</v>
      </c>
      <c r="P707" s="79">
        <v>1</v>
      </c>
      <c r="Q707" s="79" t="s">
        <v>418</v>
      </c>
      <c r="R707" s="79"/>
      <c r="S707" s="79"/>
      <c r="T707" s="78" t="str">
        <f>REPLACE(INDEX(GroupVertices[Group],MATCH(Edges[[#This Row],[Vertex 1]],GroupVertices[Vertex],0)),1,1,"")</f>
        <v>1</v>
      </c>
      <c r="U707" s="78" t="str">
        <f>REPLACE(INDEX(GroupVertices[Group],MATCH(Edges[[#This Row],[Vertex 2]],GroupVertices[Vertex],0)),1,1,"")</f>
        <v>4</v>
      </c>
      <c r="V707" s="48"/>
      <c r="W707" s="49"/>
      <c r="X707" s="48"/>
      <c r="Y707" s="49"/>
      <c r="Z707" s="48"/>
      <c r="AA707" s="49"/>
      <c r="AB707" s="48"/>
      <c r="AC707" s="49"/>
      <c r="AD707" s="48"/>
    </row>
    <row r="708" spans="1:30" ht="15">
      <c r="A708" s="65" t="s">
        <v>297</v>
      </c>
      <c r="B708" s="65" t="s">
        <v>403</v>
      </c>
      <c r="C708" s="66" t="s">
        <v>1350</v>
      </c>
      <c r="D708" s="67">
        <v>3</v>
      </c>
      <c r="E708" s="66" t="s">
        <v>132</v>
      </c>
      <c r="F708" s="69">
        <v>32</v>
      </c>
      <c r="G708" s="66"/>
      <c r="H708" s="70"/>
      <c r="I708" s="71"/>
      <c r="J708" s="71"/>
      <c r="K708" s="34" t="s">
        <v>65</v>
      </c>
      <c r="L708" s="72">
        <v>708</v>
      </c>
      <c r="M708" s="72"/>
      <c r="N708" s="73"/>
      <c r="O708" s="79" t="s">
        <v>417</v>
      </c>
      <c r="P708" s="79">
        <v>1</v>
      </c>
      <c r="Q708" s="79" t="s">
        <v>418</v>
      </c>
      <c r="R708" s="79"/>
      <c r="S708" s="79"/>
      <c r="T708" s="78" t="str">
        <f>REPLACE(INDEX(GroupVertices[Group],MATCH(Edges[[#This Row],[Vertex 1]],GroupVertices[Vertex],0)),1,1,"")</f>
        <v>4</v>
      </c>
      <c r="U708" s="78" t="str">
        <f>REPLACE(INDEX(GroupVertices[Group],MATCH(Edges[[#This Row],[Vertex 2]],GroupVertices[Vertex],0)),1,1,"")</f>
        <v>4</v>
      </c>
      <c r="V708" s="48"/>
      <c r="W708" s="49"/>
      <c r="X708" s="48"/>
      <c r="Y708" s="49"/>
      <c r="Z708" s="48"/>
      <c r="AA708" s="49"/>
      <c r="AB708" s="48"/>
      <c r="AC708" s="49"/>
      <c r="AD708" s="48"/>
    </row>
    <row r="709" spans="1:30" ht="15">
      <c r="A709" s="65" t="s">
        <v>317</v>
      </c>
      <c r="B709" s="65" t="s">
        <v>403</v>
      </c>
      <c r="C709" s="66" t="s">
        <v>1350</v>
      </c>
      <c r="D709" s="67">
        <v>3</v>
      </c>
      <c r="E709" s="66" t="s">
        <v>132</v>
      </c>
      <c r="F709" s="69">
        <v>32</v>
      </c>
      <c r="G709" s="66"/>
      <c r="H709" s="70"/>
      <c r="I709" s="71"/>
      <c r="J709" s="71"/>
      <c r="K709" s="34" t="s">
        <v>65</v>
      </c>
      <c r="L709" s="72">
        <v>709</v>
      </c>
      <c r="M709" s="72"/>
      <c r="N709" s="73"/>
      <c r="O709" s="79" t="s">
        <v>417</v>
      </c>
      <c r="P709" s="79">
        <v>1</v>
      </c>
      <c r="Q709" s="79" t="s">
        <v>418</v>
      </c>
      <c r="R709" s="79"/>
      <c r="S709" s="79"/>
      <c r="T709" s="78" t="str">
        <f>REPLACE(INDEX(GroupVertices[Group],MATCH(Edges[[#This Row],[Vertex 1]],GroupVertices[Vertex],0)),1,1,"")</f>
        <v>3</v>
      </c>
      <c r="U709" s="78" t="str">
        <f>REPLACE(INDEX(GroupVertices[Group],MATCH(Edges[[#This Row],[Vertex 2]],GroupVertices[Vertex],0)),1,1,"")</f>
        <v>4</v>
      </c>
      <c r="V709" s="48"/>
      <c r="W709" s="49"/>
      <c r="X709" s="48"/>
      <c r="Y709" s="49"/>
      <c r="Z709" s="48"/>
      <c r="AA709" s="49"/>
      <c r="AB709" s="48"/>
      <c r="AC709" s="49"/>
      <c r="AD709" s="48"/>
    </row>
    <row r="710" spans="1:30" ht="15">
      <c r="A710" s="65" t="s">
        <v>199</v>
      </c>
      <c r="B710" s="65" t="s">
        <v>395</v>
      </c>
      <c r="C710" s="66" t="s">
        <v>1350</v>
      </c>
      <c r="D710" s="67">
        <v>3</v>
      </c>
      <c r="E710" s="66" t="s">
        <v>132</v>
      </c>
      <c r="F710" s="69">
        <v>32</v>
      </c>
      <c r="G710" s="66"/>
      <c r="H710" s="70"/>
      <c r="I710" s="71"/>
      <c r="J710" s="71"/>
      <c r="K710" s="34" t="s">
        <v>65</v>
      </c>
      <c r="L710" s="72">
        <v>710</v>
      </c>
      <c r="M710" s="72"/>
      <c r="N710" s="73"/>
      <c r="O710" s="79" t="s">
        <v>417</v>
      </c>
      <c r="P710" s="79">
        <v>1</v>
      </c>
      <c r="Q710" s="79" t="s">
        <v>418</v>
      </c>
      <c r="R710" s="79"/>
      <c r="S710" s="79"/>
      <c r="T710" s="78" t="str">
        <f>REPLACE(INDEX(GroupVertices[Group],MATCH(Edges[[#This Row],[Vertex 1]],GroupVertices[Vertex],0)),1,1,"")</f>
        <v>1</v>
      </c>
      <c r="U710" s="78" t="str">
        <f>REPLACE(INDEX(GroupVertices[Group],MATCH(Edges[[#This Row],[Vertex 2]],GroupVertices[Vertex],0)),1,1,"")</f>
        <v>1</v>
      </c>
      <c r="V710" s="48"/>
      <c r="W710" s="49"/>
      <c r="X710" s="48"/>
      <c r="Y710" s="49"/>
      <c r="Z710" s="48"/>
      <c r="AA710" s="49"/>
      <c r="AB710" s="48"/>
      <c r="AC710" s="49"/>
      <c r="AD710" s="48"/>
    </row>
    <row r="711" spans="1:30" ht="15">
      <c r="A711" s="65" t="s">
        <v>272</v>
      </c>
      <c r="B711" s="65" t="s">
        <v>395</v>
      </c>
      <c r="C711" s="66" t="s">
        <v>1350</v>
      </c>
      <c r="D711" s="67">
        <v>3</v>
      </c>
      <c r="E711" s="66" t="s">
        <v>132</v>
      </c>
      <c r="F711" s="69">
        <v>32</v>
      </c>
      <c r="G711" s="66"/>
      <c r="H711" s="70"/>
      <c r="I711" s="71"/>
      <c r="J711" s="71"/>
      <c r="K711" s="34" t="s">
        <v>65</v>
      </c>
      <c r="L711" s="72">
        <v>711</v>
      </c>
      <c r="M711" s="72"/>
      <c r="N711" s="73"/>
      <c r="O711" s="79" t="s">
        <v>417</v>
      </c>
      <c r="P711" s="79">
        <v>1</v>
      </c>
      <c r="Q711" s="79" t="s">
        <v>418</v>
      </c>
      <c r="R711" s="79"/>
      <c r="S711" s="79"/>
      <c r="T711" s="78" t="str">
        <f>REPLACE(INDEX(GroupVertices[Group],MATCH(Edges[[#This Row],[Vertex 1]],GroupVertices[Vertex],0)),1,1,"")</f>
        <v>1</v>
      </c>
      <c r="U711" s="78" t="str">
        <f>REPLACE(INDEX(GroupVertices[Group],MATCH(Edges[[#This Row],[Vertex 2]],GroupVertices[Vertex],0)),1,1,"")</f>
        <v>1</v>
      </c>
      <c r="V711" s="48"/>
      <c r="W711" s="49"/>
      <c r="X711" s="48"/>
      <c r="Y711" s="49"/>
      <c r="Z711" s="48"/>
      <c r="AA711" s="49"/>
      <c r="AB711" s="48"/>
      <c r="AC711" s="49"/>
      <c r="AD711" s="48"/>
    </row>
    <row r="712" spans="1:30" ht="15">
      <c r="A712" s="65" t="s">
        <v>317</v>
      </c>
      <c r="B712" s="65" t="s">
        <v>395</v>
      </c>
      <c r="C712" s="66" t="s">
        <v>1350</v>
      </c>
      <c r="D712" s="67">
        <v>3</v>
      </c>
      <c r="E712" s="66" t="s">
        <v>132</v>
      </c>
      <c r="F712" s="69">
        <v>32</v>
      </c>
      <c r="G712" s="66"/>
      <c r="H712" s="70"/>
      <c r="I712" s="71"/>
      <c r="J712" s="71"/>
      <c r="K712" s="34" t="s">
        <v>65</v>
      </c>
      <c r="L712" s="72">
        <v>712</v>
      </c>
      <c r="M712" s="72"/>
      <c r="N712" s="73"/>
      <c r="O712" s="79" t="s">
        <v>417</v>
      </c>
      <c r="P712" s="79">
        <v>1</v>
      </c>
      <c r="Q712" s="79" t="s">
        <v>418</v>
      </c>
      <c r="R712" s="79"/>
      <c r="S712" s="79"/>
      <c r="T712" s="78" t="str">
        <f>REPLACE(INDEX(GroupVertices[Group],MATCH(Edges[[#This Row],[Vertex 1]],GroupVertices[Vertex],0)),1,1,"")</f>
        <v>3</v>
      </c>
      <c r="U712" s="78" t="str">
        <f>REPLACE(INDEX(GroupVertices[Group],MATCH(Edges[[#This Row],[Vertex 2]],GroupVertices[Vertex],0)),1,1,"")</f>
        <v>1</v>
      </c>
      <c r="V712" s="48"/>
      <c r="W712" s="49"/>
      <c r="X712" s="48"/>
      <c r="Y712" s="49"/>
      <c r="Z712" s="48"/>
      <c r="AA712" s="49"/>
      <c r="AB712" s="48"/>
      <c r="AC712" s="49"/>
      <c r="AD712" s="48"/>
    </row>
    <row r="713" spans="1:30" ht="15">
      <c r="A713" s="65" t="s">
        <v>318</v>
      </c>
      <c r="B713" s="65" t="s">
        <v>350</v>
      </c>
      <c r="C713" s="66" t="s">
        <v>1350</v>
      </c>
      <c r="D713" s="67">
        <v>3</v>
      </c>
      <c r="E713" s="66" t="s">
        <v>132</v>
      </c>
      <c r="F713" s="69">
        <v>32</v>
      </c>
      <c r="G713" s="66"/>
      <c r="H713" s="70"/>
      <c r="I713" s="71"/>
      <c r="J713" s="71"/>
      <c r="K713" s="34" t="s">
        <v>65</v>
      </c>
      <c r="L713" s="72">
        <v>713</v>
      </c>
      <c r="M713" s="72"/>
      <c r="N713" s="73"/>
      <c r="O713" s="79" t="s">
        <v>417</v>
      </c>
      <c r="P713" s="79">
        <v>1</v>
      </c>
      <c r="Q713" s="79" t="s">
        <v>418</v>
      </c>
      <c r="R713" s="79"/>
      <c r="S713" s="79"/>
      <c r="T713" s="78" t="str">
        <f>REPLACE(INDEX(GroupVertices[Group],MATCH(Edges[[#This Row],[Vertex 1]],GroupVertices[Vertex],0)),1,1,"")</f>
        <v>3</v>
      </c>
      <c r="U713" s="78" t="str">
        <f>REPLACE(INDEX(GroupVertices[Group],MATCH(Edges[[#This Row],[Vertex 2]],GroupVertices[Vertex],0)),1,1,"")</f>
        <v>3</v>
      </c>
      <c r="V713" s="48"/>
      <c r="W713" s="49"/>
      <c r="X713" s="48"/>
      <c r="Y713" s="49"/>
      <c r="Z713" s="48"/>
      <c r="AA713" s="49"/>
      <c r="AB713" s="48"/>
      <c r="AC713" s="49"/>
      <c r="AD713" s="48"/>
    </row>
    <row r="714" spans="1:30" ht="15">
      <c r="A714" s="65" t="s">
        <v>318</v>
      </c>
      <c r="B714" s="65" t="s">
        <v>274</v>
      </c>
      <c r="C714" s="66" t="s">
        <v>1350</v>
      </c>
      <c r="D714" s="67">
        <v>3</v>
      </c>
      <c r="E714" s="66" t="s">
        <v>132</v>
      </c>
      <c r="F714" s="69">
        <v>32</v>
      </c>
      <c r="G714" s="66"/>
      <c r="H714" s="70"/>
      <c r="I714" s="71"/>
      <c r="J714" s="71"/>
      <c r="K714" s="34" t="s">
        <v>65</v>
      </c>
      <c r="L714" s="72">
        <v>714</v>
      </c>
      <c r="M714" s="72"/>
      <c r="N714" s="73"/>
      <c r="O714" s="79" t="s">
        <v>417</v>
      </c>
      <c r="P714" s="79">
        <v>1</v>
      </c>
      <c r="Q714" s="79" t="s">
        <v>418</v>
      </c>
      <c r="R714" s="79"/>
      <c r="S714" s="79"/>
      <c r="T714" s="78" t="str">
        <f>REPLACE(INDEX(GroupVertices[Group],MATCH(Edges[[#This Row],[Vertex 1]],GroupVertices[Vertex],0)),1,1,"")</f>
        <v>3</v>
      </c>
      <c r="U714" s="78" t="str">
        <f>REPLACE(INDEX(GroupVertices[Group],MATCH(Edges[[#This Row],[Vertex 2]],GroupVertices[Vertex],0)),1,1,"")</f>
        <v>3</v>
      </c>
      <c r="V714" s="48"/>
      <c r="W714" s="49"/>
      <c r="X714" s="48"/>
      <c r="Y714" s="49"/>
      <c r="Z714" s="48"/>
      <c r="AA714" s="49"/>
      <c r="AB714" s="48"/>
      <c r="AC714" s="49"/>
      <c r="AD714" s="48"/>
    </row>
    <row r="715" spans="1:30" ht="15">
      <c r="A715" s="65" t="s">
        <v>318</v>
      </c>
      <c r="B715" s="65" t="s">
        <v>305</v>
      </c>
      <c r="C715" s="66" t="s">
        <v>1350</v>
      </c>
      <c r="D715" s="67">
        <v>3</v>
      </c>
      <c r="E715" s="66" t="s">
        <v>132</v>
      </c>
      <c r="F715" s="69">
        <v>32</v>
      </c>
      <c r="G715" s="66"/>
      <c r="H715" s="70"/>
      <c r="I715" s="71"/>
      <c r="J715" s="71"/>
      <c r="K715" s="34" t="s">
        <v>65</v>
      </c>
      <c r="L715" s="72">
        <v>715</v>
      </c>
      <c r="M715" s="72"/>
      <c r="N715" s="73"/>
      <c r="O715" s="79" t="s">
        <v>417</v>
      </c>
      <c r="P715" s="79">
        <v>1</v>
      </c>
      <c r="Q715" s="79" t="s">
        <v>418</v>
      </c>
      <c r="R715" s="79"/>
      <c r="S715" s="79"/>
      <c r="T715" s="78" t="str">
        <f>REPLACE(INDEX(GroupVertices[Group],MATCH(Edges[[#This Row],[Vertex 1]],GroupVertices[Vertex],0)),1,1,"")</f>
        <v>3</v>
      </c>
      <c r="U715" s="78" t="str">
        <f>REPLACE(INDEX(GroupVertices[Group],MATCH(Edges[[#This Row],[Vertex 2]],GroupVertices[Vertex],0)),1,1,"")</f>
        <v>2</v>
      </c>
      <c r="V715" s="48"/>
      <c r="W715" s="49"/>
      <c r="X715" s="48"/>
      <c r="Y715" s="49"/>
      <c r="Z715" s="48"/>
      <c r="AA715" s="49"/>
      <c r="AB715" s="48"/>
      <c r="AC715" s="49"/>
      <c r="AD715" s="48"/>
    </row>
    <row r="716" spans="1:30" ht="15">
      <c r="A716" s="65" t="s">
        <v>199</v>
      </c>
      <c r="B716" s="65" t="s">
        <v>318</v>
      </c>
      <c r="C716" s="66" t="s">
        <v>1350</v>
      </c>
      <c r="D716" s="67">
        <v>3</v>
      </c>
      <c r="E716" s="66" t="s">
        <v>132</v>
      </c>
      <c r="F716" s="69">
        <v>32</v>
      </c>
      <c r="G716" s="66"/>
      <c r="H716" s="70"/>
      <c r="I716" s="71"/>
      <c r="J716" s="71"/>
      <c r="K716" s="34" t="s">
        <v>65</v>
      </c>
      <c r="L716" s="72">
        <v>716</v>
      </c>
      <c r="M716" s="72"/>
      <c r="N716" s="73"/>
      <c r="O716" s="79" t="s">
        <v>417</v>
      </c>
      <c r="P716" s="79">
        <v>1</v>
      </c>
      <c r="Q716" s="79" t="s">
        <v>418</v>
      </c>
      <c r="R716" s="79"/>
      <c r="S716" s="79"/>
      <c r="T716" s="78" t="str">
        <f>REPLACE(INDEX(GroupVertices[Group],MATCH(Edges[[#This Row],[Vertex 1]],GroupVertices[Vertex],0)),1,1,"")</f>
        <v>1</v>
      </c>
      <c r="U716" s="78" t="str">
        <f>REPLACE(INDEX(GroupVertices[Group],MATCH(Edges[[#This Row],[Vertex 2]],GroupVertices[Vertex],0)),1,1,"")</f>
        <v>3</v>
      </c>
      <c r="V716" s="48"/>
      <c r="W716" s="49"/>
      <c r="X716" s="48"/>
      <c r="Y716" s="49"/>
      <c r="Z716" s="48"/>
      <c r="AA716" s="49"/>
      <c r="AB716" s="48"/>
      <c r="AC716" s="49"/>
      <c r="AD716" s="48"/>
    </row>
    <row r="717" spans="1:30" ht="15">
      <c r="A717" s="65" t="s">
        <v>319</v>
      </c>
      <c r="B717" s="65" t="s">
        <v>318</v>
      </c>
      <c r="C717" s="66" t="s">
        <v>1350</v>
      </c>
      <c r="D717" s="67">
        <v>3</v>
      </c>
      <c r="E717" s="66" t="s">
        <v>132</v>
      </c>
      <c r="F717" s="69">
        <v>32</v>
      </c>
      <c r="G717" s="66"/>
      <c r="H717" s="70"/>
      <c r="I717" s="71"/>
      <c r="J717" s="71"/>
      <c r="K717" s="34" t="s">
        <v>65</v>
      </c>
      <c r="L717" s="72">
        <v>717</v>
      </c>
      <c r="M717" s="72"/>
      <c r="N717" s="73"/>
      <c r="O717" s="79" t="s">
        <v>417</v>
      </c>
      <c r="P717" s="79">
        <v>1</v>
      </c>
      <c r="Q717" s="79" t="s">
        <v>418</v>
      </c>
      <c r="R717" s="79"/>
      <c r="S717" s="79"/>
      <c r="T717" s="78" t="str">
        <f>REPLACE(INDEX(GroupVertices[Group],MATCH(Edges[[#This Row],[Vertex 1]],GroupVertices[Vertex],0)),1,1,"")</f>
        <v>3</v>
      </c>
      <c r="U717" s="78" t="str">
        <f>REPLACE(INDEX(GroupVertices[Group],MATCH(Edges[[#This Row],[Vertex 2]],GroupVertices[Vertex],0)),1,1,"")</f>
        <v>3</v>
      </c>
      <c r="V717" s="48"/>
      <c r="W717" s="49"/>
      <c r="X717" s="48"/>
      <c r="Y717" s="49"/>
      <c r="Z717" s="48"/>
      <c r="AA717" s="49"/>
      <c r="AB717" s="48"/>
      <c r="AC717" s="49"/>
      <c r="AD717" s="48"/>
    </row>
    <row r="718" spans="1:30" ht="15">
      <c r="A718" s="65" t="s">
        <v>313</v>
      </c>
      <c r="B718" s="65" t="s">
        <v>318</v>
      </c>
      <c r="C718" s="66" t="s">
        <v>1350</v>
      </c>
      <c r="D718" s="67">
        <v>3</v>
      </c>
      <c r="E718" s="66" t="s">
        <v>132</v>
      </c>
      <c r="F718" s="69">
        <v>32</v>
      </c>
      <c r="G718" s="66"/>
      <c r="H718" s="70"/>
      <c r="I718" s="71"/>
      <c r="J718" s="71"/>
      <c r="K718" s="34" t="s">
        <v>65</v>
      </c>
      <c r="L718" s="72">
        <v>718</v>
      </c>
      <c r="M718" s="72"/>
      <c r="N718" s="73"/>
      <c r="O718" s="79" t="s">
        <v>417</v>
      </c>
      <c r="P718" s="79">
        <v>1</v>
      </c>
      <c r="Q718" s="79" t="s">
        <v>418</v>
      </c>
      <c r="R718" s="79"/>
      <c r="S718" s="79"/>
      <c r="T718" s="78" t="str">
        <f>REPLACE(INDEX(GroupVertices[Group],MATCH(Edges[[#This Row],[Vertex 1]],GroupVertices[Vertex],0)),1,1,"")</f>
        <v>2</v>
      </c>
      <c r="U718" s="78" t="str">
        <f>REPLACE(INDEX(GroupVertices[Group],MATCH(Edges[[#This Row],[Vertex 2]],GroupVertices[Vertex],0)),1,1,"")</f>
        <v>3</v>
      </c>
      <c r="V718" s="48"/>
      <c r="W718" s="49"/>
      <c r="X718" s="48"/>
      <c r="Y718" s="49"/>
      <c r="Z718" s="48"/>
      <c r="AA718" s="49"/>
      <c r="AB718" s="48"/>
      <c r="AC718" s="49"/>
      <c r="AD718" s="48"/>
    </row>
    <row r="719" spans="1:30" ht="15">
      <c r="A719" s="65" t="s">
        <v>297</v>
      </c>
      <c r="B719" s="65" t="s">
        <v>318</v>
      </c>
      <c r="C719" s="66" t="s">
        <v>1350</v>
      </c>
      <c r="D719" s="67">
        <v>3</v>
      </c>
      <c r="E719" s="66" t="s">
        <v>132</v>
      </c>
      <c r="F719" s="69">
        <v>32</v>
      </c>
      <c r="G719" s="66"/>
      <c r="H719" s="70"/>
      <c r="I719" s="71"/>
      <c r="J719" s="71"/>
      <c r="K719" s="34" t="s">
        <v>65</v>
      </c>
      <c r="L719" s="72">
        <v>719</v>
      </c>
      <c r="M719" s="72"/>
      <c r="N719" s="73"/>
      <c r="O719" s="79" t="s">
        <v>417</v>
      </c>
      <c r="P719" s="79">
        <v>1</v>
      </c>
      <c r="Q719" s="79" t="s">
        <v>418</v>
      </c>
      <c r="R719" s="79"/>
      <c r="S719" s="79"/>
      <c r="T719" s="78" t="str">
        <f>REPLACE(INDEX(GroupVertices[Group],MATCH(Edges[[#This Row],[Vertex 1]],GroupVertices[Vertex],0)),1,1,"")</f>
        <v>4</v>
      </c>
      <c r="U719" s="78" t="str">
        <f>REPLACE(INDEX(GroupVertices[Group],MATCH(Edges[[#This Row],[Vertex 2]],GroupVertices[Vertex],0)),1,1,"")</f>
        <v>3</v>
      </c>
      <c r="V719" s="48"/>
      <c r="W719" s="49"/>
      <c r="X719" s="48"/>
      <c r="Y719" s="49"/>
      <c r="Z719" s="48"/>
      <c r="AA719" s="49"/>
      <c r="AB719" s="48"/>
      <c r="AC719" s="49"/>
      <c r="AD719" s="48"/>
    </row>
    <row r="720" spans="1:30" ht="15">
      <c r="A720" s="65" t="s">
        <v>317</v>
      </c>
      <c r="B720" s="65" t="s">
        <v>318</v>
      </c>
      <c r="C720" s="66" t="s">
        <v>1350</v>
      </c>
      <c r="D720" s="67">
        <v>3</v>
      </c>
      <c r="E720" s="66" t="s">
        <v>132</v>
      </c>
      <c r="F720" s="69">
        <v>32</v>
      </c>
      <c r="G720" s="66"/>
      <c r="H720" s="70"/>
      <c r="I720" s="71"/>
      <c r="J720" s="71"/>
      <c r="K720" s="34" t="s">
        <v>65</v>
      </c>
      <c r="L720" s="72">
        <v>720</v>
      </c>
      <c r="M720" s="72"/>
      <c r="N720" s="73"/>
      <c r="O720" s="79" t="s">
        <v>417</v>
      </c>
      <c r="P720" s="79">
        <v>1</v>
      </c>
      <c r="Q720" s="79" t="s">
        <v>418</v>
      </c>
      <c r="R720" s="79"/>
      <c r="S720" s="79"/>
      <c r="T720" s="78" t="str">
        <f>REPLACE(INDEX(GroupVertices[Group],MATCH(Edges[[#This Row],[Vertex 1]],GroupVertices[Vertex],0)),1,1,"")</f>
        <v>3</v>
      </c>
      <c r="U720" s="78" t="str">
        <f>REPLACE(INDEX(GroupVertices[Group],MATCH(Edges[[#This Row],[Vertex 2]],GroupVertices[Vertex],0)),1,1,"")</f>
        <v>3</v>
      </c>
      <c r="V720" s="48"/>
      <c r="W720" s="49"/>
      <c r="X720" s="48"/>
      <c r="Y720" s="49"/>
      <c r="Z720" s="48"/>
      <c r="AA720" s="49"/>
      <c r="AB720" s="48"/>
      <c r="AC720" s="49"/>
      <c r="AD720" s="48"/>
    </row>
    <row r="721" spans="1:30" ht="15">
      <c r="A721" s="65" t="s">
        <v>320</v>
      </c>
      <c r="B721" s="65" t="s">
        <v>335</v>
      </c>
      <c r="C721" s="66" t="s">
        <v>1350</v>
      </c>
      <c r="D721" s="67">
        <v>3</v>
      </c>
      <c r="E721" s="66" t="s">
        <v>132</v>
      </c>
      <c r="F721" s="69">
        <v>32</v>
      </c>
      <c r="G721" s="66"/>
      <c r="H721" s="70"/>
      <c r="I721" s="71"/>
      <c r="J721" s="71"/>
      <c r="K721" s="34" t="s">
        <v>65</v>
      </c>
      <c r="L721" s="72">
        <v>721</v>
      </c>
      <c r="M721" s="72"/>
      <c r="N721" s="73"/>
      <c r="O721" s="79" t="s">
        <v>417</v>
      </c>
      <c r="P721" s="79">
        <v>1</v>
      </c>
      <c r="Q721" s="79" t="s">
        <v>418</v>
      </c>
      <c r="R721" s="79"/>
      <c r="S721" s="79"/>
      <c r="T721" s="78" t="str">
        <f>REPLACE(INDEX(GroupVertices[Group],MATCH(Edges[[#This Row],[Vertex 1]],GroupVertices[Vertex],0)),1,1,"")</f>
        <v>2</v>
      </c>
      <c r="U721" s="78" t="str">
        <f>REPLACE(INDEX(GroupVertices[Group],MATCH(Edges[[#This Row],[Vertex 2]],GroupVertices[Vertex],0)),1,1,"")</f>
        <v>2</v>
      </c>
      <c r="V721" s="48"/>
      <c r="W721" s="49"/>
      <c r="X721" s="48"/>
      <c r="Y721" s="49"/>
      <c r="Z721" s="48"/>
      <c r="AA721" s="49"/>
      <c r="AB721" s="48"/>
      <c r="AC721" s="49"/>
      <c r="AD721" s="48"/>
    </row>
    <row r="722" spans="1:30" ht="15">
      <c r="A722" s="65" t="s">
        <v>199</v>
      </c>
      <c r="B722" s="65" t="s">
        <v>320</v>
      </c>
      <c r="C722" s="66" t="s">
        <v>1350</v>
      </c>
      <c r="D722" s="67">
        <v>3</v>
      </c>
      <c r="E722" s="66" t="s">
        <v>132</v>
      </c>
      <c r="F722" s="69">
        <v>32</v>
      </c>
      <c r="G722" s="66"/>
      <c r="H722" s="70"/>
      <c r="I722" s="71"/>
      <c r="J722" s="71"/>
      <c r="K722" s="34" t="s">
        <v>65</v>
      </c>
      <c r="L722" s="72">
        <v>722</v>
      </c>
      <c r="M722" s="72"/>
      <c r="N722" s="73"/>
      <c r="O722" s="79" t="s">
        <v>417</v>
      </c>
      <c r="P722" s="79">
        <v>1</v>
      </c>
      <c r="Q722" s="79" t="s">
        <v>418</v>
      </c>
      <c r="R722" s="79"/>
      <c r="S722" s="79"/>
      <c r="T722" s="78" t="str">
        <f>REPLACE(INDEX(GroupVertices[Group],MATCH(Edges[[#This Row],[Vertex 1]],GroupVertices[Vertex],0)),1,1,"")</f>
        <v>1</v>
      </c>
      <c r="U722" s="78" t="str">
        <f>REPLACE(INDEX(GroupVertices[Group],MATCH(Edges[[#This Row],[Vertex 2]],GroupVertices[Vertex],0)),1,1,"")</f>
        <v>2</v>
      </c>
      <c r="V722" s="48"/>
      <c r="W722" s="49"/>
      <c r="X722" s="48"/>
      <c r="Y722" s="49"/>
      <c r="Z722" s="48"/>
      <c r="AA722" s="49"/>
      <c r="AB722" s="48"/>
      <c r="AC722" s="49"/>
      <c r="AD722" s="48"/>
    </row>
    <row r="723" spans="1:30" ht="15">
      <c r="A723" s="65" t="s">
        <v>317</v>
      </c>
      <c r="B723" s="65" t="s">
        <v>320</v>
      </c>
      <c r="C723" s="66" t="s">
        <v>1350</v>
      </c>
      <c r="D723" s="67">
        <v>3</v>
      </c>
      <c r="E723" s="66" t="s">
        <v>132</v>
      </c>
      <c r="F723" s="69">
        <v>32</v>
      </c>
      <c r="G723" s="66"/>
      <c r="H723" s="70"/>
      <c r="I723" s="71"/>
      <c r="J723" s="71"/>
      <c r="K723" s="34" t="s">
        <v>65</v>
      </c>
      <c r="L723" s="72">
        <v>723</v>
      </c>
      <c r="M723" s="72"/>
      <c r="N723" s="73"/>
      <c r="O723" s="79" t="s">
        <v>417</v>
      </c>
      <c r="P723" s="79">
        <v>1</v>
      </c>
      <c r="Q723" s="79" t="s">
        <v>418</v>
      </c>
      <c r="R723" s="79"/>
      <c r="S723" s="79"/>
      <c r="T723" s="78" t="str">
        <f>REPLACE(INDEX(GroupVertices[Group],MATCH(Edges[[#This Row],[Vertex 1]],GroupVertices[Vertex],0)),1,1,"")</f>
        <v>3</v>
      </c>
      <c r="U723" s="78" t="str">
        <f>REPLACE(INDEX(GroupVertices[Group],MATCH(Edges[[#This Row],[Vertex 2]],GroupVertices[Vertex],0)),1,1,"")</f>
        <v>2</v>
      </c>
      <c r="V723" s="48"/>
      <c r="W723" s="49"/>
      <c r="X723" s="48"/>
      <c r="Y723" s="49"/>
      <c r="Z723" s="48"/>
      <c r="AA723" s="49"/>
      <c r="AB723" s="48"/>
      <c r="AC723" s="49"/>
      <c r="AD723" s="48"/>
    </row>
    <row r="724" spans="1:30" ht="15">
      <c r="A724" s="65" t="s">
        <v>199</v>
      </c>
      <c r="B724" s="65" t="s">
        <v>301</v>
      </c>
      <c r="C724" s="66" t="s">
        <v>1350</v>
      </c>
      <c r="D724" s="67">
        <v>3</v>
      </c>
      <c r="E724" s="66" t="s">
        <v>132</v>
      </c>
      <c r="F724" s="69">
        <v>32</v>
      </c>
      <c r="G724" s="66"/>
      <c r="H724" s="70"/>
      <c r="I724" s="71"/>
      <c r="J724" s="71"/>
      <c r="K724" s="34" t="s">
        <v>65</v>
      </c>
      <c r="L724" s="72">
        <v>724</v>
      </c>
      <c r="M724" s="72"/>
      <c r="N724" s="73"/>
      <c r="O724" s="79" t="s">
        <v>417</v>
      </c>
      <c r="P724" s="79">
        <v>1</v>
      </c>
      <c r="Q724" s="79" t="s">
        <v>418</v>
      </c>
      <c r="R724" s="79"/>
      <c r="S724" s="79"/>
      <c r="T724" s="78" t="str">
        <f>REPLACE(INDEX(GroupVertices[Group],MATCH(Edges[[#This Row],[Vertex 1]],GroupVertices[Vertex],0)),1,1,"")</f>
        <v>1</v>
      </c>
      <c r="U724" s="78" t="str">
        <f>REPLACE(INDEX(GroupVertices[Group],MATCH(Edges[[#This Row],[Vertex 2]],GroupVertices[Vertex],0)),1,1,"")</f>
        <v>3</v>
      </c>
      <c r="V724" s="48"/>
      <c r="W724" s="49"/>
      <c r="X724" s="48"/>
      <c r="Y724" s="49"/>
      <c r="Z724" s="48"/>
      <c r="AA724" s="49"/>
      <c r="AB724" s="48"/>
      <c r="AC724" s="49"/>
      <c r="AD724" s="48"/>
    </row>
    <row r="725" spans="1:30" ht="15">
      <c r="A725" s="65" t="s">
        <v>302</v>
      </c>
      <c r="B725" s="65" t="s">
        <v>301</v>
      </c>
      <c r="C725" s="66" t="s">
        <v>1350</v>
      </c>
      <c r="D725" s="67">
        <v>3</v>
      </c>
      <c r="E725" s="66" t="s">
        <v>132</v>
      </c>
      <c r="F725" s="69">
        <v>32</v>
      </c>
      <c r="G725" s="66"/>
      <c r="H725" s="70"/>
      <c r="I725" s="71"/>
      <c r="J725" s="71"/>
      <c r="K725" s="34" t="s">
        <v>65</v>
      </c>
      <c r="L725" s="72">
        <v>725</v>
      </c>
      <c r="M725" s="72"/>
      <c r="N725" s="73"/>
      <c r="O725" s="79" t="s">
        <v>417</v>
      </c>
      <c r="P725" s="79">
        <v>1</v>
      </c>
      <c r="Q725" s="79" t="s">
        <v>418</v>
      </c>
      <c r="R725" s="79"/>
      <c r="S725" s="79"/>
      <c r="T725" s="78" t="str">
        <f>REPLACE(INDEX(GroupVertices[Group],MATCH(Edges[[#This Row],[Vertex 1]],GroupVertices[Vertex],0)),1,1,"")</f>
        <v>3</v>
      </c>
      <c r="U725" s="78" t="str">
        <f>REPLACE(INDEX(GroupVertices[Group],MATCH(Edges[[#This Row],[Vertex 2]],GroupVertices[Vertex],0)),1,1,"")</f>
        <v>3</v>
      </c>
      <c r="V725" s="48"/>
      <c r="W725" s="49"/>
      <c r="X725" s="48"/>
      <c r="Y725" s="49"/>
      <c r="Z725" s="48"/>
      <c r="AA725" s="49"/>
      <c r="AB725" s="48"/>
      <c r="AC725" s="49"/>
      <c r="AD725" s="48"/>
    </row>
    <row r="726" spans="1:30" ht="15">
      <c r="A726" s="65" t="s">
        <v>317</v>
      </c>
      <c r="B726" s="65" t="s">
        <v>301</v>
      </c>
      <c r="C726" s="66" t="s">
        <v>1350</v>
      </c>
      <c r="D726" s="67">
        <v>3</v>
      </c>
      <c r="E726" s="66" t="s">
        <v>132</v>
      </c>
      <c r="F726" s="69">
        <v>32</v>
      </c>
      <c r="G726" s="66"/>
      <c r="H726" s="70"/>
      <c r="I726" s="71"/>
      <c r="J726" s="71"/>
      <c r="K726" s="34" t="s">
        <v>65</v>
      </c>
      <c r="L726" s="72">
        <v>726</v>
      </c>
      <c r="M726" s="72"/>
      <c r="N726" s="73"/>
      <c r="O726" s="79" t="s">
        <v>417</v>
      </c>
      <c r="P726" s="79">
        <v>1</v>
      </c>
      <c r="Q726" s="79" t="s">
        <v>418</v>
      </c>
      <c r="R726" s="79"/>
      <c r="S726" s="79"/>
      <c r="T726" s="78" t="str">
        <f>REPLACE(INDEX(GroupVertices[Group],MATCH(Edges[[#This Row],[Vertex 1]],GroupVertices[Vertex],0)),1,1,"")</f>
        <v>3</v>
      </c>
      <c r="U726" s="78" t="str">
        <f>REPLACE(INDEX(GroupVertices[Group],MATCH(Edges[[#This Row],[Vertex 2]],GroupVertices[Vertex],0)),1,1,"")</f>
        <v>3</v>
      </c>
      <c r="V726" s="48"/>
      <c r="W726" s="49"/>
      <c r="X726" s="48"/>
      <c r="Y726" s="49"/>
      <c r="Z726" s="48"/>
      <c r="AA726" s="49"/>
      <c r="AB726" s="48"/>
      <c r="AC726" s="49"/>
      <c r="AD726" s="48"/>
    </row>
    <row r="727" spans="1:30" ht="15">
      <c r="A727" s="65" t="s">
        <v>302</v>
      </c>
      <c r="B727" s="65" t="s">
        <v>350</v>
      </c>
      <c r="C727" s="66" t="s">
        <v>1350</v>
      </c>
      <c r="D727" s="67">
        <v>3</v>
      </c>
      <c r="E727" s="66" t="s">
        <v>132</v>
      </c>
      <c r="F727" s="69">
        <v>32</v>
      </c>
      <c r="G727" s="66"/>
      <c r="H727" s="70"/>
      <c r="I727" s="71"/>
      <c r="J727" s="71"/>
      <c r="K727" s="34" t="s">
        <v>65</v>
      </c>
      <c r="L727" s="72">
        <v>727</v>
      </c>
      <c r="M727" s="72"/>
      <c r="N727" s="73"/>
      <c r="O727" s="79" t="s">
        <v>417</v>
      </c>
      <c r="P727" s="79">
        <v>1</v>
      </c>
      <c r="Q727" s="79" t="s">
        <v>418</v>
      </c>
      <c r="R727" s="79"/>
      <c r="S727" s="79"/>
      <c r="T727" s="78" t="str">
        <f>REPLACE(INDEX(GroupVertices[Group],MATCH(Edges[[#This Row],[Vertex 1]],GroupVertices[Vertex],0)),1,1,"")</f>
        <v>3</v>
      </c>
      <c r="U727" s="78" t="str">
        <f>REPLACE(INDEX(GroupVertices[Group],MATCH(Edges[[#This Row],[Vertex 2]],GroupVertices[Vertex],0)),1,1,"")</f>
        <v>3</v>
      </c>
      <c r="V727" s="48"/>
      <c r="W727" s="49"/>
      <c r="X727" s="48"/>
      <c r="Y727" s="49"/>
      <c r="Z727" s="48"/>
      <c r="AA727" s="49"/>
      <c r="AB727" s="48"/>
      <c r="AC727" s="49"/>
      <c r="AD727" s="48"/>
    </row>
    <row r="728" spans="1:30" ht="15">
      <c r="A728" s="65" t="s">
        <v>199</v>
      </c>
      <c r="B728" s="65" t="s">
        <v>302</v>
      </c>
      <c r="C728" s="66" t="s">
        <v>1350</v>
      </c>
      <c r="D728" s="67">
        <v>3</v>
      </c>
      <c r="E728" s="66" t="s">
        <v>132</v>
      </c>
      <c r="F728" s="69">
        <v>32</v>
      </c>
      <c r="G728" s="66"/>
      <c r="H728" s="70"/>
      <c r="I728" s="71"/>
      <c r="J728" s="71"/>
      <c r="K728" s="34" t="s">
        <v>65</v>
      </c>
      <c r="L728" s="72">
        <v>728</v>
      </c>
      <c r="M728" s="72"/>
      <c r="N728" s="73"/>
      <c r="O728" s="79" t="s">
        <v>417</v>
      </c>
      <c r="P728" s="79">
        <v>1</v>
      </c>
      <c r="Q728" s="79" t="s">
        <v>418</v>
      </c>
      <c r="R728" s="79"/>
      <c r="S728" s="79"/>
      <c r="T728" s="78" t="str">
        <f>REPLACE(INDEX(GroupVertices[Group],MATCH(Edges[[#This Row],[Vertex 1]],GroupVertices[Vertex],0)),1,1,"")</f>
        <v>1</v>
      </c>
      <c r="U728" s="78" t="str">
        <f>REPLACE(INDEX(GroupVertices[Group],MATCH(Edges[[#This Row],[Vertex 2]],GroupVertices[Vertex],0)),1,1,"")</f>
        <v>3</v>
      </c>
      <c r="V728" s="48"/>
      <c r="W728" s="49"/>
      <c r="X728" s="48"/>
      <c r="Y728" s="49"/>
      <c r="Z728" s="48"/>
      <c r="AA728" s="49"/>
      <c r="AB728" s="48"/>
      <c r="AC728" s="49"/>
      <c r="AD728" s="48"/>
    </row>
    <row r="729" spans="1:30" ht="15">
      <c r="A729" s="65" t="s">
        <v>317</v>
      </c>
      <c r="B729" s="65" t="s">
        <v>302</v>
      </c>
      <c r="C729" s="66" t="s">
        <v>1350</v>
      </c>
      <c r="D729" s="67">
        <v>3</v>
      </c>
      <c r="E729" s="66" t="s">
        <v>132</v>
      </c>
      <c r="F729" s="69">
        <v>32</v>
      </c>
      <c r="G729" s="66"/>
      <c r="H729" s="70"/>
      <c r="I729" s="71"/>
      <c r="J729" s="71"/>
      <c r="K729" s="34" t="s">
        <v>65</v>
      </c>
      <c r="L729" s="72">
        <v>729</v>
      </c>
      <c r="M729" s="72"/>
      <c r="N729" s="73"/>
      <c r="O729" s="79" t="s">
        <v>417</v>
      </c>
      <c r="P729" s="79">
        <v>1</v>
      </c>
      <c r="Q729" s="79" t="s">
        <v>418</v>
      </c>
      <c r="R729" s="79"/>
      <c r="S729" s="79"/>
      <c r="T729" s="78" t="str">
        <f>REPLACE(INDEX(GroupVertices[Group],MATCH(Edges[[#This Row],[Vertex 1]],GroupVertices[Vertex],0)),1,1,"")</f>
        <v>3</v>
      </c>
      <c r="U729" s="78" t="str">
        <f>REPLACE(INDEX(GroupVertices[Group],MATCH(Edges[[#This Row],[Vertex 2]],GroupVertices[Vertex],0)),1,1,"")</f>
        <v>3</v>
      </c>
      <c r="V729" s="48"/>
      <c r="W729" s="49"/>
      <c r="X729" s="48"/>
      <c r="Y729" s="49"/>
      <c r="Z729" s="48"/>
      <c r="AA729" s="49"/>
      <c r="AB729" s="48"/>
      <c r="AC729" s="49"/>
      <c r="AD729" s="48"/>
    </row>
    <row r="730" spans="1:30" ht="15">
      <c r="A730" s="65" t="s">
        <v>199</v>
      </c>
      <c r="B730" s="65" t="s">
        <v>410</v>
      </c>
      <c r="C730" s="66" t="s">
        <v>1350</v>
      </c>
      <c r="D730" s="67">
        <v>3</v>
      </c>
      <c r="E730" s="66" t="s">
        <v>132</v>
      </c>
      <c r="F730" s="69">
        <v>32</v>
      </c>
      <c r="G730" s="66"/>
      <c r="H730" s="70"/>
      <c r="I730" s="71"/>
      <c r="J730" s="71"/>
      <c r="K730" s="34" t="s">
        <v>65</v>
      </c>
      <c r="L730" s="72">
        <v>730</v>
      </c>
      <c r="M730" s="72"/>
      <c r="N730" s="73"/>
      <c r="O730" s="79" t="s">
        <v>417</v>
      </c>
      <c r="P730" s="79">
        <v>1</v>
      </c>
      <c r="Q730" s="79" t="s">
        <v>418</v>
      </c>
      <c r="R730" s="79"/>
      <c r="S730" s="79"/>
      <c r="T730" s="78" t="str">
        <f>REPLACE(INDEX(GroupVertices[Group],MATCH(Edges[[#This Row],[Vertex 1]],GroupVertices[Vertex],0)),1,1,"")</f>
        <v>1</v>
      </c>
      <c r="U730" s="78" t="str">
        <f>REPLACE(INDEX(GroupVertices[Group],MATCH(Edges[[#This Row],[Vertex 2]],GroupVertices[Vertex],0)),1,1,"")</f>
        <v>3</v>
      </c>
      <c r="V730" s="48"/>
      <c r="W730" s="49"/>
      <c r="X730" s="48"/>
      <c r="Y730" s="49"/>
      <c r="Z730" s="48"/>
      <c r="AA730" s="49"/>
      <c r="AB730" s="48"/>
      <c r="AC730" s="49"/>
      <c r="AD730" s="48"/>
    </row>
    <row r="731" spans="1:30" ht="15">
      <c r="A731" s="65" t="s">
        <v>317</v>
      </c>
      <c r="B731" s="65" t="s">
        <v>410</v>
      </c>
      <c r="C731" s="66" t="s">
        <v>1350</v>
      </c>
      <c r="D731" s="67">
        <v>3</v>
      </c>
      <c r="E731" s="66" t="s">
        <v>132</v>
      </c>
      <c r="F731" s="69">
        <v>32</v>
      </c>
      <c r="G731" s="66"/>
      <c r="H731" s="70"/>
      <c r="I731" s="71"/>
      <c r="J731" s="71"/>
      <c r="K731" s="34" t="s">
        <v>65</v>
      </c>
      <c r="L731" s="72">
        <v>731</v>
      </c>
      <c r="M731" s="72"/>
      <c r="N731" s="73"/>
      <c r="O731" s="79" t="s">
        <v>417</v>
      </c>
      <c r="P731" s="79">
        <v>1</v>
      </c>
      <c r="Q731" s="79" t="s">
        <v>418</v>
      </c>
      <c r="R731" s="79"/>
      <c r="S731" s="79"/>
      <c r="T731" s="78" t="str">
        <f>REPLACE(INDEX(GroupVertices[Group],MATCH(Edges[[#This Row],[Vertex 1]],GroupVertices[Vertex],0)),1,1,"")</f>
        <v>3</v>
      </c>
      <c r="U731" s="78" t="str">
        <f>REPLACE(INDEX(GroupVertices[Group],MATCH(Edges[[#This Row],[Vertex 2]],GroupVertices[Vertex],0)),1,1,"")</f>
        <v>3</v>
      </c>
      <c r="V731" s="48"/>
      <c r="W731" s="49"/>
      <c r="X731" s="48"/>
      <c r="Y731" s="49"/>
      <c r="Z731" s="48"/>
      <c r="AA731" s="49"/>
      <c r="AB731" s="48"/>
      <c r="AC731" s="49"/>
      <c r="AD731" s="48"/>
    </row>
    <row r="732" spans="1:30" ht="15">
      <c r="A732" s="65" t="s">
        <v>319</v>
      </c>
      <c r="B732" s="65" t="s">
        <v>353</v>
      </c>
      <c r="C732" s="66" t="s">
        <v>1350</v>
      </c>
      <c r="D732" s="67">
        <v>3</v>
      </c>
      <c r="E732" s="66" t="s">
        <v>132</v>
      </c>
      <c r="F732" s="69">
        <v>32</v>
      </c>
      <c r="G732" s="66"/>
      <c r="H732" s="70"/>
      <c r="I732" s="71"/>
      <c r="J732" s="71"/>
      <c r="K732" s="34" t="s">
        <v>65</v>
      </c>
      <c r="L732" s="72">
        <v>732</v>
      </c>
      <c r="M732" s="72"/>
      <c r="N732" s="73"/>
      <c r="O732" s="79" t="s">
        <v>417</v>
      </c>
      <c r="P732" s="79">
        <v>1</v>
      </c>
      <c r="Q732" s="79" t="s">
        <v>418</v>
      </c>
      <c r="R732" s="79"/>
      <c r="S732" s="79"/>
      <c r="T732" s="78" t="str">
        <f>REPLACE(INDEX(GroupVertices[Group],MATCH(Edges[[#This Row],[Vertex 1]],GroupVertices[Vertex],0)),1,1,"")</f>
        <v>3</v>
      </c>
      <c r="U732" s="78" t="str">
        <f>REPLACE(INDEX(GroupVertices[Group],MATCH(Edges[[#This Row],[Vertex 2]],GroupVertices[Vertex],0)),1,1,"")</f>
        <v>3</v>
      </c>
      <c r="V732" s="48"/>
      <c r="W732" s="49"/>
      <c r="X732" s="48"/>
      <c r="Y732" s="49"/>
      <c r="Z732" s="48"/>
      <c r="AA732" s="49"/>
      <c r="AB732" s="48"/>
      <c r="AC732" s="49"/>
      <c r="AD732" s="48"/>
    </row>
    <row r="733" spans="1:30" ht="15">
      <c r="A733" s="65" t="s">
        <v>319</v>
      </c>
      <c r="B733" s="65" t="s">
        <v>397</v>
      </c>
      <c r="C733" s="66" t="s">
        <v>1350</v>
      </c>
      <c r="D733" s="67">
        <v>3</v>
      </c>
      <c r="E733" s="66" t="s">
        <v>132</v>
      </c>
      <c r="F733" s="69">
        <v>32</v>
      </c>
      <c r="G733" s="66"/>
      <c r="H733" s="70"/>
      <c r="I733" s="71"/>
      <c r="J733" s="71"/>
      <c r="K733" s="34" t="s">
        <v>65</v>
      </c>
      <c r="L733" s="72">
        <v>733</v>
      </c>
      <c r="M733" s="72"/>
      <c r="N733" s="73"/>
      <c r="O733" s="79" t="s">
        <v>417</v>
      </c>
      <c r="P733" s="79">
        <v>1</v>
      </c>
      <c r="Q733" s="79" t="s">
        <v>418</v>
      </c>
      <c r="R733" s="79"/>
      <c r="S733" s="79"/>
      <c r="T733" s="78" t="str">
        <f>REPLACE(INDEX(GroupVertices[Group],MATCH(Edges[[#This Row],[Vertex 1]],GroupVertices[Vertex],0)),1,1,"")</f>
        <v>3</v>
      </c>
      <c r="U733" s="78" t="str">
        <f>REPLACE(INDEX(GroupVertices[Group],MATCH(Edges[[#This Row],[Vertex 2]],GroupVertices[Vertex],0)),1,1,"")</f>
        <v>5</v>
      </c>
      <c r="V733" s="48"/>
      <c r="W733" s="49"/>
      <c r="X733" s="48"/>
      <c r="Y733" s="49"/>
      <c r="Z733" s="48"/>
      <c r="AA733" s="49"/>
      <c r="AB733" s="48"/>
      <c r="AC733" s="49"/>
      <c r="AD733" s="48"/>
    </row>
    <row r="734" spans="1:30" ht="15">
      <c r="A734" s="65" t="s">
        <v>319</v>
      </c>
      <c r="B734" s="65" t="s">
        <v>275</v>
      </c>
      <c r="C734" s="66" t="s">
        <v>1350</v>
      </c>
      <c r="D734" s="67">
        <v>3</v>
      </c>
      <c r="E734" s="66" t="s">
        <v>132</v>
      </c>
      <c r="F734" s="69">
        <v>32</v>
      </c>
      <c r="G734" s="66"/>
      <c r="H734" s="70"/>
      <c r="I734" s="71"/>
      <c r="J734" s="71"/>
      <c r="K734" s="34" t="s">
        <v>65</v>
      </c>
      <c r="L734" s="72">
        <v>734</v>
      </c>
      <c r="M734" s="72"/>
      <c r="N734" s="73"/>
      <c r="O734" s="79" t="s">
        <v>417</v>
      </c>
      <c r="P734" s="79">
        <v>1</v>
      </c>
      <c r="Q734" s="79" t="s">
        <v>418</v>
      </c>
      <c r="R734" s="79"/>
      <c r="S734" s="79"/>
      <c r="T734" s="78" t="str">
        <f>REPLACE(INDEX(GroupVertices[Group],MATCH(Edges[[#This Row],[Vertex 1]],GroupVertices[Vertex],0)),1,1,"")</f>
        <v>3</v>
      </c>
      <c r="U734" s="78" t="str">
        <f>REPLACE(INDEX(GroupVertices[Group],MATCH(Edges[[#This Row],[Vertex 2]],GroupVertices[Vertex],0)),1,1,"")</f>
        <v>3</v>
      </c>
      <c r="V734" s="48"/>
      <c r="W734" s="49"/>
      <c r="X734" s="48"/>
      <c r="Y734" s="49"/>
      <c r="Z734" s="48"/>
      <c r="AA734" s="49"/>
      <c r="AB734" s="48"/>
      <c r="AC734" s="49"/>
      <c r="AD734" s="48"/>
    </row>
    <row r="735" spans="1:30" ht="15">
      <c r="A735" s="65" t="s">
        <v>319</v>
      </c>
      <c r="B735" s="65" t="s">
        <v>411</v>
      </c>
      <c r="C735" s="66" t="s">
        <v>1350</v>
      </c>
      <c r="D735" s="67">
        <v>3</v>
      </c>
      <c r="E735" s="66" t="s">
        <v>132</v>
      </c>
      <c r="F735" s="69">
        <v>32</v>
      </c>
      <c r="G735" s="66"/>
      <c r="H735" s="70"/>
      <c r="I735" s="71"/>
      <c r="J735" s="71"/>
      <c r="K735" s="34" t="s">
        <v>65</v>
      </c>
      <c r="L735" s="72">
        <v>735</v>
      </c>
      <c r="M735" s="72"/>
      <c r="N735" s="73"/>
      <c r="O735" s="79" t="s">
        <v>417</v>
      </c>
      <c r="P735" s="79">
        <v>1</v>
      </c>
      <c r="Q735" s="79" t="s">
        <v>418</v>
      </c>
      <c r="R735" s="79"/>
      <c r="S735" s="79"/>
      <c r="T735" s="78" t="str">
        <f>REPLACE(INDEX(GroupVertices[Group],MATCH(Edges[[#This Row],[Vertex 1]],GroupVertices[Vertex],0)),1,1,"")</f>
        <v>3</v>
      </c>
      <c r="U735" s="78" t="str">
        <f>REPLACE(INDEX(GroupVertices[Group],MATCH(Edges[[#This Row],[Vertex 2]],GroupVertices[Vertex],0)),1,1,"")</f>
        <v>3</v>
      </c>
      <c r="V735" s="48"/>
      <c r="W735" s="49"/>
      <c r="X735" s="48"/>
      <c r="Y735" s="49"/>
      <c r="Z735" s="48"/>
      <c r="AA735" s="49"/>
      <c r="AB735" s="48"/>
      <c r="AC735" s="49"/>
      <c r="AD735" s="48"/>
    </row>
    <row r="736" spans="1:30" ht="15">
      <c r="A736" s="65" t="s">
        <v>319</v>
      </c>
      <c r="B736" s="65" t="s">
        <v>325</v>
      </c>
      <c r="C736" s="66" t="s">
        <v>1350</v>
      </c>
      <c r="D736" s="67">
        <v>3</v>
      </c>
      <c r="E736" s="66" t="s">
        <v>132</v>
      </c>
      <c r="F736" s="69">
        <v>32</v>
      </c>
      <c r="G736" s="66"/>
      <c r="H736" s="70"/>
      <c r="I736" s="71"/>
      <c r="J736" s="71"/>
      <c r="K736" s="34" t="s">
        <v>65</v>
      </c>
      <c r="L736" s="72">
        <v>736</v>
      </c>
      <c r="M736" s="72"/>
      <c r="N736" s="73"/>
      <c r="O736" s="79" t="s">
        <v>417</v>
      </c>
      <c r="P736" s="79">
        <v>1</v>
      </c>
      <c r="Q736" s="79" t="s">
        <v>418</v>
      </c>
      <c r="R736" s="79"/>
      <c r="S736" s="79"/>
      <c r="T736" s="78" t="str">
        <f>REPLACE(INDEX(GroupVertices[Group],MATCH(Edges[[#This Row],[Vertex 1]],GroupVertices[Vertex],0)),1,1,"")</f>
        <v>3</v>
      </c>
      <c r="U736" s="78" t="str">
        <f>REPLACE(INDEX(GroupVertices[Group],MATCH(Edges[[#This Row],[Vertex 2]],GroupVertices[Vertex],0)),1,1,"")</f>
        <v>3</v>
      </c>
      <c r="V736" s="48"/>
      <c r="W736" s="49"/>
      <c r="X736" s="48"/>
      <c r="Y736" s="49"/>
      <c r="Z736" s="48"/>
      <c r="AA736" s="49"/>
      <c r="AB736" s="48"/>
      <c r="AC736" s="49"/>
      <c r="AD736" s="48"/>
    </row>
    <row r="737" spans="1:30" ht="15">
      <c r="A737" s="65" t="s">
        <v>199</v>
      </c>
      <c r="B737" s="65" t="s">
        <v>319</v>
      </c>
      <c r="C737" s="66" t="s">
        <v>1350</v>
      </c>
      <c r="D737" s="67">
        <v>3</v>
      </c>
      <c r="E737" s="66" t="s">
        <v>132</v>
      </c>
      <c r="F737" s="69">
        <v>32</v>
      </c>
      <c r="G737" s="66"/>
      <c r="H737" s="70"/>
      <c r="I737" s="71"/>
      <c r="J737" s="71"/>
      <c r="K737" s="34" t="s">
        <v>65</v>
      </c>
      <c r="L737" s="72">
        <v>737</v>
      </c>
      <c r="M737" s="72"/>
      <c r="N737" s="73"/>
      <c r="O737" s="79" t="s">
        <v>417</v>
      </c>
      <c r="P737" s="79">
        <v>1</v>
      </c>
      <c r="Q737" s="79" t="s">
        <v>418</v>
      </c>
      <c r="R737" s="79"/>
      <c r="S737" s="79"/>
      <c r="T737" s="78" t="str">
        <f>REPLACE(INDEX(GroupVertices[Group],MATCH(Edges[[#This Row],[Vertex 1]],GroupVertices[Vertex],0)),1,1,"")</f>
        <v>1</v>
      </c>
      <c r="U737" s="78" t="str">
        <f>REPLACE(INDEX(GroupVertices[Group],MATCH(Edges[[#This Row],[Vertex 2]],GroupVertices[Vertex],0)),1,1,"")</f>
        <v>3</v>
      </c>
      <c r="V737" s="48"/>
      <c r="W737" s="49"/>
      <c r="X737" s="48"/>
      <c r="Y737" s="49"/>
      <c r="Z737" s="48"/>
      <c r="AA737" s="49"/>
      <c r="AB737" s="48"/>
      <c r="AC737" s="49"/>
      <c r="AD737" s="48"/>
    </row>
    <row r="738" spans="1:30" ht="15">
      <c r="A738" s="65" t="s">
        <v>317</v>
      </c>
      <c r="B738" s="65" t="s">
        <v>319</v>
      </c>
      <c r="C738" s="66" t="s">
        <v>1350</v>
      </c>
      <c r="D738" s="67">
        <v>3</v>
      </c>
      <c r="E738" s="66" t="s">
        <v>132</v>
      </c>
      <c r="F738" s="69">
        <v>32</v>
      </c>
      <c r="G738" s="66"/>
      <c r="H738" s="70"/>
      <c r="I738" s="71"/>
      <c r="J738" s="71"/>
      <c r="K738" s="34" t="s">
        <v>65</v>
      </c>
      <c r="L738" s="72">
        <v>738</v>
      </c>
      <c r="M738" s="72"/>
      <c r="N738" s="73"/>
      <c r="O738" s="79" t="s">
        <v>417</v>
      </c>
      <c r="P738" s="79">
        <v>1</v>
      </c>
      <c r="Q738" s="79" t="s">
        <v>418</v>
      </c>
      <c r="R738" s="79"/>
      <c r="S738" s="79"/>
      <c r="T738" s="78" t="str">
        <f>REPLACE(INDEX(GroupVertices[Group],MATCH(Edges[[#This Row],[Vertex 1]],GroupVertices[Vertex],0)),1,1,"")</f>
        <v>3</v>
      </c>
      <c r="U738" s="78" t="str">
        <f>REPLACE(INDEX(GroupVertices[Group],MATCH(Edges[[#This Row],[Vertex 2]],GroupVertices[Vertex],0)),1,1,"")</f>
        <v>3</v>
      </c>
      <c r="V738" s="48"/>
      <c r="W738" s="49"/>
      <c r="X738" s="48"/>
      <c r="Y738" s="49"/>
      <c r="Z738" s="48"/>
      <c r="AA738" s="49"/>
      <c r="AB738" s="48"/>
      <c r="AC738" s="49"/>
      <c r="AD738" s="48"/>
    </row>
    <row r="739" spans="1:30" ht="15">
      <c r="A739" s="65" t="s">
        <v>270</v>
      </c>
      <c r="B739" s="65" t="s">
        <v>321</v>
      </c>
      <c r="C739" s="66" t="s">
        <v>1350</v>
      </c>
      <c r="D739" s="67">
        <v>3</v>
      </c>
      <c r="E739" s="66" t="s">
        <v>132</v>
      </c>
      <c r="F739" s="69">
        <v>32</v>
      </c>
      <c r="G739" s="66"/>
      <c r="H739" s="70"/>
      <c r="I739" s="71"/>
      <c r="J739" s="71"/>
      <c r="K739" s="34" t="s">
        <v>66</v>
      </c>
      <c r="L739" s="72">
        <v>739</v>
      </c>
      <c r="M739" s="72"/>
      <c r="N739" s="73"/>
      <c r="O739" s="79" t="s">
        <v>417</v>
      </c>
      <c r="P739" s="79">
        <v>1</v>
      </c>
      <c r="Q739" s="79" t="s">
        <v>418</v>
      </c>
      <c r="R739" s="79"/>
      <c r="S739" s="79"/>
      <c r="T739" s="78" t="str">
        <f>REPLACE(INDEX(GroupVertices[Group],MATCH(Edges[[#This Row],[Vertex 1]],GroupVertices[Vertex],0)),1,1,"")</f>
        <v>2</v>
      </c>
      <c r="U739" s="78" t="str">
        <f>REPLACE(INDEX(GroupVertices[Group],MATCH(Edges[[#This Row],[Vertex 2]],GroupVertices[Vertex],0)),1,1,"")</f>
        <v>2</v>
      </c>
      <c r="V739" s="48"/>
      <c r="W739" s="49"/>
      <c r="X739" s="48"/>
      <c r="Y739" s="49"/>
      <c r="Z739" s="48"/>
      <c r="AA739" s="49"/>
      <c r="AB739" s="48"/>
      <c r="AC739" s="49"/>
      <c r="AD739" s="48"/>
    </row>
    <row r="740" spans="1:30" ht="15">
      <c r="A740" s="65" t="s">
        <v>321</v>
      </c>
      <c r="B740" s="65" t="s">
        <v>242</v>
      </c>
      <c r="C740" s="66" t="s">
        <v>1350</v>
      </c>
      <c r="D740" s="67">
        <v>3</v>
      </c>
      <c r="E740" s="66" t="s">
        <v>132</v>
      </c>
      <c r="F740" s="69">
        <v>32</v>
      </c>
      <c r="G740" s="66"/>
      <c r="H740" s="70"/>
      <c r="I740" s="71"/>
      <c r="J740" s="71"/>
      <c r="K740" s="34" t="s">
        <v>65</v>
      </c>
      <c r="L740" s="72">
        <v>740</v>
      </c>
      <c r="M740" s="72"/>
      <c r="N740" s="73"/>
      <c r="O740" s="79" t="s">
        <v>417</v>
      </c>
      <c r="P740" s="79">
        <v>1</v>
      </c>
      <c r="Q740" s="79" t="s">
        <v>418</v>
      </c>
      <c r="R740" s="79"/>
      <c r="S740" s="79"/>
      <c r="T740" s="78" t="str">
        <f>REPLACE(INDEX(GroupVertices[Group],MATCH(Edges[[#This Row],[Vertex 1]],GroupVertices[Vertex],0)),1,1,"")</f>
        <v>2</v>
      </c>
      <c r="U740" s="78" t="str">
        <f>REPLACE(INDEX(GroupVertices[Group],MATCH(Edges[[#This Row],[Vertex 2]],GroupVertices[Vertex],0)),1,1,"")</f>
        <v>2</v>
      </c>
      <c r="V740" s="48"/>
      <c r="W740" s="49"/>
      <c r="X740" s="48"/>
      <c r="Y740" s="49"/>
      <c r="Z740" s="48"/>
      <c r="AA740" s="49"/>
      <c r="AB740" s="48"/>
      <c r="AC740" s="49"/>
      <c r="AD740" s="48"/>
    </row>
    <row r="741" spans="1:30" ht="15">
      <c r="A741" s="65" t="s">
        <v>321</v>
      </c>
      <c r="B741" s="65" t="s">
        <v>264</v>
      </c>
      <c r="C741" s="66" t="s">
        <v>1350</v>
      </c>
      <c r="D741" s="67">
        <v>3</v>
      </c>
      <c r="E741" s="66" t="s">
        <v>132</v>
      </c>
      <c r="F741" s="69">
        <v>32</v>
      </c>
      <c r="G741" s="66"/>
      <c r="H741" s="70"/>
      <c r="I741" s="71"/>
      <c r="J741" s="71"/>
      <c r="K741" s="34" t="s">
        <v>65</v>
      </c>
      <c r="L741" s="72">
        <v>741</v>
      </c>
      <c r="M741" s="72"/>
      <c r="N741" s="73"/>
      <c r="O741" s="79" t="s">
        <v>417</v>
      </c>
      <c r="P741" s="79">
        <v>1</v>
      </c>
      <c r="Q741" s="79" t="s">
        <v>418</v>
      </c>
      <c r="R741" s="79"/>
      <c r="S741" s="79"/>
      <c r="T741" s="78" t="str">
        <f>REPLACE(INDEX(GroupVertices[Group],MATCH(Edges[[#This Row],[Vertex 1]],GroupVertices[Vertex],0)),1,1,"")</f>
        <v>2</v>
      </c>
      <c r="U741" s="78" t="str">
        <f>REPLACE(INDEX(GroupVertices[Group],MATCH(Edges[[#This Row],[Vertex 2]],GroupVertices[Vertex],0)),1,1,"")</f>
        <v>2</v>
      </c>
      <c r="V741" s="48"/>
      <c r="W741" s="49"/>
      <c r="X741" s="48"/>
      <c r="Y741" s="49"/>
      <c r="Z741" s="48"/>
      <c r="AA741" s="49"/>
      <c r="AB741" s="48"/>
      <c r="AC741" s="49"/>
      <c r="AD741" s="48"/>
    </row>
    <row r="742" spans="1:30" ht="15">
      <c r="A742" s="65" t="s">
        <v>321</v>
      </c>
      <c r="B742" s="65" t="s">
        <v>270</v>
      </c>
      <c r="C742" s="66" t="s">
        <v>1350</v>
      </c>
      <c r="D742" s="67">
        <v>3</v>
      </c>
      <c r="E742" s="66" t="s">
        <v>132</v>
      </c>
      <c r="F742" s="69">
        <v>32</v>
      </c>
      <c r="G742" s="66"/>
      <c r="H742" s="70"/>
      <c r="I742" s="71"/>
      <c r="J742" s="71"/>
      <c r="K742" s="34" t="s">
        <v>66</v>
      </c>
      <c r="L742" s="72">
        <v>742</v>
      </c>
      <c r="M742" s="72"/>
      <c r="N742" s="73"/>
      <c r="O742" s="79" t="s">
        <v>417</v>
      </c>
      <c r="P742" s="79">
        <v>1</v>
      </c>
      <c r="Q742" s="79" t="s">
        <v>418</v>
      </c>
      <c r="R742" s="79"/>
      <c r="S742" s="79"/>
      <c r="T742" s="78" t="str">
        <f>REPLACE(INDEX(GroupVertices[Group],MATCH(Edges[[#This Row],[Vertex 1]],GroupVertices[Vertex],0)),1,1,"")</f>
        <v>2</v>
      </c>
      <c r="U742" s="78" t="str">
        <f>REPLACE(INDEX(GroupVertices[Group],MATCH(Edges[[#This Row],[Vertex 2]],GroupVertices[Vertex],0)),1,1,"")</f>
        <v>2</v>
      </c>
      <c r="V742" s="48"/>
      <c r="W742" s="49"/>
      <c r="X742" s="48"/>
      <c r="Y742" s="49"/>
      <c r="Z742" s="48"/>
      <c r="AA742" s="49"/>
      <c r="AB742" s="48"/>
      <c r="AC742" s="49"/>
      <c r="AD742" s="48"/>
    </row>
    <row r="743" spans="1:30" ht="15">
      <c r="A743" s="65" t="s">
        <v>321</v>
      </c>
      <c r="B743" s="65" t="s">
        <v>305</v>
      </c>
      <c r="C743" s="66" t="s">
        <v>1350</v>
      </c>
      <c r="D743" s="67">
        <v>3</v>
      </c>
      <c r="E743" s="66" t="s">
        <v>132</v>
      </c>
      <c r="F743" s="69">
        <v>32</v>
      </c>
      <c r="G743" s="66"/>
      <c r="H743" s="70"/>
      <c r="I743" s="71"/>
      <c r="J743" s="71"/>
      <c r="K743" s="34" t="s">
        <v>65</v>
      </c>
      <c r="L743" s="72">
        <v>743</v>
      </c>
      <c r="M743" s="72"/>
      <c r="N743" s="73"/>
      <c r="O743" s="79" t="s">
        <v>417</v>
      </c>
      <c r="P743" s="79">
        <v>1</v>
      </c>
      <c r="Q743" s="79" t="s">
        <v>418</v>
      </c>
      <c r="R743" s="79"/>
      <c r="S743" s="79"/>
      <c r="T743" s="78" t="str">
        <f>REPLACE(INDEX(GroupVertices[Group],MATCH(Edges[[#This Row],[Vertex 1]],GroupVertices[Vertex],0)),1,1,"")</f>
        <v>2</v>
      </c>
      <c r="U743" s="78" t="str">
        <f>REPLACE(INDEX(GroupVertices[Group],MATCH(Edges[[#This Row],[Vertex 2]],GroupVertices[Vertex],0)),1,1,"")</f>
        <v>2</v>
      </c>
      <c r="V743" s="48"/>
      <c r="W743" s="49"/>
      <c r="X743" s="48"/>
      <c r="Y743" s="49"/>
      <c r="Z743" s="48"/>
      <c r="AA743" s="49"/>
      <c r="AB743" s="48"/>
      <c r="AC743" s="49"/>
      <c r="AD743" s="48"/>
    </row>
    <row r="744" spans="1:30" ht="15">
      <c r="A744" s="65" t="s">
        <v>199</v>
      </c>
      <c r="B744" s="65" t="s">
        <v>321</v>
      </c>
      <c r="C744" s="66" t="s">
        <v>1350</v>
      </c>
      <c r="D744" s="67">
        <v>3</v>
      </c>
      <c r="E744" s="66" t="s">
        <v>132</v>
      </c>
      <c r="F744" s="69">
        <v>32</v>
      </c>
      <c r="G744" s="66"/>
      <c r="H744" s="70"/>
      <c r="I744" s="71"/>
      <c r="J744" s="71"/>
      <c r="K744" s="34" t="s">
        <v>65</v>
      </c>
      <c r="L744" s="72">
        <v>744</v>
      </c>
      <c r="M744" s="72"/>
      <c r="N744" s="73"/>
      <c r="O744" s="79" t="s">
        <v>417</v>
      </c>
      <c r="P744" s="79">
        <v>1</v>
      </c>
      <c r="Q744" s="79" t="s">
        <v>418</v>
      </c>
      <c r="R744" s="79"/>
      <c r="S744" s="79"/>
      <c r="T744" s="78" t="str">
        <f>REPLACE(INDEX(GroupVertices[Group],MATCH(Edges[[#This Row],[Vertex 1]],GroupVertices[Vertex],0)),1,1,"")</f>
        <v>1</v>
      </c>
      <c r="U744" s="78" t="str">
        <f>REPLACE(INDEX(GroupVertices[Group],MATCH(Edges[[#This Row],[Vertex 2]],GroupVertices[Vertex],0)),1,1,"")</f>
        <v>2</v>
      </c>
      <c r="V744" s="48"/>
      <c r="W744" s="49"/>
      <c r="X744" s="48"/>
      <c r="Y744" s="49"/>
      <c r="Z744" s="48"/>
      <c r="AA744" s="49"/>
      <c r="AB744" s="48"/>
      <c r="AC744" s="49"/>
      <c r="AD744" s="48"/>
    </row>
    <row r="745" spans="1:30" ht="15">
      <c r="A745" s="65" t="s">
        <v>304</v>
      </c>
      <c r="B745" s="65" t="s">
        <v>321</v>
      </c>
      <c r="C745" s="66" t="s">
        <v>1350</v>
      </c>
      <c r="D745" s="67">
        <v>3</v>
      </c>
      <c r="E745" s="66" t="s">
        <v>132</v>
      </c>
      <c r="F745" s="69">
        <v>32</v>
      </c>
      <c r="G745" s="66"/>
      <c r="H745" s="70"/>
      <c r="I745" s="71"/>
      <c r="J745" s="71"/>
      <c r="K745" s="34" t="s">
        <v>65</v>
      </c>
      <c r="L745" s="72">
        <v>745</v>
      </c>
      <c r="M745" s="72"/>
      <c r="N745" s="73"/>
      <c r="O745" s="79" t="s">
        <v>417</v>
      </c>
      <c r="P745" s="79">
        <v>1</v>
      </c>
      <c r="Q745" s="79" t="s">
        <v>418</v>
      </c>
      <c r="R745" s="79"/>
      <c r="S745" s="79"/>
      <c r="T745" s="78" t="str">
        <f>REPLACE(INDEX(GroupVertices[Group],MATCH(Edges[[#This Row],[Vertex 1]],GroupVertices[Vertex],0)),1,1,"")</f>
        <v>2</v>
      </c>
      <c r="U745" s="78" t="str">
        <f>REPLACE(INDEX(GroupVertices[Group],MATCH(Edges[[#This Row],[Vertex 2]],GroupVertices[Vertex],0)),1,1,"")</f>
        <v>2</v>
      </c>
      <c r="V745" s="48"/>
      <c r="W745" s="49"/>
      <c r="X745" s="48"/>
      <c r="Y745" s="49"/>
      <c r="Z745" s="48"/>
      <c r="AA745" s="49"/>
      <c r="AB745" s="48"/>
      <c r="AC745" s="49"/>
      <c r="AD745" s="48"/>
    </row>
    <row r="746" spans="1:30" ht="15">
      <c r="A746" s="65" t="s">
        <v>317</v>
      </c>
      <c r="B746" s="65" t="s">
        <v>321</v>
      </c>
      <c r="C746" s="66" t="s">
        <v>1350</v>
      </c>
      <c r="D746" s="67">
        <v>3</v>
      </c>
      <c r="E746" s="66" t="s">
        <v>132</v>
      </c>
      <c r="F746" s="69">
        <v>32</v>
      </c>
      <c r="G746" s="66"/>
      <c r="H746" s="70"/>
      <c r="I746" s="71"/>
      <c r="J746" s="71"/>
      <c r="K746" s="34" t="s">
        <v>65</v>
      </c>
      <c r="L746" s="72">
        <v>746</v>
      </c>
      <c r="M746" s="72"/>
      <c r="N746" s="73"/>
      <c r="O746" s="79" t="s">
        <v>417</v>
      </c>
      <c r="P746" s="79">
        <v>1</v>
      </c>
      <c r="Q746" s="79" t="s">
        <v>418</v>
      </c>
      <c r="R746" s="79"/>
      <c r="S746" s="79"/>
      <c r="T746" s="78" t="str">
        <f>REPLACE(INDEX(GroupVertices[Group],MATCH(Edges[[#This Row],[Vertex 1]],GroupVertices[Vertex],0)),1,1,"")</f>
        <v>3</v>
      </c>
      <c r="U746" s="78" t="str">
        <f>REPLACE(INDEX(GroupVertices[Group],MATCH(Edges[[#This Row],[Vertex 2]],GroupVertices[Vertex],0)),1,1,"")</f>
        <v>2</v>
      </c>
      <c r="V746" s="48"/>
      <c r="W746" s="49"/>
      <c r="X746" s="48"/>
      <c r="Y746" s="49"/>
      <c r="Z746" s="48"/>
      <c r="AA746" s="49"/>
      <c r="AB746" s="48"/>
      <c r="AC746" s="49"/>
      <c r="AD746" s="48"/>
    </row>
    <row r="747" spans="1:30" ht="15">
      <c r="A747" s="65" t="s">
        <v>322</v>
      </c>
      <c r="B747" s="65" t="s">
        <v>298</v>
      </c>
      <c r="C747" s="66" t="s">
        <v>1350</v>
      </c>
      <c r="D747" s="67">
        <v>3</v>
      </c>
      <c r="E747" s="66" t="s">
        <v>132</v>
      </c>
      <c r="F747" s="69">
        <v>32</v>
      </c>
      <c r="G747" s="66"/>
      <c r="H747" s="70"/>
      <c r="I747" s="71"/>
      <c r="J747" s="71"/>
      <c r="K747" s="34" t="s">
        <v>65</v>
      </c>
      <c r="L747" s="72">
        <v>747</v>
      </c>
      <c r="M747" s="72"/>
      <c r="N747" s="73"/>
      <c r="O747" s="79" t="s">
        <v>417</v>
      </c>
      <c r="P747" s="79">
        <v>1</v>
      </c>
      <c r="Q747" s="79" t="s">
        <v>418</v>
      </c>
      <c r="R747" s="79"/>
      <c r="S747" s="79"/>
      <c r="T747" s="78" t="str">
        <f>REPLACE(INDEX(GroupVertices[Group],MATCH(Edges[[#This Row],[Vertex 1]],GroupVertices[Vertex],0)),1,1,"")</f>
        <v>1</v>
      </c>
      <c r="U747" s="78" t="str">
        <f>REPLACE(INDEX(GroupVertices[Group],MATCH(Edges[[#This Row],[Vertex 2]],GroupVertices[Vertex],0)),1,1,"")</f>
        <v>1</v>
      </c>
      <c r="V747" s="48"/>
      <c r="W747" s="49"/>
      <c r="X747" s="48"/>
      <c r="Y747" s="49"/>
      <c r="Z747" s="48"/>
      <c r="AA747" s="49"/>
      <c r="AB747" s="48"/>
      <c r="AC747" s="49"/>
      <c r="AD747" s="48"/>
    </row>
    <row r="748" spans="1:30" ht="15">
      <c r="A748" s="65" t="s">
        <v>199</v>
      </c>
      <c r="B748" s="65" t="s">
        <v>322</v>
      </c>
      <c r="C748" s="66" t="s">
        <v>1350</v>
      </c>
      <c r="D748" s="67">
        <v>3</v>
      </c>
      <c r="E748" s="66" t="s">
        <v>132</v>
      </c>
      <c r="F748" s="69">
        <v>32</v>
      </c>
      <c r="G748" s="66"/>
      <c r="H748" s="70"/>
      <c r="I748" s="71"/>
      <c r="J748" s="71"/>
      <c r="K748" s="34" t="s">
        <v>65</v>
      </c>
      <c r="L748" s="72">
        <v>748</v>
      </c>
      <c r="M748" s="72"/>
      <c r="N748" s="73"/>
      <c r="O748" s="79" t="s">
        <v>417</v>
      </c>
      <c r="P748" s="79">
        <v>1</v>
      </c>
      <c r="Q748" s="79" t="s">
        <v>418</v>
      </c>
      <c r="R748" s="79"/>
      <c r="S748" s="79"/>
      <c r="T748" s="78" t="str">
        <f>REPLACE(INDEX(GroupVertices[Group],MATCH(Edges[[#This Row],[Vertex 1]],GroupVertices[Vertex],0)),1,1,"")</f>
        <v>1</v>
      </c>
      <c r="U748" s="78" t="str">
        <f>REPLACE(INDEX(GroupVertices[Group],MATCH(Edges[[#This Row],[Vertex 2]],GroupVertices[Vertex],0)),1,1,"")</f>
        <v>1</v>
      </c>
      <c r="V748" s="48"/>
      <c r="W748" s="49"/>
      <c r="X748" s="48"/>
      <c r="Y748" s="49"/>
      <c r="Z748" s="48"/>
      <c r="AA748" s="49"/>
      <c r="AB748" s="48"/>
      <c r="AC748" s="49"/>
      <c r="AD748" s="48"/>
    </row>
    <row r="749" spans="1:30" ht="15">
      <c r="A749" s="65" t="s">
        <v>199</v>
      </c>
      <c r="B749" s="65" t="s">
        <v>412</v>
      </c>
      <c r="C749" s="66" t="s">
        <v>1350</v>
      </c>
      <c r="D749" s="67">
        <v>3</v>
      </c>
      <c r="E749" s="66" t="s">
        <v>132</v>
      </c>
      <c r="F749" s="69">
        <v>32</v>
      </c>
      <c r="G749" s="66"/>
      <c r="H749" s="70"/>
      <c r="I749" s="71"/>
      <c r="J749" s="71"/>
      <c r="K749" s="34" t="s">
        <v>65</v>
      </c>
      <c r="L749" s="72">
        <v>749</v>
      </c>
      <c r="M749" s="72"/>
      <c r="N749" s="73"/>
      <c r="O749" s="79" t="s">
        <v>417</v>
      </c>
      <c r="P749" s="79">
        <v>1</v>
      </c>
      <c r="Q749" s="79" t="s">
        <v>418</v>
      </c>
      <c r="R749" s="79"/>
      <c r="S749" s="79"/>
      <c r="T749" s="78" t="str">
        <f>REPLACE(INDEX(GroupVertices[Group],MATCH(Edges[[#This Row],[Vertex 1]],GroupVertices[Vertex],0)),1,1,"")</f>
        <v>1</v>
      </c>
      <c r="U749" s="78" t="str">
        <f>REPLACE(INDEX(GroupVertices[Group],MATCH(Edges[[#This Row],[Vertex 2]],GroupVertices[Vertex],0)),1,1,"")</f>
        <v>1</v>
      </c>
      <c r="V749" s="48"/>
      <c r="W749" s="49"/>
      <c r="X749" s="48"/>
      <c r="Y749" s="49"/>
      <c r="Z749" s="48"/>
      <c r="AA749" s="49"/>
      <c r="AB749" s="48"/>
      <c r="AC749" s="49"/>
      <c r="AD749" s="48"/>
    </row>
    <row r="750" spans="1:30" ht="15">
      <c r="A750" s="65" t="s">
        <v>323</v>
      </c>
      <c r="B750" s="65" t="s">
        <v>353</v>
      </c>
      <c r="C750" s="66" t="s">
        <v>1350</v>
      </c>
      <c r="D750" s="67">
        <v>3</v>
      </c>
      <c r="E750" s="66" t="s">
        <v>132</v>
      </c>
      <c r="F750" s="69">
        <v>32</v>
      </c>
      <c r="G750" s="66"/>
      <c r="H750" s="70"/>
      <c r="I750" s="71"/>
      <c r="J750" s="71"/>
      <c r="K750" s="34" t="s">
        <v>65</v>
      </c>
      <c r="L750" s="72">
        <v>750</v>
      </c>
      <c r="M750" s="72"/>
      <c r="N750" s="73"/>
      <c r="O750" s="79" t="s">
        <v>417</v>
      </c>
      <c r="P750" s="79">
        <v>1</v>
      </c>
      <c r="Q750" s="79" t="s">
        <v>418</v>
      </c>
      <c r="R750" s="79"/>
      <c r="S750" s="79"/>
      <c r="T750" s="78" t="str">
        <f>REPLACE(INDEX(GroupVertices[Group],MATCH(Edges[[#This Row],[Vertex 1]],GroupVertices[Vertex],0)),1,1,"")</f>
        <v>3</v>
      </c>
      <c r="U750" s="78" t="str">
        <f>REPLACE(INDEX(GroupVertices[Group],MATCH(Edges[[#This Row],[Vertex 2]],GroupVertices[Vertex],0)),1,1,"")</f>
        <v>3</v>
      </c>
      <c r="V750" s="48"/>
      <c r="W750" s="49"/>
      <c r="X750" s="48"/>
      <c r="Y750" s="49"/>
      <c r="Z750" s="48"/>
      <c r="AA750" s="49"/>
      <c r="AB750" s="48"/>
      <c r="AC750" s="49"/>
      <c r="AD750" s="48"/>
    </row>
    <row r="751" spans="1:30" ht="15">
      <c r="A751" s="65" t="s">
        <v>323</v>
      </c>
      <c r="B751" s="65" t="s">
        <v>324</v>
      </c>
      <c r="C751" s="66" t="s">
        <v>1350</v>
      </c>
      <c r="D751" s="67">
        <v>3</v>
      </c>
      <c r="E751" s="66" t="s">
        <v>132</v>
      </c>
      <c r="F751" s="69">
        <v>32</v>
      </c>
      <c r="G751" s="66"/>
      <c r="H751" s="70"/>
      <c r="I751" s="71"/>
      <c r="J751" s="71"/>
      <c r="K751" s="34" t="s">
        <v>66</v>
      </c>
      <c r="L751" s="72">
        <v>751</v>
      </c>
      <c r="M751" s="72"/>
      <c r="N751" s="73"/>
      <c r="O751" s="79" t="s">
        <v>417</v>
      </c>
      <c r="P751" s="79">
        <v>1</v>
      </c>
      <c r="Q751" s="79" t="s">
        <v>418</v>
      </c>
      <c r="R751" s="79"/>
      <c r="S751" s="79"/>
      <c r="T751" s="78" t="str">
        <f>REPLACE(INDEX(GroupVertices[Group],MATCH(Edges[[#This Row],[Vertex 1]],GroupVertices[Vertex],0)),1,1,"")</f>
        <v>3</v>
      </c>
      <c r="U751" s="78" t="str">
        <f>REPLACE(INDEX(GroupVertices[Group],MATCH(Edges[[#This Row],[Vertex 2]],GroupVertices[Vertex],0)),1,1,"")</f>
        <v>3</v>
      </c>
      <c r="V751" s="48"/>
      <c r="W751" s="49"/>
      <c r="X751" s="48"/>
      <c r="Y751" s="49"/>
      <c r="Z751" s="48"/>
      <c r="AA751" s="49"/>
      <c r="AB751" s="48"/>
      <c r="AC751" s="49"/>
      <c r="AD751" s="48"/>
    </row>
    <row r="752" spans="1:30" ht="15">
      <c r="A752" s="65" t="s">
        <v>199</v>
      </c>
      <c r="B752" s="65" t="s">
        <v>323</v>
      </c>
      <c r="C752" s="66" t="s">
        <v>1350</v>
      </c>
      <c r="D752" s="67">
        <v>3</v>
      </c>
      <c r="E752" s="66" t="s">
        <v>132</v>
      </c>
      <c r="F752" s="69">
        <v>32</v>
      </c>
      <c r="G752" s="66"/>
      <c r="H752" s="70"/>
      <c r="I752" s="71"/>
      <c r="J752" s="71"/>
      <c r="K752" s="34" t="s">
        <v>65</v>
      </c>
      <c r="L752" s="72">
        <v>752</v>
      </c>
      <c r="M752" s="72"/>
      <c r="N752" s="73"/>
      <c r="O752" s="79" t="s">
        <v>417</v>
      </c>
      <c r="P752" s="79">
        <v>1</v>
      </c>
      <c r="Q752" s="79" t="s">
        <v>418</v>
      </c>
      <c r="R752" s="79"/>
      <c r="S752" s="79"/>
      <c r="T752" s="78" t="str">
        <f>REPLACE(INDEX(GroupVertices[Group],MATCH(Edges[[#This Row],[Vertex 1]],GroupVertices[Vertex],0)),1,1,"")</f>
        <v>1</v>
      </c>
      <c r="U752" s="78" t="str">
        <f>REPLACE(INDEX(GroupVertices[Group],MATCH(Edges[[#This Row],[Vertex 2]],GroupVertices[Vertex],0)),1,1,"")</f>
        <v>3</v>
      </c>
      <c r="V752" s="48"/>
      <c r="W752" s="49"/>
      <c r="X752" s="48"/>
      <c r="Y752" s="49"/>
      <c r="Z752" s="48"/>
      <c r="AA752" s="49"/>
      <c r="AB752" s="48"/>
      <c r="AC752" s="49"/>
      <c r="AD752" s="48"/>
    </row>
    <row r="753" spans="1:30" ht="15">
      <c r="A753" s="65" t="s">
        <v>324</v>
      </c>
      <c r="B753" s="65" t="s">
        <v>323</v>
      </c>
      <c r="C753" s="66" t="s">
        <v>1350</v>
      </c>
      <c r="D753" s="67">
        <v>3</v>
      </c>
      <c r="E753" s="66" t="s">
        <v>132</v>
      </c>
      <c r="F753" s="69">
        <v>32</v>
      </c>
      <c r="G753" s="66"/>
      <c r="H753" s="70"/>
      <c r="I753" s="71"/>
      <c r="J753" s="71"/>
      <c r="K753" s="34" t="s">
        <v>66</v>
      </c>
      <c r="L753" s="72">
        <v>753</v>
      </c>
      <c r="M753" s="72"/>
      <c r="N753" s="73"/>
      <c r="O753" s="79" t="s">
        <v>417</v>
      </c>
      <c r="P753" s="79">
        <v>1</v>
      </c>
      <c r="Q753" s="79" t="s">
        <v>418</v>
      </c>
      <c r="R753" s="79"/>
      <c r="S753" s="79"/>
      <c r="T753" s="78" t="str">
        <f>REPLACE(INDEX(GroupVertices[Group],MATCH(Edges[[#This Row],[Vertex 1]],GroupVertices[Vertex],0)),1,1,"")</f>
        <v>3</v>
      </c>
      <c r="U753" s="78" t="str">
        <f>REPLACE(INDEX(GroupVertices[Group],MATCH(Edges[[#This Row],[Vertex 2]],GroupVertices[Vertex],0)),1,1,"")</f>
        <v>3</v>
      </c>
      <c r="V753" s="48"/>
      <c r="W753" s="49"/>
      <c r="X753" s="48"/>
      <c r="Y753" s="49"/>
      <c r="Z753" s="48"/>
      <c r="AA753" s="49"/>
      <c r="AB753" s="48"/>
      <c r="AC753" s="49"/>
      <c r="AD753" s="48"/>
    </row>
    <row r="754" spans="1:30" ht="15">
      <c r="A754" s="65" t="s">
        <v>199</v>
      </c>
      <c r="B754" s="65" t="s">
        <v>404</v>
      </c>
      <c r="C754" s="66" t="s">
        <v>1350</v>
      </c>
      <c r="D754" s="67">
        <v>3</v>
      </c>
      <c r="E754" s="66" t="s">
        <v>132</v>
      </c>
      <c r="F754" s="69">
        <v>32</v>
      </c>
      <c r="G754" s="66"/>
      <c r="H754" s="70"/>
      <c r="I754" s="71"/>
      <c r="J754" s="71"/>
      <c r="K754" s="34" t="s">
        <v>65</v>
      </c>
      <c r="L754" s="72">
        <v>754</v>
      </c>
      <c r="M754" s="72"/>
      <c r="N754" s="73"/>
      <c r="O754" s="79" t="s">
        <v>417</v>
      </c>
      <c r="P754" s="79">
        <v>1</v>
      </c>
      <c r="Q754" s="79" t="s">
        <v>418</v>
      </c>
      <c r="R754" s="79"/>
      <c r="S754" s="79"/>
      <c r="T754" s="78" t="str">
        <f>REPLACE(INDEX(GroupVertices[Group],MATCH(Edges[[#This Row],[Vertex 1]],GroupVertices[Vertex],0)),1,1,"")</f>
        <v>1</v>
      </c>
      <c r="U754" s="78" t="str">
        <f>REPLACE(INDEX(GroupVertices[Group],MATCH(Edges[[#This Row],[Vertex 2]],GroupVertices[Vertex],0)),1,1,"")</f>
        <v>3</v>
      </c>
      <c r="V754" s="48"/>
      <c r="W754" s="49"/>
      <c r="X754" s="48"/>
      <c r="Y754" s="49"/>
      <c r="Z754" s="48"/>
      <c r="AA754" s="49"/>
      <c r="AB754" s="48"/>
      <c r="AC754" s="49"/>
      <c r="AD754" s="48"/>
    </row>
    <row r="755" spans="1:30" ht="15">
      <c r="A755" s="65" t="s">
        <v>324</v>
      </c>
      <c r="B755" s="65" t="s">
        <v>404</v>
      </c>
      <c r="C755" s="66" t="s">
        <v>1350</v>
      </c>
      <c r="D755" s="67">
        <v>3</v>
      </c>
      <c r="E755" s="66" t="s">
        <v>132</v>
      </c>
      <c r="F755" s="69">
        <v>32</v>
      </c>
      <c r="G755" s="66"/>
      <c r="H755" s="70"/>
      <c r="I755" s="71"/>
      <c r="J755" s="71"/>
      <c r="K755" s="34" t="s">
        <v>65</v>
      </c>
      <c r="L755" s="72">
        <v>755</v>
      </c>
      <c r="M755" s="72"/>
      <c r="N755" s="73"/>
      <c r="O755" s="79" t="s">
        <v>417</v>
      </c>
      <c r="P755" s="79">
        <v>1</v>
      </c>
      <c r="Q755" s="79" t="s">
        <v>418</v>
      </c>
      <c r="R755" s="79"/>
      <c r="S755" s="79"/>
      <c r="T755" s="78" t="str">
        <f>REPLACE(INDEX(GroupVertices[Group],MATCH(Edges[[#This Row],[Vertex 1]],GroupVertices[Vertex],0)),1,1,"")</f>
        <v>3</v>
      </c>
      <c r="U755" s="78" t="str">
        <f>REPLACE(INDEX(GroupVertices[Group],MATCH(Edges[[#This Row],[Vertex 2]],GroupVertices[Vertex],0)),1,1,"")</f>
        <v>3</v>
      </c>
      <c r="V755" s="48"/>
      <c r="W755" s="49"/>
      <c r="X755" s="48"/>
      <c r="Y755" s="49"/>
      <c r="Z755" s="48"/>
      <c r="AA755" s="49"/>
      <c r="AB755" s="48"/>
      <c r="AC755" s="49"/>
      <c r="AD755" s="48"/>
    </row>
    <row r="756" spans="1:30" ht="15">
      <c r="A756" s="65" t="s">
        <v>239</v>
      </c>
      <c r="B756" s="65" t="s">
        <v>411</v>
      </c>
      <c r="C756" s="66" t="s">
        <v>1350</v>
      </c>
      <c r="D756" s="67">
        <v>3</v>
      </c>
      <c r="E756" s="66" t="s">
        <v>132</v>
      </c>
      <c r="F756" s="69">
        <v>32</v>
      </c>
      <c r="G756" s="66"/>
      <c r="H756" s="70"/>
      <c r="I756" s="71"/>
      <c r="J756" s="71"/>
      <c r="K756" s="34" t="s">
        <v>65</v>
      </c>
      <c r="L756" s="72">
        <v>756</v>
      </c>
      <c r="M756" s="72"/>
      <c r="N756" s="73"/>
      <c r="O756" s="79" t="s">
        <v>417</v>
      </c>
      <c r="P756" s="79">
        <v>1</v>
      </c>
      <c r="Q756" s="79" t="s">
        <v>418</v>
      </c>
      <c r="R756" s="79"/>
      <c r="S756" s="79"/>
      <c r="T756" s="78" t="str">
        <f>REPLACE(INDEX(GroupVertices[Group],MATCH(Edges[[#This Row],[Vertex 1]],GroupVertices[Vertex],0)),1,1,"")</f>
        <v>3</v>
      </c>
      <c r="U756" s="78" t="str">
        <f>REPLACE(INDEX(GroupVertices[Group],MATCH(Edges[[#This Row],[Vertex 2]],GroupVertices[Vertex],0)),1,1,"")</f>
        <v>3</v>
      </c>
      <c r="V756" s="48"/>
      <c r="W756" s="49"/>
      <c r="X756" s="48"/>
      <c r="Y756" s="49"/>
      <c r="Z756" s="48"/>
      <c r="AA756" s="49"/>
      <c r="AB756" s="48"/>
      <c r="AC756" s="49"/>
      <c r="AD756" s="48"/>
    </row>
    <row r="757" spans="1:30" ht="15">
      <c r="A757" s="65" t="s">
        <v>214</v>
      </c>
      <c r="B757" s="65" t="s">
        <v>411</v>
      </c>
      <c r="C757" s="66" t="s">
        <v>1350</v>
      </c>
      <c r="D757" s="67">
        <v>3</v>
      </c>
      <c r="E757" s="66" t="s">
        <v>132</v>
      </c>
      <c r="F757" s="69">
        <v>32</v>
      </c>
      <c r="G757" s="66"/>
      <c r="H757" s="70"/>
      <c r="I757" s="71"/>
      <c r="J757" s="71"/>
      <c r="K757" s="34" t="s">
        <v>65</v>
      </c>
      <c r="L757" s="72">
        <v>757</v>
      </c>
      <c r="M757" s="72"/>
      <c r="N757" s="73"/>
      <c r="O757" s="79" t="s">
        <v>417</v>
      </c>
      <c r="P757" s="79">
        <v>1</v>
      </c>
      <c r="Q757" s="79" t="s">
        <v>418</v>
      </c>
      <c r="R757" s="79"/>
      <c r="S757" s="79"/>
      <c r="T757" s="78" t="str">
        <f>REPLACE(INDEX(GroupVertices[Group],MATCH(Edges[[#This Row],[Vertex 1]],GroupVertices[Vertex],0)),1,1,"")</f>
        <v>3</v>
      </c>
      <c r="U757" s="78" t="str">
        <f>REPLACE(INDEX(GroupVertices[Group],MATCH(Edges[[#This Row],[Vertex 2]],GroupVertices[Vertex],0)),1,1,"")</f>
        <v>3</v>
      </c>
      <c r="V757" s="48"/>
      <c r="W757" s="49"/>
      <c r="X757" s="48"/>
      <c r="Y757" s="49"/>
      <c r="Z757" s="48"/>
      <c r="AA757" s="49"/>
      <c r="AB757" s="48"/>
      <c r="AC757" s="49"/>
      <c r="AD757" s="48"/>
    </row>
    <row r="758" spans="1:30" ht="15">
      <c r="A758" s="65" t="s">
        <v>313</v>
      </c>
      <c r="B758" s="65" t="s">
        <v>411</v>
      </c>
      <c r="C758" s="66" t="s">
        <v>1350</v>
      </c>
      <c r="D758" s="67">
        <v>3</v>
      </c>
      <c r="E758" s="66" t="s">
        <v>132</v>
      </c>
      <c r="F758" s="69">
        <v>32</v>
      </c>
      <c r="G758" s="66"/>
      <c r="H758" s="70"/>
      <c r="I758" s="71"/>
      <c r="J758" s="71"/>
      <c r="K758" s="34" t="s">
        <v>65</v>
      </c>
      <c r="L758" s="72">
        <v>758</v>
      </c>
      <c r="M758" s="72"/>
      <c r="N758" s="73"/>
      <c r="O758" s="79" t="s">
        <v>417</v>
      </c>
      <c r="P758" s="79">
        <v>1</v>
      </c>
      <c r="Q758" s="79" t="s">
        <v>418</v>
      </c>
      <c r="R758" s="79"/>
      <c r="S758" s="79"/>
      <c r="T758" s="78" t="str">
        <f>REPLACE(INDEX(GroupVertices[Group],MATCH(Edges[[#This Row],[Vertex 1]],GroupVertices[Vertex],0)),1,1,"")</f>
        <v>2</v>
      </c>
      <c r="U758" s="78" t="str">
        <f>REPLACE(INDEX(GroupVertices[Group],MATCH(Edges[[#This Row],[Vertex 2]],GroupVertices[Vertex],0)),1,1,"")</f>
        <v>3</v>
      </c>
      <c r="V758" s="48"/>
      <c r="W758" s="49"/>
      <c r="X758" s="48"/>
      <c r="Y758" s="49"/>
      <c r="Z758" s="48"/>
      <c r="AA758" s="49"/>
      <c r="AB758" s="48"/>
      <c r="AC758" s="49"/>
      <c r="AD758" s="48"/>
    </row>
    <row r="759" spans="1:30" ht="15">
      <c r="A759" s="65" t="s">
        <v>199</v>
      </c>
      <c r="B759" s="65" t="s">
        <v>411</v>
      </c>
      <c r="C759" s="66" t="s">
        <v>1350</v>
      </c>
      <c r="D759" s="67">
        <v>3</v>
      </c>
      <c r="E759" s="66" t="s">
        <v>132</v>
      </c>
      <c r="F759" s="69">
        <v>32</v>
      </c>
      <c r="G759" s="66"/>
      <c r="H759" s="70"/>
      <c r="I759" s="71"/>
      <c r="J759" s="71"/>
      <c r="K759" s="34" t="s">
        <v>65</v>
      </c>
      <c r="L759" s="72">
        <v>759</v>
      </c>
      <c r="M759" s="72"/>
      <c r="N759" s="73"/>
      <c r="O759" s="79" t="s">
        <v>417</v>
      </c>
      <c r="P759" s="79">
        <v>1</v>
      </c>
      <c r="Q759" s="79" t="s">
        <v>418</v>
      </c>
      <c r="R759" s="79"/>
      <c r="S759" s="79"/>
      <c r="T759" s="78" t="str">
        <f>REPLACE(INDEX(GroupVertices[Group],MATCH(Edges[[#This Row],[Vertex 1]],GroupVertices[Vertex],0)),1,1,"")</f>
        <v>1</v>
      </c>
      <c r="U759" s="78" t="str">
        <f>REPLACE(INDEX(GroupVertices[Group],MATCH(Edges[[#This Row],[Vertex 2]],GroupVertices[Vertex],0)),1,1,"")</f>
        <v>3</v>
      </c>
      <c r="V759" s="48"/>
      <c r="W759" s="49"/>
      <c r="X759" s="48"/>
      <c r="Y759" s="49"/>
      <c r="Z759" s="48"/>
      <c r="AA759" s="49"/>
      <c r="AB759" s="48"/>
      <c r="AC759" s="49"/>
      <c r="AD759" s="48"/>
    </row>
    <row r="760" spans="1:30" ht="15">
      <c r="A760" s="65" t="s">
        <v>304</v>
      </c>
      <c r="B760" s="65" t="s">
        <v>411</v>
      </c>
      <c r="C760" s="66" t="s">
        <v>1350</v>
      </c>
      <c r="D760" s="67">
        <v>3</v>
      </c>
      <c r="E760" s="66" t="s">
        <v>132</v>
      </c>
      <c r="F760" s="69">
        <v>32</v>
      </c>
      <c r="G760" s="66"/>
      <c r="H760" s="70"/>
      <c r="I760" s="71"/>
      <c r="J760" s="71"/>
      <c r="K760" s="34" t="s">
        <v>65</v>
      </c>
      <c r="L760" s="72">
        <v>760</v>
      </c>
      <c r="M760" s="72"/>
      <c r="N760" s="73"/>
      <c r="O760" s="79" t="s">
        <v>417</v>
      </c>
      <c r="P760" s="79">
        <v>1</v>
      </c>
      <c r="Q760" s="79" t="s">
        <v>418</v>
      </c>
      <c r="R760" s="79"/>
      <c r="S760" s="79"/>
      <c r="T760" s="78" t="str">
        <f>REPLACE(INDEX(GroupVertices[Group],MATCH(Edges[[#This Row],[Vertex 1]],GroupVertices[Vertex],0)),1,1,"")</f>
        <v>2</v>
      </c>
      <c r="U760" s="78" t="str">
        <f>REPLACE(INDEX(GroupVertices[Group],MATCH(Edges[[#This Row],[Vertex 2]],GroupVertices[Vertex],0)),1,1,"")</f>
        <v>3</v>
      </c>
      <c r="V760" s="48"/>
      <c r="W760" s="49"/>
      <c r="X760" s="48"/>
      <c r="Y760" s="49"/>
      <c r="Z760" s="48"/>
      <c r="AA760" s="49"/>
      <c r="AB760" s="48"/>
      <c r="AC760" s="49"/>
      <c r="AD760" s="48"/>
    </row>
    <row r="761" spans="1:30" ht="15">
      <c r="A761" s="65" t="s">
        <v>324</v>
      </c>
      <c r="B761" s="65" t="s">
        <v>411</v>
      </c>
      <c r="C761" s="66" t="s">
        <v>1350</v>
      </c>
      <c r="D761" s="67">
        <v>3</v>
      </c>
      <c r="E761" s="66" t="s">
        <v>132</v>
      </c>
      <c r="F761" s="69">
        <v>32</v>
      </c>
      <c r="G761" s="66"/>
      <c r="H761" s="70"/>
      <c r="I761" s="71"/>
      <c r="J761" s="71"/>
      <c r="K761" s="34" t="s">
        <v>65</v>
      </c>
      <c r="L761" s="72">
        <v>761</v>
      </c>
      <c r="M761" s="72"/>
      <c r="N761" s="73"/>
      <c r="O761" s="79" t="s">
        <v>417</v>
      </c>
      <c r="P761" s="79">
        <v>1</v>
      </c>
      <c r="Q761" s="79" t="s">
        <v>418</v>
      </c>
      <c r="R761" s="79"/>
      <c r="S761" s="79"/>
      <c r="T761" s="78" t="str">
        <f>REPLACE(INDEX(GroupVertices[Group],MATCH(Edges[[#This Row],[Vertex 1]],GroupVertices[Vertex],0)),1,1,"")</f>
        <v>3</v>
      </c>
      <c r="U761" s="78" t="str">
        <f>REPLACE(INDEX(GroupVertices[Group],MATCH(Edges[[#This Row],[Vertex 2]],GroupVertices[Vertex],0)),1,1,"")</f>
        <v>3</v>
      </c>
      <c r="V761" s="48"/>
      <c r="W761" s="49"/>
      <c r="X761" s="48"/>
      <c r="Y761" s="49"/>
      <c r="Z761" s="48"/>
      <c r="AA761" s="49"/>
      <c r="AB761" s="48"/>
      <c r="AC761" s="49"/>
      <c r="AD761" s="48"/>
    </row>
    <row r="762" spans="1:30" ht="15">
      <c r="A762" s="65" t="s">
        <v>214</v>
      </c>
      <c r="B762" s="65" t="s">
        <v>324</v>
      </c>
      <c r="C762" s="66" t="s">
        <v>1350</v>
      </c>
      <c r="D762" s="67">
        <v>3</v>
      </c>
      <c r="E762" s="66" t="s">
        <v>132</v>
      </c>
      <c r="F762" s="69">
        <v>32</v>
      </c>
      <c r="G762" s="66"/>
      <c r="H762" s="70"/>
      <c r="I762" s="71"/>
      <c r="J762" s="71"/>
      <c r="K762" s="34" t="s">
        <v>66</v>
      </c>
      <c r="L762" s="72">
        <v>762</v>
      </c>
      <c r="M762" s="72"/>
      <c r="N762" s="73"/>
      <c r="O762" s="79" t="s">
        <v>417</v>
      </c>
      <c r="P762" s="79">
        <v>1</v>
      </c>
      <c r="Q762" s="79" t="s">
        <v>418</v>
      </c>
      <c r="R762" s="79"/>
      <c r="S762" s="79"/>
      <c r="T762" s="78" t="str">
        <f>REPLACE(INDEX(GroupVertices[Group],MATCH(Edges[[#This Row],[Vertex 1]],GroupVertices[Vertex],0)),1,1,"")</f>
        <v>3</v>
      </c>
      <c r="U762" s="78" t="str">
        <f>REPLACE(INDEX(GroupVertices[Group],MATCH(Edges[[#This Row],[Vertex 2]],GroupVertices[Vertex],0)),1,1,"")</f>
        <v>3</v>
      </c>
      <c r="V762" s="48"/>
      <c r="W762" s="49"/>
      <c r="X762" s="48"/>
      <c r="Y762" s="49"/>
      <c r="Z762" s="48"/>
      <c r="AA762" s="49"/>
      <c r="AB762" s="48"/>
      <c r="AC762" s="49"/>
      <c r="AD762" s="48"/>
    </row>
    <row r="763" spans="1:30" ht="15">
      <c r="A763" s="65" t="s">
        <v>221</v>
      </c>
      <c r="B763" s="65" t="s">
        <v>324</v>
      </c>
      <c r="C763" s="66" t="s">
        <v>1350</v>
      </c>
      <c r="D763" s="67">
        <v>3</v>
      </c>
      <c r="E763" s="66" t="s">
        <v>132</v>
      </c>
      <c r="F763" s="69">
        <v>32</v>
      </c>
      <c r="G763" s="66"/>
      <c r="H763" s="70"/>
      <c r="I763" s="71"/>
      <c r="J763" s="71"/>
      <c r="K763" s="34" t="s">
        <v>65</v>
      </c>
      <c r="L763" s="72">
        <v>763</v>
      </c>
      <c r="M763" s="72"/>
      <c r="N763" s="73"/>
      <c r="O763" s="79" t="s">
        <v>417</v>
      </c>
      <c r="P763" s="79">
        <v>1</v>
      </c>
      <c r="Q763" s="79" t="s">
        <v>418</v>
      </c>
      <c r="R763" s="79"/>
      <c r="S763" s="79"/>
      <c r="T763" s="78" t="str">
        <f>REPLACE(INDEX(GroupVertices[Group],MATCH(Edges[[#This Row],[Vertex 1]],GroupVertices[Vertex],0)),1,1,"")</f>
        <v>1</v>
      </c>
      <c r="U763" s="78" t="str">
        <f>REPLACE(INDEX(GroupVertices[Group],MATCH(Edges[[#This Row],[Vertex 2]],GroupVertices[Vertex],0)),1,1,"")</f>
        <v>3</v>
      </c>
      <c r="V763" s="48"/>
      <c r="W763" s="49"/>
      <c r="X763" s="48"/>
      <c r="Y763" s="49"/>
      <c r="Z763" s="48"/>
      <c r="AA763" s="49"/>
      <c r="AB763" s="48"/>
      <c r="AC763" s="49"/>
      <c r="AD763" s="48"/>
    </row>
    <row r="764" spans="1:30" ht="15">
      <c r="A764" s="65" t="s">
        <v>276</v>
      </c>
      <c r="B764" s="65" t="s">
        <v>324</v>
      </c>
      <c r="C764" s="66" t="s">
        <v>1350</v>
      </c>
      <c r="D764" s="67">
        <v>3</v>
      </c>
      <c r="E764" s="66" t="s">
        <v>132</v>
      </c>
      <c r="F764" s="69">
        <v>32</v>
      </c>
      <c r="G764" s="66"/>
      <c r="H764" s="70"/>
      <c r="I764" s="71"/>
      <c r="J764" s="71"/>
      <c r="K764" s="34" t="s">
        <v>65</v>
      </c>
      <c r="L764" s="72">
        <v>764</v>
      </c>
      <c r="M764" s="72"/>
      <c r="N764" s="73"/>
      <c r="O764" s="79" t="s">
        <v>417</v>
      </c>
      <c r="P764" s="79">
        <v>1</v>
      </c>
      <c r="Q764" s="79" t="s">
        <v>418</v>
      </c>
      <c r="R764" s="79"/>
      <c r="S764" s="79"/>
      <c r="T764" s="78" t="str">
        <f>REPLACE(INDEX(GroupVertices[Group],MATCH(Edges[[#This Row],[Vertex 1]],GroupVertices[Vertex],0)),1,1,"")</f>
        <v>3</v>
      </c>
      <c r="U764" s="78" t="str">
        <f>REPLACE(INDEX(GroupVertices[Group],MATCH(Edges[[#This Row],[Vertex 2]],GroupVertices[Vertex],0)),1,1,"")</f>
        <v>3</v>
      </c>
      <c r="V764" s="48"/>
      <c r="W764" s="49"/>
      <c r="X764" s="48"/>
      <c r="Y764" s="49"/>
      <c r="Z764" s="48"/>
      <c r="AA764" s="49"/>
      <c r="AB764" s="48"/>
      <c r="AC764" s="49"/>
      <c r="AD764" s="48"/>
    </row>
    <row r="765" spans="1:30" ht="15">
      <c r="A765" s="65" t="s">
        <v>230</v>
      </c>
      <c r="B765" s="65" t="s">
        <v>324</v>
      </c>
      <c r="C765" s="66" t="s">
        <v>1350</v>
      </c>
      <c r="D765" s="67">
        <v>3</v>
      </c>
      <c r="E765" s="66" t="s">
        <v>132</v>
      </c>
      <c r="F765" s="69">
        <v>32</v>
      </c>
      <c r="G765" s="66"/>
      <c r="H765" s="70"/>
      <c r="I765" s="71"/>
      <c r="J765" s="71"/>
      <c r="K765" s="34" t="s">
        <v>65</v>
      </c>
      <c r="L765" s="72">
        <v>765</v>
      </c>
      <c r="M765" s="72"/>
      <c r="N765" s="73"/>
      <c r="O765" s="79" t="s">
        <v>417</v>
      </c>
      <c r="P765" s="79">
        <v>1</v>
      </c>
      <c r="Q765" s="79" t="s">
        <v>418</v>
      </c>
      <c r="R765" s="79"/>
      <c r="S765" s="79"/>
      <c r="T765" s="78" t="str">
        <f>REPLACE(INDEX(GroupVertices[Group],MATCH(Edges[[#This Row],[Vertex 1]],GroupVertices[Vertex],0)),1,1,"")</f>
        <v>1</v>
      </c>
      <c r="U765" s="78" t="str">
        <f>REPLACE(INDEX(GroupVertices[Group],MATCH(Edges[[#This Row],[Vertex 2]],GroupVertices[Vertex],0)),1,1,"")</f>
        <v>3</v>
      </c>
      <c r="V765" s="48"/>
      <c r="W765" s="49"/>
      <c r="X765" s="48"/>
      <c r="Y765" s="49"/>
      <c r="Z765" s="48"/>
      <c r="AA765" s="49"/>
      <c r="AB765" s="48"/>
      <c r="AC765" s="49"/>
      <c r="AD765" s="48"/>
    </row>
    <row r="766" spans="1:30" ht="15">
      <c r="A766" s="65" t="s">
        <v>242</v>
      </c>
      <c r="B766" s="65" t="s">
        <v>324</v>
      </c>
      <c r="C766" s="66" t="s">
        <v>1350</v>
      </c>
      <c r="D766" s="67">
        <v>3</v>
      </c>
      <c r="E766" s="66" t="s">
        <v>132</v>
      </c>
      <c r="F766" s="69">
        <v>32</v>
      </c>
      <c r="G766" s="66"/>
      <c r="H766" s="70"/>
      <c r="I766" s="71"/>
      <c r="J766" s="71"/>
      <c r="K766" s="34" t="s">
        <v>66</v>
      </c>
      <c r="L766" s="72">
        <v>766</v>
      </c>
      <c r="M766" s="72"/>
      <c r="N766" s="73"/>
      <c r="O766" s="79" t="s">
        <v>417</v>
      </c>
      <c r="P766" s="79">
        <v>1</v>
      </c>
      <c r="Q766" s="79" t="s">
        <v>418</v>
      </c>
      <c r="R766" s="79"/>
      <c r="S766" s="79"/>
      <c r="T766" s="78" t="str">
        <f>REPLACE(INDEX(GroupVertices[Group],MATCH(Edges[[#This Row],[Vertex 1]],GroupVertices[Vertex],0)),1,1,"")</f>
        <v>2</v>
      </c>
      <c r="U766" s="78" t="str">
        <f>REPLACE(INDEX(GroupVertices[Group],MATCH(Edges[[#This Row],[Vertex 2]],GroupVertices[Vertex],0)),1,1,"")</f>
        <v>3</v>
      </c>
      <c r="V766" s="48"/>
      <c r="W766" s="49"/>
      <c r="X766" s="48"/>
      <c r="Y766" s="49"/>
      <c r="Z766" s="48"/>
      <c r="AA766" s="49"/>
      <c r="AB766" s="48"/>
      <c r="AC766" s="49"/>
      <c r="AD766" s="48"/>
    </row>
    <row r="767" spans="1:30" ht="15">
      <c r="A767" s="65" t="s">
        <v>260</v>
      </c>
      <c r="B767" s="65" t="s">
        <v>324</v>
      </c>
      <c r="C767" s="66" t="s">
        <v>1350</v>
      </c>
      <c r="D767" s="67">
        <v>3</v>
      </c>
      <c r="E767" s="66" t="s">
        <v>132</v>
      </c>
      <c r="F767" s="69">
        <v>32</v>
      </c>
      <c r="G767" s="66"/>
      <c r="H767" s="70"/>
      <c r="I767" s="71"/>
      <c r="J767" s="71"/>
      <c r="K767" s="34" t="s">
        <v>66</v>
      </c>
      <c r="L767" s="72">
        <v>767</v>
      </c>
      <c r="M767" s="72"/>
      <c r="N767" s="73"/>
      <c r="O767" s="79" t="s">
        <v>417</v>
      </c>
      <c r="P767" s="79">
        <v>1</v>
      </c>
      <c r="Q767" s="79" t="s">
        <v>418</v>
      </c>
      <c r="R767" s="79"/>
      <c r="S767" s="79"/>
      <c r="T767" s="78" t="str">
        <f>REPLACE(INDEX(GroupVertices[Group],MATCH(Edges[[#This Row],[Vertex 1]],GroupVertices[Vertex],0)),1,1,"")</f>
        <v>3</v>
      </c>
      <c r="U767" s="78" t="str">
        <f>REPLACE(INDEX(GroupVertices[Group],MATCH(Edges[[#This Row],[Vertex 2]],GroupVertices[Vertex],0)),1,1,"")</f>
        <v>3</v>
      </c>
      <c r="V767" s="48"/>
      <c r="W767" s="49"/>
      <c r="X767" s="48"/>
      <c r="Y767" s="49"/>
      <c r="Z767" s="48"/>
      <c r="AA767" s="49"/>
      <c r="AB767" s="48"/>
      <c r="AC767" s="49"/>
      <c r="AD767" s="48"/>
    </row>
    <row r="768" spans="1:30" ht="15">
      <c r="A768" s="65" t="s">
        <v>234</v>
      </c>
      <c r="B768" s="65" t="s">
        <v>324</v>
      </c>
      <c r="C768" s="66" t="s">
        <v>1350</v>
      </c>
      <c r="D768" s="67">
        <v>3</v>
      </c>
      <c r="E768" s="66" t="s">
        <v>132</v>
      </c>
      <c r="F768" s="69">
        <v>32</v>
      </c>
      <c r="G768" s="66"/>
      <c r="H768" s="70"/>
      <c r="I768" s="71"/>
      <c r="J768" s="71"/>
      <c r="K768" s="34" t="s">
        <v>65</v>
      </c>
      <c r="L768" s="72">
        <v>768</v>
      </c>
      <c r="M768" s="72"/>
      <c r="N768" s="73"/>
      <c r="O768" s="79" t="s">
        <v>417</v>
      </c>
      <c r="P768" s="79">
        <v>1</v>
      </c>
      <c r="Q768" s="79" t="s">
        <v>418</v>
      </c>
      <c r="R768" s="79"/>
      <c r="S768" s="79"/>
      <c r="T768" s="78" t="str">
        <f>REPLACE(INDEX(GroupVertices[Group],MATCH(Edges[[#This Row],[Vertex 1]],GroupVertices[Vertex],0)),1,1,"")</f>
        <v>2</v>
      </c>
      <c r="U768" s="78" t="str">
        <f>REPLACE(INDEX(GroupVertices[Group],MATCH(Edges[[#This Row],[Vertex 2]],GroupVertices[Vertex],0)),1,1,"")</f>
        <v>3</v>
      </c>
      <c r="V768" s="48"/>
      <c r="W768" s="49"/>
      <c r="X768" s="48"/>
      <c r="Y768" s="49"/>
      <c r="Z768" s="48"/>
      <c r="AA768" s="49"/>
      <c r="AB768" s="48"/>
      <c r="AC768" s="49"/>
      <c r="AD768" s="48"/>
    </row>
    <row r="769" spans="1:30" ht="15">
      <c r="A769" s="65" t="s">
        <v>324</v>
      </c>
      <c r="B769" s="65" t="s">
        <v>214</v>
      </c>
      <c r="C769" s="66" t="s">
        <v>1350</v>
      </c>
      <c r="D769" s="67">
        <v>3</v>
      </c>
      <c r="E769" s="66" t="s">
        <v>132</v>
      </c>
      <c r="F769" s="69">
        <v>32</v>
      </c>
      <c r="G769" s="66"/>
      <c r="H769" s="70"/>
      <c r="I769" s="71"/>
      <c r="J769" s="71"/>
      <c r="K769" s="34" t="s">
        <v>66</v>
      </c>
      <c r="L769" s="72">
        <v>769</v>
      </c>
      <c r="M769" s="72"/>
      <c r="N769" s="73"/>
      <c r="O769" s="79" t="s">
        <v>417</v>
      </c>
      <c r="P769" s="79">
        <v>1</v>
      </c>
      <c r="Q769" s="79" t="s">
        <v>418</v>
      </c>
      <c r="R769" s="79"/>
      <c r="S769" s="79"/>
      <c r="T769" s="78" t="str">
        <f>REPLACE(INDEX(GroupVertices[Group],MATCH(Edges[[#This Row],[Vertex 1]],GroupVertices[Vertex],0)),1,1,"")</f>
        <v>3</v>
      </c>
      <c r="U769" s="78" t="str">
        <f>REPLACE(INDEX(GroupVertices[Group],MATCH(Edges[[#This Row],[Vertex 2]],GroupVertices[Vertex],0)),1,1,"")</f>
        <v>3</v>
      </c>
      <c r="V769" s="48"/>
      <c r="W769" s="49"/>
      <c r="X769" s="48"/>
      <c r="Y769" s="49"/>
      <c r="Z769" s="48"/>
      <c r="AA769" s="49"/>
      <c r="AB769" s="48"/>
      <c r="AC769" s="49"/>
      <c r="AD769" s="48"/>
    </row>
    <row r="770" spans="1:30" ht="15">
      <c r="A770" s="65" t="s">
        <v>324</v>
      </c>
      <c r="B770" s="65" t="s">
        <v>242</v>
      </c>
      <c r="C770" s="66" t="s">
        <v>1350</v>
      </c>
      <c r="D770" s="67">
        <v>3</v>
      </c>
      <c r="E770" s="66" t="s">
        <v>132</v>
      </c>
      <c r="F770" s="69">
        <v>32</v>
      </c>
      <c r="G770" s="66"/>
      <c r="H770" s="70"/>
      <c r="I770" s="71"/>
      <c r="J770" s="71"/>
      <c r="K770" s="34" t="s">
        <v>66</v>
      </c>
      <c r="L770" s="72">
        <v>770</v>
      </c>
      <c r="M770" s="72"/>
      <c r="N770" s="73"/>
      <c r="O770" s="79" t="s">
        <v>417</v>
      </c>
      <c r="P770" s="79">
        <v>1</v>
      </c>
      <c r="Q770" s="79" t="s">
        <v>418</v>
      </c>
      <c r="R770" s="79"/>
      <c r="S770" s="79"/>
      <c r="T770" s="78" t="str">
        <f>REPLACE(INDEX(GroupVertices[Group],MATCH(Edges[[#This Row],[Vertex 1]],GroupVertices[Vertex],0)),1,1,"")</f>
        <v>3</v>
      </c>
      <c r="U770" s="78" t="str">
        <f>REPLACE(INDEX(GroupVertices[Group],MATCH(Edges[[#This Row],[Vertex 2]],GroupVertices[Vertex],0)),1,1,"")</f>
        <v>2</v>
      </c>
      <c r="V770" s="48"/>
      <c r="W770" s="49"/>
      <c r="X770" s="48"/>
      <c r="Y770" s="49"/>
      <c r="Z770" s="48"/>
      <c r="AA770" s="49"/>
      <c r="AB770" s="48"/>
      <c r="AC770" s="49"/>
      <c r="AD770" s="48"/>
    </row>
    <row r="771" spans="1:30" ht="15">
      <c r="A771" s="65" t="s">
        <v>324</v>
      </c>
      <c r="B771" s="65" t="s">
        <v>260</v>
      </c>
      <c r="C771" s="66" t="s">
        <v>1350</v>
      </c>
      <c r="D771" s="67">
        <v>3</v>
      </c>
      <c r="E771" s="66" t="s">
        <v>132</v>
      </c>
      <c r="F771" s="69">
        <v>32</v>
      </c>
      <c r="G771" s="66"/>
      <c r="H771" s="70"/>
      <c r="I771" s="71"/>
      <c r="J771" s="71"/>
      <c r="K771" s="34" t="s">
        <v>66</v>
      </c>
      <c r="L771" s="72">
        <v>771</v>
      </c>
      <c r="M771" s="72"/>
      <c r="N771" s="73"/>
      <c r="O771" s="79" t="s">
        <v>417</v>
      </c>
      <c r="P771" s="79">
        <v>1</v>
      </c>
      <c r="Q771" s="79" t="s">
        <v>418</v>
      </c>
      <c r="R771" s="79"/>
      <c r="S771" s="79"/>
      <c r="T771" s="78" t="str">
        <f>REPLACE(INDEX(GroupVertices[Group],MATCH(Edges[[#This Row],[Vertex 1]],GroupVertices[Vertex],0)),1,1,"")</f>
        <v>3</v>
      </c>
      <c r="U771" s="78" t="str">
        <f>REPLACE(INDEX(GroupVertices[Group],MATCH(Edges[[#This Row],[Vertex 2]],GroupVertices[Vertex],0)),1,1,"")</f>
        <v>3</v>
      </c>
      <c r="V771" s="48"/>
      <c r="W771" s="49"/>
      <c r="X771" s="48"/>
      <c r="Y771" s="49"/>
      <c r="Z771" s="48"/>
      <c r="AA771" s="49"/>
      <c r="AB771" s="48"/>
      <c r="AC771" s="49"/>
      <c r="AD771" s="48"/>
    </row>
    <row r="772" spans="1:30" ht="15">
      <c r="A772" s="65" t="s">
        <v>324</v>
      </c>
      <c r="B772" s="65" t="s">
        <v>274</v>
      </c>
      <c r="C772" s="66" t="s">
        <v>1350</v>
      </c>
      <c r="D772" s="67">
        <v>3</v>
      </c>
      <c r="E772" s="66" t="s">
        <v>132</v>
      </c>
      <c r="F772" s="69">
        <v>32</v>
      </c>
      <c r="G772" s="66"/>
      <c r="H772" s="70"/>
      <c r="I772" s="71"/>
      <c r="J772" s="71"/>
      <c r="K772" s="34" t="s">
        <v>65</v>
      </c>
      <c r="L772" s="72">
        <v>772</v>
      </c>
      <c r="M772" s="72"/>
      <c r="N772" s="73"/>
      <c r="O772" s="79" t="s">
        <v>417</v>
      </c>
      <c r="P772" s="79">
        <v>1</v>
      </c>
      <c r="Q772" s="79" t="s">
        <v>418</v>
      </c>
      <c r="R772" s="79"/>
      <c r="S772" s="79"/>
      <c r="T772" s="78" t="str">
        <f>REPLACE(INDEX(GroupVertices[Group],MATCH(Edges[[#This Row],[Vertex 1]],GroupVertices[Vertex],0)),1,1,"")</f>
        <v>3</v>
      </c>
      <c r="U772" s="78" t="str">
        <f>REPLACE(INDEX(GroupVertices[Group],MATCH(Edges[[#This Row],[Vertex 2]],GroupVertices[Vertex],0)),1,1,"")</f>
        <v>3</v>
      </c>
      <c r="V772" s="48"/>
      <c r="W772" s="49"/>
      <c r="X772" s="48"/>
      <c r="Y772" s="49"/>
      <c r="Z772" s="48"/>
      <c r="AA772" s="49"/>
      <c r="AB772" s="48"/>
      <c r="AC772" s="49"/>
      <c r="AD772" s="48"/>
    </row>
    <row r="773" spans="1:30" ht="15">
      <c r="A773" s="65" t="s">
        <v>324</v>
      </c>
      <c r="B773" s="65" t="s">
        <v>264</v>
      </c>
      <c r="C773" s="66" t="s">
        <v>1350</v>
      </c>
      <c r="D773" s="67">
        <v>3</v>
      </c>
      <c r="E773" s="66" t="s">
        <v>132</v>
      </c>
      <c r="F773" s="69">
        <v>32</v>
      </c>
      <c r="G773" s="66"/>
      <c r="H773" s="70"/>
      <c r="I773" s="71"/>
      <c r="J773" s="71"/>
      <c r="K773" s="34" t="s">
        <v>65</v>
      </c>
      <c r="L773" s="72">
        <v>773</v>
      </c>
      <c r="M773" s="72"/>
      <c r="N773" s="73"/>
      <c r="O773" s="79" t="s">
        <v>417</v>
      </c>
      <c r="P773" s="79">
        <v>1</v>
      </c>
      <c r="Q773" s="79" t="s">
        <v>418</v>
      </c>
      <c r="R773" s="79"/>
      <c r="S773" s="79"/>
      <c r="T773" s="78" t="str">
        <f>REPLACE(INDEX(GroupVertices[Group],MATCH(Edges[[#This Row],[Vertex 1]],GroupVertices[Vertex],0)),1,1,"")</f>
        <v>3</v>
      </c>
      <c r="U773" s="78" t="str">
        <f>REPLACE(INDEX(GroupVertices[Group],MATCH(Edges[[#This Row],[Vertex 2]],GroupVertices[Vertex],0)),1,1,"")</f>
        <v>2</v>
      </c>
      <c r="V773" s="48"/>
      <c r="W773" s="49"/>
      <c r="X773" s="48"/>
      <c r="Y773" s="49"/>
      <c r="Z773" s="48"/>
      <c r="AA773" s="49"/>
      <c r="AB773" s="48"/>
      <c r="AC773" s="49"/>
      <c r="AD773" s="48"/>
    </row>
    <row r="774" spans="1:30" ht="15">
      <c r="A774" s="65" t="s">
        <v>324</v>
      </c>
      <c r="B774" s="65" t="s">
        <v>316</v>
      </c>
      <c r="C774" s="66" t="s">
        <v>1350</v>
      </c>
      <c r="D774" s="67">
        <v>3</v>
      </c>
      <c r="E774" s="66" t="s">
        <v>132</v>
      </c>
      <c r="F774" s="69">
        <v>32</v>
      </c>
      <c r="G774" s="66"/>
      <c r="H774" s="70"/>
      <c r="I774" s="71"/>
      <c r="J774" s="71"/>
      <c r="K774" s="34" t="s">
        <v>65</v>
      </c>
      <c r="L774" s="72">
        <v>774</v>
      </c>
      <c r="M774" s="72"/>
      <c r="N774" s="73"/>
      <c r="O774" s="79" t="s">
        <v>417</v>
      </c>
      <c r="P774" s="79">
        <v>1</v>
      </c>
      <c r="Q774" s="79" t="s">
        <v>418</v>
      </c>
      <c r="R774" s="79"/>
      <c r="S774" s="79"/>
      <c r="T774" s="78" t="str">
        <f>REPLACE(INDEX(GroupVertices[Group],MATCH(Edges[[#This Row],[Vertex 1]],GroupVertices[Vertex],0)),1,1,"")</f>
        <v>3</v>
      </c>
      <c r="U774" s="78" t="str">
        <f>REPLACE(INDEX(GroupVertices[Group],MATCH(Edges[[#This Row],[Vertex 2]],GroupVertices[Vertex],0)),1,1,"")</f>
        <v>4</v>
      </c>
      <c r="V774" s="48"/>
      <c r="W774" s="49"/>
      <c r="X774" s="48"/>
      <c r="Y774" s="49"/>
      <c r="Z774" s="48"/>
      <c r="AA774" s="49"/>
      <c r="AB774" s="48"/>
      <c r="AC774" s="49"/>
      <c r="AD774" s="48"/>
    </row>
    <row r="775" spans="1:30" ht="15">
      <c r="A775" s="65" t="s">
        <v>324</v>
      </c>
      <c r="B775" s="65" t="s">
        <v>331</v>
      </c>
      <c r="C775" s="66" t="s">
        <v>1350</v>
      </c>
      <c r="D775" s="67">
        <v>3</v>
      </c>
      <c r="E775" s="66" t="s">
        <v>132</v>
      </c>
      <c r="F775" s="69">
        <v>32</v>
      </c>
      <c r="G775" s="66"/>
      <c r="H775" s="70"/>
      <c r="I775" s="71"/>
      <c r="J775" s="71"/>
      <c r="K775" s="34" t="s">
        <v>65</v>
      </c>
      <c r="L775" s="72">
        <v>775</v>
      </c>
      <c r="M775" s="72"/>
      <c r="N775" s="73"/>
      <c r="O775" s="79" t="s">
        <v>417</v>
      </c>
      <c r="P775" s="79">
        <v>1</v>
      </c>
      <c r="Q775" s="79" t="s">
        <v>418</v>
      </c>
      <c r="R775" s="79"/>
      <c r="S775" s="79"/>
      <c r="T775" s="78" t="str">
        <f>REPLACE(INDEX(GroupVertices[Group],MATCH(Edges[[#This Row],[Vertex 1]],GroupVertices[Vertex],0)),1,1,"")</f>
        <v>3</v>
      </c>
      <c r="U775" s="78" t="str">
        <f>REPLACE(INDEX(GroupVertices[Group],MATCH(Edges[[#This Row],[Vertex 2]],GroupVertices[Vertex],0)),1,1,"")</f>
        <v>4</v>
      </c>
      <c r="V775" s="48"/>
      <c r="W775" s="49"/>
      <c r="X775" s="48"/>
      <c r="Y775" s="49"/>
      <c r="Z775" s="48"/>
      <c r="AA775" s="49"/>
      <c r="AB775" s="48"/>
      <c r="AC775" s="49"/>
      <c r="AD775" s="48"/>
    </row>
    <row r="776" spans="1:30" ht="15">
      <c r="A776" s="65" t="s">
        <v>199</v>
      </c>
      <c r="B776" s="65" t="s">
        <v>324</v>
      </c>
      <c r="C776" s="66" t="s">
        <v>1350</v>
      </c>
      <c r="D776" s="67">
        <v>3</v>
      </c>
      <c r="E776" s="66" t="s">
        <v>132</v>
      </c>
      <c r="F776" s="69">
        <v>32</v>
      </c>
      <c r="G776" s="66"/>
      <c r="H776" s="70"/>
      <c r="I776" s="71"/>
      <c r="J776" s="71"/>
      <c r="K776" s="34" t="s">
        <v>65</v>
      </c>
      <c r="L776" s="72">
        <v>776</v>
      </c>
      <c r="M776" s="72"/>
      <c r="N776" s="73"/>
      <c r="O776" s="79" t="s">
        <v>417</v>
      </c>
      <c r="P776" s="79">
        <v>1</v>
      </c>
      <c r="Q776" s="79" t="s">
        <v>418</v>
      </c>
      <c r="R776" s="79"/>
      <c r="S776" s="79"/>
      <c r="T776" s="78" t="str">
        <f>REPLACE(INDEX(GroupVertices[Group],MATCH(Edges[[#This Row],[Vertex 1]],GroupVertices[Vertex],0)),1,1,"")</f>
        <v>1</v>
      </c>
      <c r="U776" s="78" t="str">
        <f>REPLACE(INDEX(GroupVertices[Group],MATCH(Edges[[#This Row],[Vertex 2]],GroupVertices[Vertex],0)),1,1,"")</f>
        <v>3</v>
      </c>
      <c r="V776" s="48"/>
      <c r="W776" s="49"/>
      <c r="X776" s="48"/>
      <c r="Y776" s="49"/>
      <c r="Z776" s="48"/>
      <c r="AA776" s="49"/>
      <c r="AB776" s="48"/>
      <c r="AC776" s="49"/>
      <c r="AD776" s="48"/>
    </row>
    <row r="777" spans="1:30" ht="15">
      <c r="A777" s="65" t="s">
        <v>199</v>
      </c>
      <c r="B777" s="65" t="s">
        <v>235</v>
      </c>
      <c r="C777" s="66" t="s">
        <v>1350</v>
      </c>
      <c r="D777" s="67">
        <v>3</v>
      </c>
      <c r="E777" s="66" t="s">
        <v>132</v>
      </c>
      <c r="F777" s="69">
        <v>32</v>
      </c>
      <c r="G777" s="66"/>
      <c r="H777" s="70"/>
      <c r="I777" s="71"/>
      <c r="J777" s="71"/>
      <c r="K777" s="34" t="s">
        <v>65</v>
      </c>
      <c r="L777" s="72">
        <v>777</v>
      </c>
      <c r="M777" s="72"/>
      <c r="N777" s="73"/>
      <c r="O777" s="79" t="s">
        <v>417</v>
      </c>
      <c r="P777" s="79">
        <v>1</v>
      </c>
      <c r="Q777" s="79" t="s">
        <v>418</v>
      </c>
      <c r="R777" s="79"/>
      <c r="S777" s="79"/>
      <c r="T777" s="78" t="str">
        <f>REPLACE(INDEX(GroupVertices[Group],MATCH(Edges[[#This Row],[Vertex 1]],GroupVertices[Vertex],0)),1,1,"")</f>
        <v>1</v>
      </c>
      <c r="U777" s="78" t="str">
        <f>REPLACE(INDEX(GroupVertices[Group],MATCH(Edges[[#This Row],[Vertex 2]],GroupVertices[Vertex],0)),1,1,"")</f>
        <v>1</v>
      </c>
      <c r="V777" s="48"/>
      <c r="W777" s="49"/>
      <c r="X777" s="48"/>
      <c r="Y777" s="49"/>
      <c r="Z777" s="48"/>
      <c r="AA777" s="49"/>
      <c r="AB777" s="48"/>
      <c r="AC777" s="49"/>
      <c r="AD777" s="48"/>
    </row>
    <row r="778" spans="1:30" ht="15">
      <c r="A778" s="65" t="s">
        <v>272</v>
      </c>
      <c r="B778" s="65" t="s">
        <v>235</v>
      </c>
      <c r="C778" s="66" t="s">
        <v>1350</v>
      </c>
      <c r="D778" s="67">
        <v>3</v>
      </c>
      <c r="E778" s="66" t="s">
        <v>132</v>
      </c>
      <c r="F778" s="69">
        <v>32</v>
      </c>
      <c r="G778" s="66"/>
      <c r="H778" s="70"/>
      <c r="I778" s="71"/>
      <c r="J778" s="71"/>
      <c r="K778" s="34" t="s">
        <v>65</v>
      </c>
      <c r="L778" s="72">
        <v>778</v>
      </c>
      <c r="M778" s="72"/>
      <c r="N778" s="73"/>
      <c r="O778" s="79" t="s">
        <v>417</v>
      </c>
      <c r="P778" s="79">
        <v>1</v>
      </c>
      <c r="Q778" s="79" t="s">
        <v>418</v>
      </c>
      <c r="R778" s="79"/>
      <c r="S778" s="79"/>
      <c r="T778" s="78" t="str">
        <f>REPLACE(INDEX(GroupVertices[Group],MATCH(Edges[[#This Row],[Vertex 1]],GroupVertices[Vertex],0)),1,1,"")</f>
        <v>1</v>
      </c>
      <c r="U778" s="78" t="str">
        <f>REPLACE(INDEX(GroupVertices[Group],MATCH(Edges[[#This Row],[Vertex 2]],GroupVertices[Vertex],0)),1,1,"")</f>
        <v>1</v>
      </c>
      <c r="V778" s="48"/>
      <c r="W778" s="49"/>
      <c r="X778" s="48"/>
      <c r="Y778" s="49"/>
      <c r="Z778" s="48"/>
      <c r="AA778" s="49"/>
      <c r="AB778" s="48"/>
      <c r="AC778" s="49"/>
      <c r="AD778" s="48"/>
    </row>
    <row r="779" spans="1:30" ht="15">
      <c r="A779" s="65" t="s">
        <v>325</v>
      </c>
      <c r="B779" s="65" t="s">
        <v>235</v>
      </c>
      <c r="C779" s="66" t="s">
        <v>1350</v>
      </c>
      <c r="D779" s="67">
        <v>3</v>
      </c>
      <c r="E779" s="66" t="s">
        <v>132</v>
      </c>
      <c r="F779" s="69">
        <v>32</v>
      </c>
      <c r="G779" s="66"/>
      <c r="H779" s="70"/>
      <c r="I779" s="71"/>
      <c r="J779" s="71"/>
      <c r="K779" s="34" t="s">
        <v>65</v>
      </c>
      <c r="L779" s="72">
        <v>779</v>
      </c>
      <c r="M779" s="72"/>
      <c r="N779" s="73"/>
      <c r="O779" s="79" t="s">
        <v>417</v>
      </c>
      <c r="P779" s="79">
        <v>1</v>
      </c>
      <c r="Q779" s="79" t="s">
        <v>418</v>
      </c>
      <c r="R779" s="79"/>
      <c r="S779" s="79"/>
      <c r="T779" s="78" t="str">
        <f>REPLACE(INDEX(GroupVertices[Group],MATCH(Edges[[#This Row],[Vertex 1]],GroupVertices[Vertex],0)),1,1,"")</f>
        <v>3</v>
      </c>
      <c r="U779" s="78" t="str">
        <f>REPLACE(INDEX(GroupVertices[Group],MATCH(Edges[[#This Row],[Vertex 2]],GroupVertices[Vertex],0)),1,1,"")</f>
        <v>1</v>
      </c>
      <c r="V779" s="48"/>
      <c r="W779" s="49"/>
      <c r="X779" s="48"/>
      <c r="Y779" s="49"/>
      <c r="Z779" s="48"/>
      <c r="AA779" s="49"/>
      <c r="AB779" s="48"/>
      <c r="AC779" s="49"/>
      <c r="AD779" s="48"/>
    </row>
    <row r="780" spans="1:30" ht="15">
      <c r="A780" s="65" t="s">
        <v>326</v>
      </c>
      <c r="B780" s="65" t="s">
        <v>350</v>
      </c>
      <c r="C780" s="66" t="s">
        <v>1350</v>
      </c>
      <c r="D780" s="67">
        <v>3</v>
      </c>
      <c r="E780" s="66" t="s">
        <v>132</v>
      </c>
      <c r="F780" s="69">
        <v>32</v>
      </c>
      <c r="G780" s="66"/>
      <c r="H780" s="70"/>
      <c r="I780" s="71"/>
      <c r="J780" s="71"/>
      <c r="K780" s="34" t="s">
        <v>65</v>
      </c>
      <c r="L780" s="72">
        <v>780</v>
      </c>
      <c r="M780" s="72"/>
      <c r="N780" s="73"/>
      <c r="O780" s="79" t="s">
        <v>417</v>
      </c>
      <c r="P780" s="79">
        <v>1</v>
      </c>
      <c r="Q780" s="79" t="s">
        <v>418</v>
      </c>
      <c r="R780" s="79"/>
      <c r="S780" s="79"/>
      <c r="T780" s="78" t="str">
        <f>REPLACE(INDEX(GroupVertices[Group],MATCH(Edges[[#This Row],[Vertex 1]],GroupVertices[Vertex],0)),1,1,"")</f>
        <v>3</v>
      </c>
      <c r="U780" s="78" t="str">
        <f>REPLACE(INDEX(GroupVertices[Group],MATCH(Edges[[#This Row],[Vertex 2]],GroupVertices[Vertex],0)),1,1,"")</f>
        <v>3</v>
      </c>
      <c r="V780" s="48"/>
      <c r="W780" s="49"/>
      <c r="X780" s="48"/>
      <c r="Y780" s="49"/>
      <c r="Z780" s="48"/>
      <c r="AA780" s="49"/>
      <c r="AB780" s="48"/>
      <c r="AC780" s="49"/>
      <c r="AD780" s="48"/>
    </row>
    <row r="781" spans="1:30" ht="15">
      <c r="A781" s="65" t="s">
        <v>199</v>
      </c>
      <c r="B781" s="65" t="s">
        <v>326</v>
      </c>
      <c r="C781" s="66" t="s">
        <v>1350</v>
      </c>
      <c r="D781" s="67">
        <v>3</v>
      </c>
      <c r="E781" s="66" t="s">
        <v>132</v>
      </c>
      <c r="F781" s="69">
        <v>32</v>
      </c>
      <c r="G781" s="66"/>
      <c r="H781" s="70"/>
      <c r="I781" s="71"/>
      <c r="J781" s="71"/>
      <c r="K781" s="34" t="s">
        <v>65</v>
      </c>
      <c r="L781" s="72">
        <v>781</v>
      </c>
      <c r="M781" s="72"/>
      <c r="N781" s="73"/>
      <c r="O781" s="79" t="s">
        <v>417</v>
      </c>
      <c r="P781" s="79">
        <v>1</v>
      </c>
      <c r="Q781" s="79" t="s">
        <v>418</v>
      </c>
      <c r="R781" s="79"/>
      <c r="S781" s="79"/>
      <c r="T781" s="78" t="str">
        <f>REPLACE(INDEX(GroupVertices[Group],MATCH(Edges[[#This Row],[Vertex 1]],GroupVertices[Vertex],0)),1,1,"")</f>
        <v>1</v>
      </c>
      <c r="U781" s="78" t="str">
        <f>REPLACE(INDEX(GroupVertices[Group],MATCH(Edges[[#This Row],[Vertex 2]],GroupVertices[Vertex],0)),1,1,"")</f>
        <v>3</v>
      </c>
      <c r="V781" s="48"/>
      <c r="W781" s="49"/>
      <c r="X781" s="48"/>
      <c r="Y781" s="49"/>
      <c r="Z781" s="48"/>
      <c r="AA781" s="49"/>
      <c r="AB781" s="48"/>
      <c r="AC781" s="49"/>
      <c r="AD781" s="48"/>
    </row>
    <row r="782" spans="1:30" ht="15">
      <c r="A782" s="65" t="s">
        <v>325</v>
      </c>
      <c r="B782" s="65" t="s">
        <v>326</v>
      </c>
      <c r="C782" s="66" t="s">
        <v>1350</v>
      </c>
      <c r="D782" s="67">
        <v>3</v>
      </c>
      <c r="E782" s="66" t="s">
        <v>132</v>
      </c>
      <c r="F782" s="69">
        <v>32</v>
      </c>
      <c r="G782" s="66"/>
      <c r="H782" s="70"/>
      <c r="I782" s="71"/>
      <c r="J782" s="71"/>
      <c r="K782" s="34" t="s">
        <v>65</v>
      </c>
      <c r="L782" s="72">
        <v>782</v>
      </c>
      <c r="M782" s="72"/>
      <c r="N782" s="73"/>
      <c r="O782" s="79" t="s">
        <v>417</v>
      </c>
      <c r="P782" s="79">
        <v>1</v>
      </c>
      <c r="Q782" s="79" t="s">
        <v>418</v>
      </c>
      <c r="R782" s="79"/>
      <c r="S782" s="79"/>
      <c r="T782" s="78" t="str">
        <f>REPLACE(INDEX(GroupVertices[Group],MATCH(Edges[[#This Row],[Vertex 1]],GroupVertices[Vertex],0)),1,1,"")</f>
        <v>3</v>
      </c>
      <c r="U782" s="78" t="str">
        <f>REPLACE(INDEX(GroupVertices[Group],MATCH(Edges[[#This Row],[Vertex 2]],GroupVertices[Vertex],0)),1,1,"")</f>
        <v>3</v>
      </c>
      <c r="V782" s="48"/>
      <c r="W782" s="49"/>
      <c r="X782" s="48"/>
      <c r="Y782" s="49"/>
      <c r="Z782" s="48"/>
      <c r="AA782" s="49"/>
      <c r="AB782" s="48"/>
      <c r="AC782" s="49"/>
      <c r="AD782" s="48"/>
    </row>
    <row r="783" spans="1:30" ht="15">
      <c r="A783" s="65" t="s">
        <v>225</v>
      </c>
      <c r="B783" s="65" t="s">
        <v>340</v>
      </c>
      <c r="C783" s="66" t="s">
        <v>1350</v>
      </c>
      <c r="D783" s="67">
        <v>3</v>
      </c>
      <c r="E783" s="66" t="s">
        <v>132</v>
      </c>
      <c r="F783" s="69">
        <v>32</v>
      </c>
      <c r="G783" s="66"/>
      <c r="H783" s="70"/>
      <c r="I783" s="71"/>
      <c r="J783" s="71"/>
      <c r="K783" s="34" t="s">
        <v>65</v>
      </c>
      <c r="L783" s="72">
        <v>783</v>
      </c>
      <c r="M783" s="72"/>
      <c r="N783" s="73"/>
      <c r="O783" s="79" t="s">
        <v>417</v>
      </c>
      <c r="P783" s="79">
        <v>1</v>
      </c>
      <c r="Q783" s="79" t="s">
        <v>418</v>
      </c>
      <c r="R783" s="79"/>
      <c r="S783" s="79"/>
      <c r="T783" s="78" t="str">
        <f>REPLACE(INDEX(GroupVertices[Group],MATCH(Edges[[#This Row],[Vertex 1]],GroupVertices[Vertex],0)),1,1,"")</f>
        <v>5</v>
      </c>
      <c r="U783" s="78" t="str">
        <f>REPLACE(INDEX(GroupVertices[Group],MATCH(Edges[[#This Row],[Vertex 2]],GroupVertices[Vertex],0)),1,1,"")</f>
        <v>4</v>
      </c>
      <c r="V783" s="48"/>
      <c r="W783" s="49"/>
      <c r="X783" s="48"/>
      <c r="Y783" s="49"/>
      <c r="Z783" s="48"/>
      <c r="AA783" s="49"/>
      <c r="AB783" s="48"/>
      <c r="AC783" s="49"/>
      <c r="AD783" s="48"/>
    </row>
    <row r="784" spans="1:30" ht="15">
      <c r="A784" s="65" t="s">
        <v>225</v>
      </c>
      <c r="B784" s="65" t="s">
        <v>234</v>
      </c>
      <c r="C784" s="66" t="s">
        <v>1350</v>
      </c>
      <c r="D784" s="67">
        <v>3</v>
      </c>
      <c r="E784" s="66" t="s">
        <v>132</v>
      </c>
      <c r="F784" s="69">
        <v>32</v>
      </c>
      <c r="G784" s="66"/>
      <c r="H784" s="70"/>
      <c r="I784" s="71"/>
      <c r="J784" s="71"/>
      <c r="K784" s="34" t="s">
        <v>65</v>
      </c>
      <c r="L784" s="72">
        <v>784</v>
      </c>
      <c r="M784" s="72"/>
      <c r="N784" s="73"/>
      <c r="O784" s="79" t="s">
        <v>417</v>
      </c>
      <c r="P784" s="79">
        <v>1</v>
      </c>
      <c r="Q784" s="79" t="s">
        <v>418</v>
      </c>
      <c r="R784" s="79"/>
      <c r="S784" s="79"/>
      <c r="T784" s="78" t="str">
        <f>REPLACE(INDEX(GroupVertices[Group],MATCH(Edges[[#This Row],[Vertex 1]],GroupVertices[Vertex],0)),1,1,"")</f>
        <v>5</v>
      </c>
      <c r="U784" s="78" t="str">
        <f>REPLACE(INDEX(GroupVertices[Group],MATCH(Edges[[#This Row],[Vertex 2]],GroupVertices[Vertex],0)),1,1,"")</f>
        <v>2</v>
      </c>
      <c r="V784" s="48"/>
      <c r="W784" s="49"/>
      <c r="X784" s="48"/>
      <c r="Y784" s="49"/>
      <c r="Z784" s="48"/>
      <c r="AA784" s="49"/>
      <c r="AB784" s="48"/>
      <c r="AC784" s="49"/>
      <c r="AD784" s="48"/>
    </row>
    <row r="785" spans="1:30" ht="15">
      <c r="A785" s="65" t="s">
        <v>225</v>
      </c>
      <c r="B785" s="65" t="s">
        <v>339</v>
      </c>
      <c r="C785" s="66" t="s">
        <v>1350</v>
      </c>
      <c r="D785" s="67">
        <v>3</v>
      </c>
      <c r="E785" s="66" t="s">
        <v>132</v>
      </c>
      <c r="F785" s="69">
        <v>32</v>
      </c>
      <c r="G785" s="66"/>
      <c r="H785" s="70"/>
      <c r="I785" s="71"/>
      <c r="J785" s="71"/>
      <c r="K785" s="34" t="s">
        <v>65</v>
      </c>
      <c r="L785" s="72">
        <v>785</v>
      </c>
      <c r="M785" s="72"/>
      <c r="N785" s="73"/>
      <c r="O785" s="79" t="s">
        <v>417</v>
      </c>
      <c r="P785" s="79">
        <v>1</v>
      </c>
      <c r="Q785" s="79" t="s">
        <v>418</v>
      </c>
      <c r="R785" s="79"/>
      <c r="S785" s="79"/>
      <c r="T785" s="78" t="str">
        <f>REPLACE(INDEX(GroupVertices[Group],MATCH(Edges[[#This Row],[Vertex 1]],GroupVertices[Vertex],0)),1,1,"")</f>
        <v>5</v>
      </c>
      <c r="U785" s="78" t="str">
        <f>REPLACE(INDEX(GroupVertices[Group],MATCH(Edges[[#This Row],[Vertex 2]],GroupVertices[Vertex],0)),1,1,"")</f>
        <v>2</v>
      </c>
      <c r="V785" s="48"/>
      <c r="W785" s="49"/>
      <c r="X785" s="48"/>
      <c r="Y785" s="49"/>
      <c r="Z785" s="48"/>
      <c r="AA785" s="49"/>
      <c r="AB785" s="48"/>
      <c r="AC785" s="49"/>
      <c r="AD785" s="48"/>
    </row>
    <row r="786" spans="1:30" ht="15">
      <c r="A786" s="65" t="s">
        <v>199</v>
      </c>
      <c r="B786" s="65" t="s">
        <v>225</v>
      </c>
      <c r="C786" s="66" t="s">
        <v>1350</v>
      </c>
      <c r="D786" s="67">
        <v>3</v>
      </c>
      <c r="E786" s="66" t="s">
        <v>132</v>
      </c>
      <c r="F786" s="69">
        <v>32</v>
      </c>
      <c r="G786" s="66"/>
      <c r="H786" s="70"/>
      <c r="I786" s="71"/>
      <c r="J786" s="71"/>
      <c r="K786" s="34" t="s">
        <v>65</v>
      </c>
      <c r="L786" s="72">
        <v>786</v>
      </c>
      <c r="M786" s="72"/>
      <c r="N786" s="73"/>
      <c r="O786" s="79" t="s">
        <v>417</v>
      </c>
      <c r="P786" s="79">
        <v>1</v>
      </c>
      <c r="Q786" s="79" t="s">
        <v>418</v>
      </c>
      <c r="R786" s="79"/>
      <c r="S786" s="79"/>
      <c r="T786" s="78" t="str">
        <f>REPLACE(INDEX(GroupVertices[Group],MATCH(Edges[[#This Row],[Vertex 1]],GroupVertices[Vertex],0)),1,1,"")</f>
        <v>1</v>
      </c>
      <c r="U786" s="78" t="str">
        <f>REPLACE(INDEX(GroupVertices[Group],MATCH(Edges[[#This Row],[Vertex 2]],GroupVertices[Vertex],0)),1,1,"")</f>
        <v>5</v>
      </c>
      <c r="V786" s="48"/>
      <c r="W786" s="49"/>
      <c r="X786" s="48"/>
      <c r="Y786" s="49"/>
      <c r="Z786" s="48"/>
      <c r="AA786" s="49"/>
      <c r="AB786" s="48"/>
      <c r="AC786" s="49"/>
      <c r="AD786" s="48"/>
    </row>
    <row r="787" spans="1:30" ht="15">
      <c r="A787" s="65" t="s">
        <v>256</v>
      </c>
      <c r="B787" s="65" t="s">
        <v>225</v>
      </c>
      <c r="C787" s="66" t="s">
        <v>1350</v>
      </c>
      <c r="D787" s="67">
        <v>3</v>
      </c>
      <c r="E787" s="66" t="s">
        <v>132</v>
      </c>
      <c r="F787" s="69">
        <v>32</v>
      </c>
      <c r="G787" s="66"/>
      <c r="H787" s="70"/>
      <c r="I787" s="71"/>
      <c r="J787" s="71"/>
      <c r="K787" s="34" t="s">
        <v>65</v>
      </c>
      <c r="L787" s="72">
        <v>787</v>
      </c>
      <c r="M787" s="72"/>
      <c r="N787" s="73"/>
      <c r="O787" s="79" t="s">
        <v>417</v>
      </c>
      <c r="P787" s="79">
        <v>1</v>
      </c>
      <c r="Q787" s="79" t="s">
        <v>418</v>
      </c>
      <c r="R787" s="79"/>
      <c r="S787" s="79"/>
      <c r="T787" s="78" t="str">
        <f>REPLACE(INDEX(GroupVertices[Group],MATCH(Edges[[#This Row],[Vertex 1]],GroupVertices[Vertex],0)),1,1,"")</f>
        <v>5</v>
      </c>
      <c r="U787" s="78" t="str">
        <f>REPLACE(INDEX(GroupVertices[Group],MATCH(Edges[[#This Row],[Vertex 2]],GroupVertices[Vertex],0)),1,1,"")</f>
        <v>5</v>
      </c>
      <c r="V787" s="48"/>
      <c r="W787" s="49"/>
      <c r="X787" s="48"/>
      <c r="Y787" s="49"/>
      <c r="Z787" s="48"/>
      <c r="AA787" s="49"/>
      <c r="AB787" s="48"/>
      <c r="AC787" s="49"/>
      <c r="AD787" s="48"/>
    </row>
    <row r="788" spans="1:30" ht="15">
      <c r="A788" s="65" t="s">
        <v>327</v>
      </c>
      <c r="B788" s="65" t="s">
        <v>225</v>
      </c>
      <c r="C788" s="66" t="s">
        <v>1350</v>
      </c>
      <c r="D788" s="67">
        <v>3</v>
      </c>
      <c r="E788" s="66" t="s">
        <v>132</v>
      </c>
      <c r="F788" s="69">
        <v>32</v>
      </c>
      <c r="G788" s="66"/>
      <c r="H788" s="70"/>
      <c r="I788" s="71"/>
      <c r="J788" s="71"/>
      <c r="K788" s="34" t="s">
        <v>65</v>
      </c>
      <c r="L788" s="72">
        <v>788</v>
      </c>
      <c r="M788" s="72"/>
      <c r="N788" s="73"/>
      <c r="O788" s="79" t="s">
        <v>417</v>
      </c>
      <c r="P788" s="79">
        <v>1</v>
      </c>
      <c r="Q788" s="79" t="s">
        <v>418</v>
      </c>
      <c r="R788" s="79"/>
      <c r="S788" s="79"/>
      <c r="T788" s="78" t="str">
        <f>REPLACE(INDEX(GroupVertices[Group],MATCH(Edges[[#This Row],[Vertex 1]],GroupVertices[Vertex],0)),1,1,"")</f>
        <v>5</v>
      </c>
      <c r="U788" s="78" t="str">
        <f>REPLACE(INDEX(GroupVertices[Group],MATCH(Edges[[#This Row],[Vertex 2]],GroupVertices[Vertex],0)),1,1,"")</f>
        <v>5</v>
      </c>
      <c r="V788" s="48"/>
      <c r="W788" s="49"/>
      <c r="X788" s="48"/>
      <c r="Y788" s="49"/>
      <c r="Z788" s="48"/>
      <c r="AA788" s="49"/>
      <c r="AB788" s="48"/>
      <c r="AC788" s="49"/>
      <c r="AD788" s="48"/>
    </row>
    <row r="789" spans="1:30" ht="15">
      <c r="A789" s="65" t="s">
        <v>230</v>
      </c>
      <c r="B789" s="65" t="s">
        <v>299</v>
      </c>
      <c r="C789" s="66" t="s">
        <v>1350</v>
      </c>
      <c r="D789" s="67">
        <v>3</v>
      </c>
      <c r="E789" s="66" t="s">
        <v>132</v>
      </c>
      <c r="F789" s="69">
        <v>32</v>
      </c>
      <c r="G789" s="66"/>
      <c r="H789" s="70"/>
      <c r="I789" s="71"/>
      <c r="J789" s="71"/>
      <c r="K789" s="34" t="s">
        <v>65</v>
      </c>
      <c r="L789" s="72">
        <v>789</v>
      </c>
      <c r="M789" s="72"/>
      <c r="N789" s="73"/>
      <c r="O789" s="79" t="s">
        <v>417</v>
      </c>
      <c r="P789" s="79">
        <v>1</v>
      </c>
      <c r="Q789" s="79" t="s">
        <v>418</v>
      </c>
      <c r="R789" s="79"/>
      <c r="S789" s="79"/>
      <c r="T789" s="78" t="str">
        <f>REPLACE(INDEX(GroupVertices[Group],MATCH(Edges[[#This Row],[Vertex 1]],GroupVertices[Vertex],0)),1,1,"")</f>
        <v>1</v>
      </c>
      <c r="U789" s="78" t="str">
        <f>REPLACE(INDEX(GroupVertices[Group],MATCH(Edges[[#This Row],[Vertex 2]],GroupVertices[Vertex],0)),1,1,"")</f>
        <v>1</v>
      </c>
      <c r="V789" s="48"/>
      <c r="W789" s="49"/>
      <c r="X789" s="48"/>
      <c r="Y789" s="49"/>
      <c r="Z789" s="48"/>
      <c r="AA789" s="49"/>
      <c r="AB789" s="48"/>
      <c r="AC789" s="49"/>
      <c r="AD789" s="48"/>
    </row>
    <row r="790" spans="1:30" ht="15">
      <c r="A790" s="65" t="s">
        <v>230</v>
      </c>
      <c r="B790" s="65" t="s">
        <v>276</v>
      </c>
      <c r="C790" s="66" t="s">
        <v>1350</v>
      </c>
      <c r="D790" s="67">
        <v>3</v>
      </c>
      <c r="E790" s="66" t="s">
        <v>132</v>
      </c>
      <c r="F790" s="69">
        <v>32</v>
      </c>
      <c r="G790" s="66"/>
      <c r="H790" s="70"/>
      <c r="I790" s="71"/>
      <c r="J790" s="71"/>
      <c r="K790" s="34" t="s">
        <v>65</v>
      </c>
      <c r="L790" s="72">
        <v>790</v>
      </c>
      <c r="M790" s="72"/>
      <c r="N790" s="73"/>
      <c r="O790" s="79" t="s">
        <v>417</v>
      </c>
      <c r="P790" s="79">
        <v>1</v>
      </c>
      <c r="Q790" s="79" t="s">
        <v>418</v>
      </c>
      <c r="R790" s="79"/>
      <c r="S790" s="79"/>
      <c r="T790" s="78" t="str">
        <f>REPLACE(INDEX(GroupVertices[Group],MATCH(Edges[[#This Row],[Vertex 1]],GroupVertices[Vertex],0)),1,1,"")</f>
        <v>1</v>
      </c>
      <c r="U790" s="78" t="str">
        <f>REPLACE(INDEX(GroupVertices[Group],MATCH(Edges[[#This Row],[Vertex 2]],GroupVertices[Vertex],0)),1,1,"")</f>
        <v>3</v>
      </c>
      <c r="V790" s="48"/>
      <c r="W790" s="49"/>
      <c r="X790" s="48"/>
      <c r="Y790" s="49"/>
      <c r="Z790" s="48"/>
      <c r="AA790" s="49"/>
      <c r="AB790" s="48"/>
      <c r="AC790" s="49"/>
      <c r="AD790" s="48"/>
    </row>
    <row r="791" spans="1:30" ht="15">
      <c r="A791" s="65" t="s">
        <v>230</v>
      </c>
      <c r="B791" s="65" t="s">
        <v>219</v>
      </c>
      <c r="C791" s="66" t="s">
        <v>1350</v>
      </c>
      <c r="D791" s="67">
        <v>3</v>
      </c>
      <c r="E791" s="66" t="s">
        <v>132</v>
      </c>
      <c r="F791" s="69">
        <v>32</v>
      </c>
      <c r="G791" s="66"/>
      <c r="H791" s="70"/>
      <c r="I791" s="71"/>
      <c r="J791" s="71"/>
      <c r="K791" s="34" t="s">
        <v>65</v>
      </c>
      <c r="L791" s="72">
        <v>791</v>
      </c>
      <c r="M791" s="72"/>
      <c r="N791" s="73"/>
      <c r="O791" s="79" t="s">
        <v>417</v>
      </c>
      <c r="P791" s="79">
        <v>1</v>
      </c>
      <c r="Q791" s="79" t="s">
        <v>418</v>
      </c>
      <c r="R791" s="79"/>
      <c r="S791" s="79"/>
      <c r="T791" s="78" t="str">
        <f>REPLACE(INDEX(GroupVertices[Group],MATCH(Edges[[#This Row],[Vertex 1]],GroupVertices[Vertex],0)),1,1,"")</f>
        <v>1</v>
      </c>
      <c r="U791" s="78" t="str">
        <f>REPLACE(INDEX(GroupVertices[Group],MATCH(Edges[[#This Row],[Vertex 2]],GroupVertices[Vertex],0)),1,1,"")</f>
        <v>4</v>
      </c>
      <c r="V791" s="48"/>
      <c r="W791" s="49"/>
      <c r="X791" s="48"/>
      <c r="Y791" s="49"/>
      <c r="Z791" s="48"/>
      <c r="AA791" s="49"/>
      <c r="AB791" s="48"/>
      <c r="AC791" s="49"/>
      <c r="AD791" s="48"/>
    </row>
    <row r="792" spans="1:30" ht="15">
      <c r="A792" s="65" t="s">
        <v>230</v>
      </c>
      <c r="B792" s="65" t="s">
        <v>311</v>
      </c>
      <c r="C792" s="66" t="s">
        <v>1350</v>
      </c>
      <c r="D792" s="67">
        <v>3</v>
      </c>
      <c r="E792" s="66" t="s">
        <v>132</v>
      </c>
      <c r="F792" s="69">
        <v>32</v>
      </c>
      <c r="G792" s="66"/>
      <c r="H792" s="70"/>
      <c r="I792" s="71"/>
      <c r="J792" s="71"/>
      <c r="K792" s="34" t="s">
        <v>65</v>
      </c>
      <c r="L792" s="72">
        <v>792</v>
      </c>
      <c r="M792" s="72"/>
      <c r="N792" s="73"/>
      <c r="O792" s="79" t="s">
        <v>417</v>
      </c>
      <c r="P792" s="79">
        <v>1</v>
      </c>
      <c r="Q792" s="79" t="s">
        <v>418</v>
      </c>
      <c r="R792" s="79"/>
      <c r="S792" s="79"/>
      <c r="T792" s="78" t="str">
        <f>REPLACE(INDEX(GroupVertices[Group],MATCH(Edges[[#This Row],[Vertex 1]],GroupVertices[Vertex],0)),1,1,"")</f>
        <v>1</v>
      </c>
      <c r="U792" s="78" t="str">
        <f>REPLACE(INDEX(GroupVertices[Group],MATCH(Edges[[#This Row],[Vertex 2]],GroupVertices[Vertex],0)),1,1,"")</f>
        <v>3</v>
      </c>
      <c r="V792" s="48"/>
      <c r="W792" s="49"/>
      <c r="X792" s="48"/>
      <c r="Y792" s="49"/>
      <c r="Z792" s="48"/>
      <c r="AA792" s="49"/>
      <c r="AB792" s="48"/>
      <c r="AC792" s="49"/>
      <c r="AD792" s="48"/>
    </row>
    <row r="793" spans="1:30" ht="15">
      <c r="A793" s="65" t="s">
        <v>230</v>
      </c>
      <c r="B793" s="65" t="s">
        <v>260</v>
      </c>
      <c r="C793" s="66" t="s">
        <v>1350</v>
      </c>
      <c r="D793" s="67">
        <v>3</v>
      </c>
      <c r="E793" s="66" t="s">
        <v>132</v>
      </c>
      <c r="F793" s="69">
        <v>32</v>
      </c>
      <c r="G793" s="66"/>
      <c r="H793" s="70"/>
      <c r="I793" s="71"/>
      <c r="J793" s="71"/>
      <c r="K793" s="34" t="s">
        <v>65</v>
      </c>
      <c r="L793" s="72">
        <v>793</v>
      </c>
      <c r="M793" s="72"/>
      <c r="N793" s="73"/>
      <c r="O793" s="79" t="s">
        <v>417</v>
      </c>
      <c r="P793" s="79">
        <v>1</v>
      </c>
      <c r="Q793" s="79" t="s">
        <v>418</v>
      </c>
      <c r="R793" s="79"/>
      <c r="S793" s="79"/>
      <c r="T793" s="78" t="str">
        <f>REPLACE(INDEX(GroupVertices[Group],MATCH(Edges[[#This Row],[Vertex 1]],GroupVertices[Vertex],0)),1,1,"")</f>
        <v>1</v>
      </c>
      <c r="U793" s="78" t="str">
        <f>REPLACE(INDEX(GroupVertices[Group],MATCH(Edges[[#This Row],[Vertex 2]],GroupVertices[Vertex],0)),1,1,"")</f>
        <v>3</v>
      </c>
      <c r="V793" s="48"/>
      <c r="W793" s="49"/>
      <c r="X793" s="48"/>
      <c r="Y793" s="49"/>
      <c r="Z793" s="48"/>
      <c r="AA793" s="49"/>
      <c r="AB793" s="48"/>
      <c r="AC793" s="49"/>
      <c r="AD793" s="48"/>
    </row>
    <row r="794" spans="1:30" ht="15">
      <c r="A794" s="65" t="s">
        <v>230</v>
      </c>
      <c r="B794" s="65" t="s">
        <v>263</v>
      </c>
      <c r="C794" s="66" t="s">
        <v>1350</v>
      </c>
      <c r="D794" s="67">
        <v>3</v>
      </c>
      <c r="E794" s="66" t="s">
        <v>132</v>
      </c>
      <c r="F794" s="69">
        <v>32</v>
      </c>
      <c r="G794" s="66"/>
      <c r="H794" s="70"/>
      <c r="I794" s="71"/>
      <c r="J794" s="71"/>
      <c r="K794" s="34" t="s">
        <v>65</v>
      </c>
      <c r="L794" s="72">
        <v>794</v>
      </c>
      <c r="M794" s="72"/>
      <c r="N794" s="73"/>
      <c r="O794" s="79" t="s">
        <v>417</v>
      </c>
      <c r="P794" s="79">
        <v>1</v>
      </c>
      <c r="Q794" s="79" t="s">
        <v>418</v>
      </c>
      <c r="R794" s="79"/>
      <c r="S794" s="79"/>
      <c r="T794" s="78" t="str">
        <f>REPLACE(INDEX(GroupVertices[Group],MATCH(Edges[[#This Row],[Vertex 1]],GroupVertices[Vertex],0)),1,1,"")</f>
        <v>1</v>
      </c>
      <c r="U794" s="78" t="str">
        <f>REPLACE(INDEX(GroupVertices[Group],MATCH(Edges[[#This Row],[Vertex 2]],GroupVertices[Vertex],0)),1,1,"")</f>
        <v>1</v>
      </c>
      <c r="V794" s="48"/>
      <c r="W794" s="49"/>
      <c r="X794" s="48"/>
      <c r="Y794" s="49"/>
      <c r="Z794" s="48"/>
      <c r="AA794" s="49"/>
      <c r="AB794" s="48"/>
      <c r="AC794" s="49"/>
      <c r="AD794" s="48"/>
    </row>
    <row r="795" spans="1:30" ht="15">
      <c r="A795" s="65" t="s">
        <v>230</v>
      </c>
      <c r="B795" s="65" t="s">
        <v>297</v>
      </c>
      <c r="C795" s="66" t="s">
        <v>1350</v>
      </c>
      <c r="D795" s="67">
        <v>3</v>
      </c>
      <c r="E795" s="66" t="s">
        <v>132</v>
      </c>
      <c r="F795" s="69">
        <v>32</v>
      </c>
      <c r="G795" s="66"/>
      <c r="H795" s="70"/>
      <c r="I795" s="71"/>
      <c r="J795" s="71"/>
      <c r="K795" s="34" t="s">
        <v>65</v>
      </c>
      <c r="L795" s="72">
        <v>795</v>
      </c>
      <c r="M795" s="72"/>
      <c r="N795" s="73"/>
      <c r="O795" s="79" t="s">
        <v>417</v>
      </c>
      <c r="P795" s="79">
        <v>1</v>
      </c>
      <c r="Q795" s="79" t="s">
        <v>418</v>
      </c>
      <c r="R795" s="79"/>
      <c r="S795" s="79"/>
      <c r="T795" s="78" t="str">
        <f>REPLACE(INDEX(GroupVertices[Group],MATCH(Edges[[#This Row],[Vertex 1]],GroupVertices[Vertex],0)),1,1,"")</f>
        <v>1</v>
      </c>
      <c r="U795" s="78" t="str">
        <f>REPLACE(INDEX(GroupVertices[Group],MATCH(Edges[[#This Row],[Vertex 2]],GroupVertices[Vertex],0)),1,1,"")</f>
        <v>4</v>
      </c>
      <c r="V795" s="48"/>
      <c r="W795" s="49"/>
      <c r="X795" s="48"/>
      <c r="Y795" s="49"/>
      <c r="Z795" s="48"/>
      <c r="AA795" s="49"/>
      <c r="AB795" s="48"/>
      <c r="AC795" s="49"/>
      <c r="AD795" s="48"/>
    </row>
    <row r="796" spans="1:30" ht="15">
      <c r="A796" s="65" t="s">
        <v>230</v>
      </c>
      <c r="B796" s="65" t="s">
        <v>339</v>
      </c>
      <c r="C796" s="66" t="s">
        <v>1350</v>
      </c>
      <c r="D796" s="67">
        <v>3</v>
      </c>
      <c r="E796" s="66" t="s">
        <v>132</v>
      </c>
      <c r="F796" s="69">
        <v>32</v>
      </c>
      <c r="G796" s="66"/>
      <c r="H796" s="70"/>
      <c r="I796" s="71"/>
      <c r="J796" s="71"/>
      <c r="K796" s="34" t="s">
        <v>65</v>
      </c>
      <c r="L796" s="72">
        <v>796</v>
      </c>
      <c r="M796" s="72"/>
      <c r="N796" s="73"/>
      <c r="O796" s="79" t="s">
        <v>417</v>
      </c>
      <c r="P796" s="79">
        <v>1</v>
      </c>
      <c r="Q796" s="79" t="s">
        <v>418</v>
      </c>
      <c r="R796" s="79"/>
      <c r="S796" s="79"/>
      <c r="T796" s="78" t="str">
        <f>REPLACE(INDEX(GroupVertices[Group],MATCH(Edges[[#This Row],[Vertex 1]],GroupVertices[Vertex],0)),1,1,"")</f>
        <v>1</v>
      </c>
      <c r="U796" s="78" t="str">
        <f>REPLACE(INDEX(GroupVertices[Group],MATCH(Edges[[#This Row],[Vertex 2]],GroupVertices[Vertex],0)),1,1,"")</f>
        <v>2</v>
      </c>
      <c r="V796" s="48"/>
      <c r="W796" s="49"/>
      <c r="X796" s="48"/>
      <c r="Y796" s="49"/>
      <c r="Z796" s="48"/>
      <c r="AA796" s="49"/>
      <c r="AB796" s="48"/>
      <c r="AC796" s="49"/>
      <c r="AD796" s="48"/>
    </row>
    <row r="797" spans="1:30" ht="15">
      <c r="A797" s="65" t="s">
        <v>199</v>
      </c>
      <c r="B797" s="65" t="s">
        <v>230</v>
      </c>
      <c r="C797" s="66" t="s">
        <v>1350</v>
      </c>
      <c r="D797" s="67">
        <v>3</v>
      </c>
      <c r="E797" s="66" t="s">
        <v>132</v>
      </c>
      <c r="F797" s="69">
        <v>32</v>
      </c>
      <c r="G797" s="66"/>
      <c r="H797" s="70"/>
      <c r="I797" s="71"/>
      <c r="J797" s="71"/>
      <c r="K797" s="34" t="s">
        <v>65</v>
      </c>
      <c r="L797" s="72">
        <v>797</v>
      </c>
      <c r="M797" s="72"/>
      <c r="N797" s="73"/>
      <c r="O797" s="79" t="s">
        <v>417</v>
      </c>
      <c r="P797" s="79">
        <v>1</v>
      </c>
      <c r="Q797" s="79" t="s">
        <v>418</v>
      </c>
      <c r="R797" s="79"/>
      <c r="S797" s="79"/>
      <c r="T797" s="78" t="str">
        <f>REPLACE(INDEX(GroupVertices[Group],MATCH(Edges[[#This Row],[Vertex 1]],GroupVertices[Vertex],0)),1,1,"")</f>
        <v>1</v>
      </c>
      <c r="U797" s="78" t="str">
        <f>REPLACE(INDEX(GroupVertices[Group],MATCH(Edges[[#This Row],[Vertex 2]],GroupVertices[Vertex],0)),1,1,"")</f>
        <v>1</v>
      </c>
      <c r="V797" s="48"/>
      <c r="W797" s="49"/>
      <c r="X797" s="48"/>
      <c r="Y797" s="49"/>
      <c r="Z797" s="48"/>
      <c r="AA797" s="49"/>
      <c r="AB797" s="48"/>
      <c r="AC797" s="49"/>
      <c r="AD797" s="48"/>
    </row>
    <row r="798" spans="1:30" ht="15">
      <c r="A798" s="65" t="s">
        <v>327</v>
      </c>
      <c r="B798" s="65" t="s">
        <v>230</v>
      </c>
      <c r="C798" s="66" t="s">
        <v>1350</v>
      </c>
      <c r="D798" s="67">
        <v>3</v>
      </c>
      <c r="E798" s="66" t="s">
        <v>132</v>
      </c>
      <c r="F798" s="69">
        <v>32</v>
      </c>
      <c r="G798" s="66"/>
      <c r="H798" s="70"/>
      <c r="I798" s="71"/>
      <c r="J798" s="71"/>
      <c r="K798" s="34" t="s">
        <v>65</v>
      </c>
      <c r="L798" s="72">
        <v>798</v>
      </c>
      <c r="M798" s="72"/>
      <c r="N798" s="73"/>
      <c r="O798" s="79" t="s">
        <v>417</v>
      </c>
      <c r="P798" s="79">
        <v>1</v>
      </c>
      <c r="Q798" s="79" t="s">
        <v>418</v>
      </c>
      <c r="R798" s="79"/>
      <c r="S798" s="79"/>
      <c r="T798" s="78" t="str">
        <f>REPLACE(INDEX(GroupVertices[Group],MATCH(Edges[[#This Row],[Vertex 1]],GroupVertices[Vertex],0)),1,1,"")</f>
        <v>5</v>
      </c>
      <c r="U798" s="78" t="str">
        <f>REPLACE(INDEX(GroupVertices[Group],MATCH(Edges[[#This Row],[Vertex 2]],GroupVertices[Vertex],0)),1,1,"")</f>
        <v>1</v>
      </c>
      <c r="V798" s="48"/>
      <c r="W798" s="49"/>
      <c r="X798" s="48"/>
      <c r="Y798" s="49"/>
      <c r="Z798" s="48"/>
      <c r="AA798" s="49"/>
      <c r="AB798" s="48"/>
      <c r="AC798" s="49"/>
      <c r="AD798" s="48"/>
    </row>
    <row r="799" spans="1:30" ht="15">
      <c r="A799" s="65" t="s">
        <v>222</v>
      </c>
      <c r="B799" s="65" t="s">
        <v>327</v>
      </c>
      <c r="C799" s="66" t="s">
        <v>1350</v>
      </c>
      <c r="D799" s="67">
        <v>3</v>
      </c>
      <c r="E799" s="66" t="s">
        <v>132</v>
      </c>
      <c r="F799" s="69">
        <v>32</v>
      </c>
      <c r="G799" s="66"/>
      <c r="H799" s="70"/>
      <c r="I799" s="71"/>
      <c r="J799" s="71"/>
      <c r="K799" s="34" t="s">
        <v>65</v>
      </c>
      <c r="L799" s="72">
        <v>799</v>
      </c>
      <c r="M799" s="72"/>
      <c r="N799" s="73"/>
      <c r="O799" s="79" t="s">
        <v>417</v>
      </c>
      <c r="P799" s="79">
        <v>1</v>
      </c>
      <c r="Q799" s="79" t="s">
        <v>418</v>
      </c>
      <c r="R799" s="79"/>
      <c r="S799" s="79"/>
      <c r="T799" s="78" t="str">
        <f>REPLACE(INDEX(GroupVertices[Group],MATCH(Edges[[#This Row],[Vertex 1]],GroupVertices[Vertex],0)),1,1,"")</f>
        <v>3</v>
      </c>
      <c r="U799" s="78" t="str">
        <f>REPLACE(INDEX(GroupVertices[Group],MATCH(Edges[[#This Row],[Vertex 2]],GroupVertices[Vertex],0)),1,1,"")</f>
        <v>5</v>
      </c>
      <c r="V799" s="48"/>
      <c r="W799" s="49"/>
      <c r="X799" s="48"/>
      <c r="Y799" s="49"/>
      <c r="Z799" s="48"/>
      <c r="AA799" s="49"/>
      <c r="AB799" s="48"/>
      <c r="AC799" s="49"/>
      <c r="AD799" s="48"/>
    </row>
    <row r="800" spans="1:30" ht="15">
      <c r="A800" s="65" t="s">
        <v>328</v>
      </c>
      <c r="B800" s="65" t="s">
        <v>327</v>
      </c>
      <c r="C800" s="66" t="s">
        <v>1350</v>
      </c>
      <c r="D800" s="67">
        <v>3</v>
      </c>
      <c r="E800" s="66" t="s">
        <v>132</v>
      </c>
      <c r="F800" s="69">
        <v>32</v>
      </c>
      <c r="G800" s="66"/>
      <c r="H800" s="70"/>
      <c r="I800" s="71"/>
      <c r="J800" s="71"/>
      <c r="K800" s="34" t="s">
        <v>65</v>
      </c>
      <c r="L800" s="72">
        <v>800</v>
      </c>
      <c r="M800" s="72"/>
      <c r="N800" s="73"/>
      <c r="O800" s="79" t="s">
        <v>417</v>
      </c>
      <c r="P800" s="79">
        <v>1</v>
      </c>
      <c r="Q800" s="79" t="s">
        <v>418</v>
      </c>
      <c r="R800" s="79"/>
      <c r="S800" s="79"/>
      <c r="T800" s="78" t="str">
        <f>REPLACE(INDEX(GroupVertices[Group],MATCH(Edges[[#This Row],[Vertex 1]],GroupVertices[Vertex],0)),1,1,"")</f>
        <v>2</v>
      </c>
      <c r="U800" s="78" t="str">
        <f>REPLACE(INDEX(GroupVertices[Group],MATCH(Edges[[#This Row],[Vertex 2]],GroupVertices[Vertex],0)),1,1,"")</f>
        <v>5</v>
      </c>
      <c r="V800" s="48"/>
      <c r="W800" s="49"/>
      <c r="X800" s="48"/>
      <c r="Y800" s="49"/>
      <c r="Z800" s="48"/>
      <c r="AA800" s="49"/>
      <c r="AB800" s="48"/>
      <c r="AC800" s="49"/>
      <c r="AD800" s="48"/>
    </row>
    <row r="801" spans="1:30" ht="15">
      <c r="A801" s="65" t="s">
        <v>329</v>
      </c>
      <c r="B801" s="65" t="s">
        <v>327</v>
      </c>
      <c r="C801" s="66" t="s">
        <v>1350</v>
      </c>
      <c r="D801" s="67">
        <v>3</v>
      </c>
      <c r="E801" s="66" t="s">
        <v>132</v>
      </c>
      <c r="F801" s="69">
        <v>32</v>
      </c>
      <c r="G801" s="66"/>
      <c r="H801" s="70"/>
      <c r="I801" s="71"/>
      <c r="J801" s="71"/>
      <c r="K801" s="34" t="s">
        <v>65</v>
      </c>
      <c r="L801" s="72">
        <v>801</v>
      </c>
      <c r="M801" s="72"/>
      <c r="N801" s="73"/>
      <c r="O801" s="79" t="s">
        <v>417</v>
      </c>
      <c r="P801" s="79">
        <v>1</v>
      </c>
      <c r="Q801" s="79" t="s">
        <v>418</v>
      </c>
      <c r="R801" s="79"/>
      <c r="S801" s="79"/>
      <c r="T801" s="78" t="str">
        <f>REPLACE(INDEX(GroupVertices[Group],MATCH(Edges[[#This Row],[Vertex 1]],GroupVertices[Vertex],0)),1,1,"")</f>
        <v>2</v>
      </c>
      <c r="U801" s="78" t="str">
        <f>REPLACE(INDEX(GroupVertices[Group],MATCH(Edges[[#This Row],[Vertex 2]],GroupVertices[Vertex],0)),1,1,"")</f>
        <v>5</v>
      </c>
      <c r="V801" s="48"/>
      <c r="W801" s="49"/>
      <c r="X801" s="48"/>
      <c r="Y801" s="49"/>
      <c r="Z801" s="48"/>
      <c r="AA801" s="49"/>
      <c r="AB801" s="48"/>
      <c r="AC801" s="49"/>
      <c r="AD801" s="48"/>
    </row>
    <row r="802" spans="1:30" ht="15">
      <c r="A802" s="65" t="s">
        <v>327</v>
      </c>
      <c r="B802" s="65" t="s">
        <v>234</v>
      </c>
      <c r="C802" s="66" t="s">
        <v>1350</v>
      </c>
      <c r="D802" s="67">
        <v>3</v>
      </c>
      <c r="E802" s="66" t="s">
        <v>132</v>
      </c>
      <c r="F802" s="69">
        <v>32</v>
      </c>
      <c r="G802" s="66"/>
      <c r="H802" s="70"/>
      <c r="I802" s="71"/>
      <c r="J802" s="71"/>
      <c r="K802" s="34" t="s">
        <v>65</v>
      </c>
      <c r="L802" s="72">
        <v>802</v>
      </c>
      <c r="M802" s="72"/>
      <c r="N802" s="73"/>
      <c r="O802" s="79" t="s">
        <v>417</v>
      </c>
      <c r="P802" s="79">
        <v>1</v>
      </c>
      <c r="Q802" s="79" t="s">
        <v>418</v>
      </c>
      <c r="R802" s="79"/>
      <c r="S802" s="79"/>
      <c r="T802" s="78" t="str">
        <f>REPLACE(INDEX(GroupVertices[Group],MATCH(Edges[[#This Row],[Vertex 1]],GroupVertices[Vertex],0)),1,1,"")</f>
        <v>5</v>
      </c>
      <c r="U802" s="78" t="str">
        <f>REPLACE(INDEX(GroupVertices[Group],MATCH(Edges[[#This Row],[Vertex 2]],GroupVertices[Vertex],0)),1,1,"")</f>
        <v>2</v>
      </c>
      <c r="V802" s="48"/>
      <c r="W802" s="49"/>
      <c r="X802" s="48"/>
      <c r="Y802" s="49"/>
      <c r="Z802" s="48"/>
      <c r="AA802" s="49"/>
      <c r="AB802" s="48"/>
      <c r="AC802" s="49"/>
      <c r="AD802" s="48"/>
    </row>
    <row r="803" spans="1:30" ht="15">
      <c r="A803" s="65" t="s">
        <v>327</v>
      </c>
      <c r="B803" s="65" t="s">
        <v>332</v>
      </c>
      <c r="C803" s="66" t="s">
        <v>1350</v>
      </c>
      <c r="D803" s="67">
        <v>3</v>
      </c>
      <c r="E803" s="66" t="s">
        <v>132</v>
      </c>
      <c r="F803" s="69">
        <v>32</v>
      </c>
      <c r="G803" s="66"/>
      <c r="H803" s="70"/>
      <c r="I803" s="71"/>
      <c r="J803" s="71"/>
      <c r="K803" s="34" t="s">
        <v>65</v>
      </c>
      <c r="L803" s="72">
        <v>803</v>
      </c>
      <c r="M803" s="72"/>
      <c r="N803" s="73"/>
      <c r="O803" s="79" t="s">
        <v>417</v>
      </c>
      <c r="P803" s="79">
        <v>1</v>
      </c>
      <c r="Q803" s="79" t="s">
        <v>418</v>
      </c>
      <c r="R803" s="79"/>
      <c r="S803" s="79"/>
      <c r="T803" s="78" t="str">
        <f>REPLACE(INDEX(GroupVertices[Group],MATCH(Edges[[#This Row],[Vertex 1]],GroupVertices[Vertex],0)),1,1,"")</f>
        <v>5</v>
      </c>
      <c r="U803" s="78" t="str">
        <f>REPLACE(INDEX(GroupVertices[Group],MATCH(Edges[[#This Row],[Vertex 2]],GroupVertices[Vertex],0)),1,1,"")</f>
        <v>4</v>
      </c>
      <c r="V803" s="48"/>
      <c r="W803" s="49"/>
      <c r="X803" s="48"/>
      <c r="Y803" s="49"/>
      <c r="Z803" s="48"/>
      <c r="AA803" s="49"/>
      <c r="AB803" s="48"/>
      <c r="AC803" s="49"/>
      <c r="AD803" s="48"/>
    </row>
    <row r="804" spans="1:30" ht="15">
      <c r="A804" s="65" t="s">
        <v>327</v>
      </c>
      <c r="B804" s="65" t="s">
        <v>312</v>
      </c>
      <c r="C804" s="66" t="s">
        <v>1350</v>
      </c>
      <c r="D804" s="67">
        <v>3</v>
      </c>
      <c r="E804" s="66" t="s">
        <v>132</v>
      </c>
      <c r="F804" s="69">
        <v>32</v>
      </c>
      <c r="G804" s="66"/>
      <c r="H804" s="70"/>
      <c r="I804" s="71"/>
      <c r="J804" s="71"/>
      <c r="K804" s="34" t="s">
        <v>65</v>
      </c>
      <c r="L804" s="72">
        <v>804</v>
      </c>
      <c r="M804" s="72"/>
      <c r="N804" s="73"/>
      <c r="O804" s="79" t="s">
        <v>417</v>
      </c>
      <c r="P804" s="79">
        <v>1</v>
      </c>
      <c r="Q804" s="79" t="s">
        <v>418</v>
      </c>
      <c r="R804" s="79"/>
      <c r="S804" s="79"/>
      <c r="T804" s="78" t="str">
        <f>REPLACE(INDEX(GroupVertices[Group],MATCH(Edges[[#This Row],[Vertex 1]],GroupVertices[Vertex],0)),1,1,"")</f>
        <v>5</v>
      </c>
      <c r="U804" s="78" t="str">
        <f>REPLACE(INDEX(GroupVertices[Group],MATCH(Edges[[#This Row],[Vertex 2]],GroupVertices[Vertex],0)),1,1,"")</f>
        <v>2</v>
      </c>
      <c r="V804" s="48"/>
      <c r="W804" s="49"/>
      <c r="X804" s="48"/>
      <c r="Y804" s="49"/>
      <c r="Z804" s="48"/>
      <c r="AA804" s="49"/>
      <c r="AB804" s="48"/>
      <c r="AC804" s="49"/>
      <c r="AD804" s="48"/>
    </row>
    <row r="805" spans="1:30" ht="15">
      <c r="A805" s="65" t="s">
        <v>327</v>
      </c>
      <c r="B805" s="65" t="s">
        <v>413</v>
      </c>
      <c r="C805" s="66" t="s">
        <v>1350</v>
      </c>
      <c r="D805" s="67">
        <v>3</v>
      </c>
      <c r="E805" s="66" t="s">
        <v>132</v>
      </c>
      <c r="F805" s="69">
        <v>32</v>
      </c>
      <c r="G805" s="66"/>
      <c r="H805" s="70"/>
      <c r="I805" s="71"/>
      <c r="J805" s="71"/>
      <c r="K805" s="34" t="s">
        <v>65</v>
      </c>
      <c r="L805" s="72">
        <v>805</v>
      </c>
      <c r="M805" s="72"/>
      <c r="N805" s="73"/>
      <c r="O805" s="79" t="s">
        <v>417</v>
      </c>
      <c r="P805" s="79">
        <v>1</v>
      </c>
      <c r="Q805" s="79" t="s">
        <v>418</v>
      </c>
      <c r="R805" s="79"/>
      <c r="S805" s="79"/>
      <c r="T805" s="78" t="str">
        <f>REPLACE(INDEX(GroupVertices[Group],MATCH(Edges[[#This Row],[Vertex 1]],GroupVertices[Vertex],0)),1,1,"")</f>
        <v>5</v>
      </c>
      <c r="U805" s="78" t="str">
        <f>REPLACE(INDEX(GroupVertices[Group],MATCH(Edges[[#This Row],[Vertex 2]],GroupVertices[Vertex],0)),1,1,"")</f>
        <v>5</v>
      </c>
      <c r="V805" s="48"/>
      <c r="W805" s="49"/>
      <c r="X805" s="48"/>
      <c r="Y805" s="49"/>
      <c r="Z805" s="48"/>
      <c r="AA805" s="49"/>
      <c r="AB805" s="48"/>
      <c r="AC805" s="49"/>
      <c r="AD805" s="48"/>
    </row>
    <row r="806" spans="1:30" ht="15">
      <c r="A806" s="65" t="s">
        <v>327</v>
      </c>
      <c r="B806" s="65" t="s">
        <v>338</v>
      </c>
      <c r="C806" s="66" t="s">
        <v>1350</v>
      </c>
      <c r="D806" s="67">
        <v>3</v>
      </c>
      <c r="E806" s="66" t="s">
        <v>132</v>
      </c>
      <c r="F806" s="69">
        <v>32</v>
      </c>
      <c r="G806" s="66"/>
      <c r="H806" s="70"/>
      <c r="I806" s="71"/>
      <c r="J806" s="71"/>
      <c r="K806" s="34" t="s">
        <v>65</v>
      </c>
      <c r="L806" s="72">
        <v>806</v>
      </c>
      <c r="M806" s="72"/>
      <c r="N806" s="73"/>
      <c r="O806" s="79" t="s">
        <v>417</v>
      </c>
      <c r="P806" s="79">
        <v>1</v>
      </c>
      <c r="Q806" s="79" t="s">
        <v>418</v>
      </c>
      <c r="R806" s="79"/>
      <c r="S806" s="79"/>
      <c r="T806" s="78" t="str">
        <f>REPLACE(INDEX(GroupVertices[Group],MATCH(Edges[[#This Row],[Vertex 1]],GroupVertices[Vertex],0)),1,1,"")</f>
        <v>5</v>
      </c>
      <c r="U806" s="78" t="str">
        <f>REPLACE(INDEX(GroupVertices[Group],MATCH(Edges[[#This Row],[Vertex 2]],GroupVertices[Vertex],0)),1,1,"")</f>
        <v>4</v>
      </c>
      <c r="V806" s="48"/>
      <c r="W806" s="49"/>
      <c r="X806" s="48"/>
      <c r="Y806" s="49"/>
      <c r="Z806" s="48"/>
      <c r="AA806" s="49"/>
      <c r="AB806" s="48"/>
      <c r="AC806" s="49"/>
      <c r="AD806" s="48"/>
    </row>
    <row r="807" spans="1:30" ht="15">
      <c r="A807" s="65" t="s">
        <v>327</v>
      </c>
      <c r="B807" s="65" t="s">
        <v>339</v>
      </c>
      <c r="C807" s="66" t="s">
        <v>1350</v>
      </c>
      <c r="D807" s="67">
        <v>3</v>
      </c>
      <c r="E807" s="66" t="s">
        <v>132</v>
      </c>
      <c r="F807" s="69">
        <v>32</v>
      </c>
      <c r="G807" s="66"/>
      <c r="H807" s="70"/>
      <c r="I807" s="71"/>
      <c r="J807" s="71"/>
      <c r="K807" s="34" t="s">
        <v>65</v>
      </c>
      <c r="L807" s="72">
        <v>807</v>
      </c>
      <c r="M807" s="72"/>
      <c r="N807" s="73"/>
      <c r="O807" s="79" t="s">
        <v>417</v>
      </c>
      <c r="P807" s="79">
        <v>1</v>
      </c>
      <c r="Q807" s="79" t="s">
        <v>418</v>
      </c>
      <c r="R807" s="79"/>
      <c r="S807" s="79"/>
      <c r="T807" s="78" t="str">
        <f>REPLACE(INDEX(GroupVertices[Group],MATCH(Edges[[#This Row],[Vertex 1]],GroupVertices[Vertex],0)),1,1,"")</f>
        <v>5</v>
      </c>
      <c r="U807" s="78" t="str">
        <f>REPLACE(INDEX(GroupVertices[Group],MATCH(Edges[[#This Row],[Vertex 2]],GroupVertices[Vertex],0)),1,1,"")</f>
        <v>2</v>
      </c>
      <c r="V807" s="48"/>
      <c r="W807" s="49"/>
      <c r="X807" s="48"/>
      <c r="Y807" s="49"/>
      <c r="Z807" s="48"/>
      <c r="AA807" s="49"/>
      <c r="AB807" s="48"/>
      <c r="AC807" s="49"/>
      <c r="AD807" s="48"/>
    </row>
    <row r="808" spans="1:30" ht="15">
      <c r="A808" s="65" t="s">
        <v>327</v>
      </c>
      <c r="B808" s="65" t="s">
        <v>358</v>
      </c>
      <c r="C808" s="66" t="s">
        <v>1350</v>
      </c>
      <c r="D808" s="67">
        <v>3</v>
      </c>
      <c r="E808" s="66" t="s">
        <v>132</v>
      </c>
      <c r="F808" s="69">
        <v>32</v>
      </c>
      <c r="G808" s="66"/>
      <c r="H808" s="70"/>
      <c r="I808" s="71"/>
      <c r="J808" s="71"/>
      <c r="K808" s="34" t="s">
        <v>65</v>
      </c>
      <c r="L808" s="72">
        <v>808</v>
      </c>
      <c r="M808" s="72"/>
      <c r="N808" s="73"/>
      <c r="O808" s="79" t="s">
        <v>417</v>
      </c>
      <c r="P808" s="79">
        <v>1</v>
      </c>
      <c r="Q808" s="79" t="s">
        <v>418</v>
      </c>
      <c r="R808" s="79"/>
      <c r="S808" s="79"/>
      <c r="T808" s="78" t="str">
        <f>REPLACE(INDEX(GroupVertices[Group],MATCH(Edges[[#This Row],[Vertex 1]],GroupVertices[Vertex],0)),1,1,"")</f>
        <v>5</v>
      </c>
      <c r="U808" s="78" t="str">
        <f>REPLACE(INDEX(GroupVertices[Group],MATCH(Edges[[#This Row],[Vertex 2]],GroupVertices[Vertex],0)),1,1,"")</f>
        <v>1</v>
      </c>
      <c r="V808" s="48"/>
      <c r="W808" s="49"/>
      <c r="X808" s="48"/>
      <c r="Y808" s="49"/>
      <c r="Z808" s="48"/>
      <c r="AA808" s="49"/>
      <c r="AB808" s="48"/>
      <c r="AC808" s="49"/>
      <c r="AD808" s="48"/>
    </row>
    <row r="809" spans="1:30" ht="15">
      <c r="A809" s="65" t="s">
        <v>199</v>
      </c>
      <c r="B809" s="65" t="s">
        <v>327</v>
      </c>
      <c r="C809" s="66" t="s">
        <v>1350</v>
      </c>
      <c r="D809" s="67">
        <v>3</v>
      </c>
      <c r="E809" s="66" t="s">
        <v>132</v>
      </c>
      <c r="F809" s="69">
        <v>32</v>
      </c>
      <c r="G809" s="66"/>
      <c r="H809" s="70"/>
      <c r="I809" s="71"/>
      <c r="J809" s="71"/>
      <c r="K809" s="34" t="s">
        <v>65</v>
      </c>
      <c r="L809" s="72">
        <v>809</v>
      </c>
      <c r="M809" s="72"/>
      <c r="N809" s="73"/>
      <c r="O809" s="79" t="s">
        <v>417</v>
      </c>
      <c r="P809" s="79">
        <v>1</v>
      </c>
      <c r="Q809" s="79" t="s">
        <v>418</v>
      </c>
      <c r="R809" s="79"/>
      <c r="S809" s="79"/>
      <c r="T809" s="78" t="str">
        <f>REPLACE(INDEX(GroupVertices[Group],MATCH(Edges[[#This Row],[Vertex 1]],GroupVertices[Vertex],0)),1,1,"")</f>
        <v>1</v>
      </c>
      <c r="U809" s="78" t="str">
        <f>REPLACE(INDEX(GroupVertices[Group],MATCH(Edges[[#This Row],[Vertex 2]],GroupVertices[Vertex],0)),1,1,"")</f>
        <v>5</v>
      </c>
      <c r="V809" s="48"/>
      <c r="W809" s="49"/>
      <c r="X809" s="48"/>
      <c r="Y809" s="49"/>
      <c r="Z809" s="48"/>
      <c r="AA809" s="49"/>
      <c r="AB809" s="48"/>
      <c r="AC809" s="49"/>
      <c r="AD809" s="48"/>
    </row>
    <row r="810" spans="1:30" ht="15">
      <c r="A810" s="65" t="s">
        <v>330</v>
      </c>
      <c r="B810" s="65" t="s">
        <v>222</v>
      </c>
      <c r="C810" s="66" t="s">
        <v>1350</v>
      </c>
      <c r="D810" s="67">
        <v>3</v>
      </c>
      <c r="E810" s="66" t="s">
        <v>132</v>
      </c>
      <c r="F810" s="69">
        <v>32</v>
      </c>
      <c r="G810" s="66"/>
      <c r="H810" s="70"/>
      <c r="I810" s="71"/>
      <c r="J810" s="71"/>
      <c r="K810" s="34" t="s">
        <v>65</v>
      </c>
      <c r="L810" s="72">
        <v>810</v>
      </c>
      <c r="M810" s="72"/>
      <c r="N810" s="73"/>
      <c r="O810" s="79" t="s">
        <v>417</v>
      </c>
      <c r="P810" s="79">
        <v>1</v>
      </c>
      <c r="Q810" s="79" t="s">
        <v>418</v>
      </c>
      <c r="R810" s="79"/>
      <c r="S810" s="79"/>
      <c r="T810" s="78" t="str">
        <f>REPLACE(INDEX(GroupVertices[Group],MATCH(Edges[[#This Row],[Vertex 1]],GroupVertices[Vertex],0)),1,1,"")</f>
        <v>4</v>
      </c>
      <c r="U810" s="78" t="str">
        <f>REPLACE(INDEX(GroupVertices[Group],MATCH(Edges[[#This Row],[Vertex 2]],GroupVertices[Vertex],0)),1,1,"")</f>
        <v>3</v>
      </c>
      <c r="V810" s="48"/>
      <c r="W810" s="49"/>
      <c r="X810" s="48"/>
      <c r="Y810" s="49"/>
      <c r="Z810" s="48"/>
      <c r="AA810" s="49"/>
      <c r="AB810" s="48"/>
      <c r="AC810" s="49"/>
      <c r="AD810" s="48"/>
    </row>
    <row r="811" spans="1:30" ht="15">
      <c r="A811" s="65" t="s">
        <v>199</v>
      </c>
      <c r="B811" s="65" t="s">
        <v>330</v>
      </c>
      <c r="C811" s="66" t="s">
        <v>1350</v>
      </c>
      <c r="D811" s="67">
        <v>3</v>
      </c>
      <c r="E811" s="66" t="s">
        <v>132</v>
      </c>
      <c r="F811" s="69">
        <v>32</v>
      </c>
      <c r="G811" s="66"/>
      <c r="H811" s="70"/>
      <c r="I811" s="71"/>
      <c r="J811" s="71"/>
      <c r="K811" s="34" t="s">
        <v>65</v>
      </c>
      <c r="L811" s="72">
        <v>811</v>
      </c>
      <c r="M811" s="72"/>
      <c r="N811" s="73"/>
      <c r="O811" s="79" t="s">
        <v>417</v>
      </c>
      <c r="P811" s="79">
        <v>1</v>
      </c>
      <c r="Q811" s="79" t="s">
        <v>418</v>
      </c>
      <c r="R811" s="79"/>
      <c r="S811" s="79"/>
      <c r="T811" s="78" t="str">
        <f>REPLACE(INDEX(GroupVertices[Group],MATCH(Edges[[#This Row],[Vertex 1]],GroupVertices[Vertex],0)),1,1,"")</f>
        <v>1</v>
      </c>
      <c r="U811" s="78" t="str">
        <f>REPLACE(INDEX(GroupVertices[Group],MATCH(Edges[[#This Row],[Vertex 2]],GroupVertices[Vertex],0)),1,1,"")</f>
        <v>4</v>
      </c>
      <c r="V811" s="48"/>
      <c r="W811" s="49"/>
      <c r="X811" s="48"/>
      <c r="Y811" s="49"/>
      <c r="Z811" s="48"/>
      <c r="AA811" s="49"/>
      <c r="AB811" s="48"/>
      <c r="AC811" s="49"/>
      <c r="AD811" s="48"/>
    </row>
    <row r="812" spans="1:30" ht="15">
      <c r="A812" s="65" t="s">
        <v>239</v>
      </c>
      <c r="B812" s="65" t="s">
        <v>330</v>
      </c>
      <c r="C812" s="66" t="s">
        <v>1350</v>
      </c>
      <c r="D812" s="67">
        <v>3</v>
      </c>
      <c r="E812" s="66" t="s">
        <v>132</v>
      </c>
      <c r="F812" s="69">
        <v>32</v>
      </c>
      <c r="G812" s="66"/>
      <c r="H812" s="70"/>
      <c r="I812" s="71"/>
      <c r="J812" s="71"/>
      <c r="K812" s="34" t="s">
        <v>65</v>
      </c>
      <c r="L812" s="72">
        <v>812</v>
      </c>
      <c r="M812" s="72"/>
      <c r="N812" s="73"/>
      <c r="O812" s="79" t="s">
        <v>417</v>
      </c>
      <c r="P812" s="79">
        <v>1</v>
      </c>
      <c r="Q812" s="79" t="s">
        <v>418</v>
      </c>
      <c r="R812" s="79"/>
      <c r="S812" s="79"/>
      <c r="T812" s="78" t="str">
        <f>REPLACE(INDEX(GroupVertices[Group],MATCH(Edges[[#This Row],[Vertex 1]],GroupVertices[Vertex],0)),1,1,"")</f>
        <v>3</v>
      </c>
      <c r="U812" s="78" t="str">
        <f>REPLACE(INDEX(GroupVertices[Group],MATCH(Edges[[#This Row],[Vertex 2]],GroupVertices[Vertex],0)),1,1,"")</f>
        <v>4</v>
      </c>
      <c r="V812" s="48"/>
      <c r="W812" s="49"/>
      <c r="X812" s="48"/>
      <c r="Y812" s="49"/>
      <c r="Z812" s="48"/>
      <c r="AA812" s="49"/>
      <c r="AB812" s="48"/>
      <c r="AC812" s="49"/>
      <c r="AD812" s="48"/>
    </row>
    <row r="813" spans="1:30" ht="15">
      <c r="A813" s="65" t="s">
        <v>287</v>
      </c>
      <c r="B813" s="65" t="s">
        <v>330</v>
      </c>
      <c r="C813" s="66" t="s">
        <v>1350</v>
      </c>
      <c r="D813" s="67">
        <v>3</v>
      </c>
      <c r="E813" s="66" t="s">
        <v>132</v>
      </c>
      <c r="F813" s="69">
        <v>32</v>
      </c>
      <c r="G813" s="66"/>
      <c r="H813" s="70"/>
      <c r="I813" s="71"/>
      <c r="J813" s="71"/>
      <c r="K813" s="34" t="s">
        <v>65</v>
      </c>
      <c r="L813" s="72">
        <v>813</v>
      </c>
      <c r="M813" s="72"/>
      <c r="N813" s="73"/>
      <c r="O813" s="79" t="s">
        <v>417</v>
      </c>
      <c r="P813" s="79">
        <v>1</v>
      </c>
      <c r="Q813" s="79" t="s">
        <v>418</v>
      </c>
      <c r="R813" s="79"/>
      <c r="S813" s="79"/>
      <c r="T813" s="78" t="str">
        <f>REPLACE(INDEX(GroupVertices[Group],MATCH(Edges[[#This Row],[Vertex 1]],GroupVertices[Vertex],0)),1,1,"")</f>
        <v>4</v>
      </c>
      <c r="U813" s="78" t="str">
        <f>REPLACE(INDEX(GroupVertices[Group],MATCH(Edges[[#This Row],[Vertex 2]],GroupVertices[Vertex],0)),1,1,"")</f>
        <v>4</v>
      </c>
      <c r="V813" s="48"/>
      <c r="W813" s="49"/>
      <c r="X813" s="48"/>
      <c r="Y813" s="49"/>
      <c r="Z813" s="48"/>
      <c r="AA813" s="49"/>
      <c r="AB813" s="48"/>
      <c r="AC813" s="49"/>
      <c r="AD813" s="48"/>
    </row>
    <row r="814" spans="1:30" ht="15">
      <c r="A814" s="65" t="s">
        <v>290</v>
      </c>
      <c r="B814" s="65" t="s">
        <v>330</v>
      </c>
      <c r="C814" s="66" t="s">
        <v>1350</v>
      </c>
      <c r="D814" s="67">
        <v>3</v>
      </c>
      <c r="E814" s="66" t="s">
        <v>132</v>
      </c>
      <c r="F814" s="69">
        <v>32</v>
      </c>
      <c r="G814" s="66"/>
      <c r="H814" s="70"/>
      <c r="I814" s="71"/>
      <c r="J814" s="71"/>
      <c r="K814" s="34" t="s">
        <v>65</v>
      </c>
      <c r="L814" s="72">
        <v>814</v>
      </c>
      <c r="M814" s="72"/>
      <c r="N814" s="73"/>
      <c r="O814" s="79" t="s">
        <v>417</v>
      </c>
      <c r="P814" s="79">
        <v>1</v>
      </c>
      <c r="Q814" s="79" t="s">
        <v>418</v>
      </c>
      <c r="R814" s="79"/>
      <c r="S814" s="79"/>
      <c r="T814" s="78" t="str">
        <f>REPLACE(INDEX(GroupVertices[Group],MATCH(Edges[[#This Row],[Vertex 1]],GroupVertices[Vertex],0)),1,1,"")</f>
        <v>4</v>
      </c>
      <c r="U814" s="78" t="str">
        <f>REPLACE(INDEX(GroupVertices[Group],MATCH(Edges[[#This Row],[Vertex 2]],GroupVertices[Vertex],0)),1,1,"")</f>
        <v>4</v>
      </c>
      <c r="V814" s="48"/>
      <c r="W814" s="49"/>
      <c r="X814" s="48"/>
      <c r="Y814" s="49"/>
      <c r="Z814" s="48"/>
      <c r="AA814" s="49"/>
      <c r="AB814" s="48"/>
      <c r="AC814" s="49"/>
      <c r="AD814" s="48"/>
    </row>
    <row r="815" spans="1:30" ht="15">
      <c r="A815" s="65" t="s">
        <v>309</v>
      </c>
      <c r="B815" s="65" t="s">
        <v>330</v>
      </c>
      <c r="C815" s="66" t="s">
        <v>1350</v>
      </c>
      <c r="D815" s="67">
        <v>3</v>
      </c>
      <c r="E815" s="66" t="s">
        <v>132</v>
      </c>
      <c r="F815" s="69">
        <v>32</v>
      </c>
      <c r="G815" s="66"/>
      <c r="H815" s="70"/>
      <c r="I815" s="71"/>
      <c r="J815" s="71"/>
      <c r="K815" s="34" t="s">
        <v>65</v>
      </c>
      <c r="L815" s="72">
        <v>815</v>
      </c>
      <c r="M815" s="72"/>
      <c r="N815" s="73"/>
      <c r="O815" s="79" t="s">
        <v>417</v>
      </c>
      <c r="P815" s="79">
        <v>1</v>
      </c>
      <c r="Q815" s="79" t="s">
        <v>418</v>
      </c>
      <c r="R815" s="79"/>
      <c r="S815" s="79"/>
      <c r="T815" s="78" t="str">
        <f>REPLACE(INDEX(GroupVertices[Group],MATCH(Edges[[#This Row],[Vertex 1]],GroupVertices[Vertex],0)),1,1,"")</f>
        <v>4</v>
      </c>
      <c r="U815" s="78" t="str">
        <f>REPLACE(INDEX(GroupVertices[Group],MATCH(Edges[[#This Row],[Vertex 2]],GroupVertices[Vertex],0)),1,1,"")</f>
        <v>4</v>
      </c>
      <c r="V815" s="48"/>
      <c r="W815" s="49"/>
      <c r="X815" s="48"/>
      <c r="Y815" s="49"/>
      <c r="Z815" s="48"/>
      <c r="AA815" s="49"/>
      <c r="AB815" s="48"/>
      <c r="AC815" s="49"/>
      <c r="AD815" s="48"/>
    </row>
    <row r="816" spans="1:30" ht="15">
      <c r="A816" s="65" t="s">
        <v>331</v>
      </c>
      <c r="B816" s="65" t="s">
        <v>330</v>
      </c>
      <c r="C816" s="66" t="s">
        <v>1350</v>
      </c>
      <c r="D816" s="67">
        <v>3</v>
      </c>
      <c r="E816" s="66" t="s">
        <v>132</v>
      </c>
      <c r="F816" s="69">
        <v>32</v>
      </c>
      <c r="G816" s="66"/>
      <c r="H816" s="70"/>
      <c r="I816" s="71"/>
      <c r="J816" s="71"/>
      <c r="K816" s="34" t="s">
        <v>65</v>
      </c>
      <c r="L816" s="72">
        <v>816</v>
      </c>
      <c r="M816" s="72"/>
      <c r="N816" s="73"/>
      <c r="O816" s="79" t="s">
        <v>417</v>
      </c>
      <c r="P816" s="79">
        <v>1</v>
      </c>
      <c r="Q816" s="79" t="s">
        <v>418</v>
      </c>
      <c r="R816" s="79"/>
      <c r="S816" s="79"/>
      <c r="T816" s="78" t="str">
        <f>REPLACE(INDEX(GroupVertices[Group],MATCH(Edges[[#This Row],[Vertex 1]],GroupVertices[Vertex],0)),1,1,"")</f>
        <v>4</v>
      </c>
      <c r="U816" s="78" t="str">
        <f>REPLACE(INDEX(GroupVertices[Group],MATCH(Edges[[#This Row],[Vertex 2]],GroupVertices[Vertex],0)),1,1,"")</f>
        <v>4</v>
      </c>
      <c r="V816" s="48"/>
      <c r="W816" s="49"/>
      <c r="X816" s="48"/>
      <c r="Y816" s="49"/>
      <c r="Z816" s="48"/>
      <c r="AA816" s="49"/>
      <c r="AB816" s="48"/>
      <c r="AC816" s="49"/>
      <c r="AD816" s="48"/>
    </row>
    <row r="817" spans="1:30" ht="15">
      <c r="A817" s="65" t="s">
        <v>239</v>
      </c>
      <c r="B817" s="65" t="s">
        <v>205</v>
      </c>
      <c r="C817" s="66" t="s">
        <v>1350</v>
      </c>
      <c r="D817" s="67">
        <v>3</v>
      </c>
      <c r="E817" s="66" t="s">
        <v>132</v>
      </c>
      <c r="F817" s="69">
        <v>32</v>
      </c>
      <c r="G817" s="66"/>
      <c r="H817" s="70"/>
      <c r="I817" s="71"/>
      <c r="J817" s="71"/>
      <c r="K817" s="34" t="s">
        <v>65</v>
      </c>
      <c r="L817" s="72">
        <v>817</v>
      </c>
      <c r="M817" s="72"/>
      <c r="N817" s="73"/>
      <c r="O817" s="79" t="s">
        <v>417</v>
      </c>
      <c r="P817" s="79">
        <v>1</v>
      </c>
      <c r="Q817" s="79" t="s">
        <v>418</v>
      </c>
      <c r="R817" s="79"/>
      <c r="S817" s="79"/>
      <c r="T817" s="78" t="str">
        <f>REPLACE(INDEX(GroupVertices[Group],MATCH(Edges[[#This Row],[Vertex 1]],GroupVertices[Vertex],0)),1,1,"")</f>
        <v>3</v>
      </c>
      <c r="U817" s="78" t="str">
        <f>REPLACE(INDEX(GroupVertices[Group],MATCH(Edges[[#This Row],[Vertex 2]],GroupVertices[Vertex],0)),1,1,"")</f>
        <v>4</v>
      </c>
      <c r="V817" s="48"/>
      <c r="W817" s="49"/>
      <c r="X817" s="48"/>
      <c r="Y817" s="49"/>
      <c r="Z817" s="48"/>
      <c r="AA817" s="49"/>
      <c r="AB817" s="48"/>
      <c r="AC817" s="49"/>
      <c r="AD817" s="48"/>
    </row>
    <row r="818" spans="1:30" ht="15">
      <c r="A818" s="65" t="s">
        <v>239</v>
      </c>
      <c r="B818" s="65" t="s">
        <v>214</v>
      </c>
      <c r="C818" s="66" t="s">
        <v>1350</v>
      </c>
      <c r="D818" s="67">
        <v>3</v>
      </c>
      <c r="E818" s="66" t="s">
        <v>132</v>
      </c>
      <c r="F818" s="69">
        <v>32</v>
      </c>
      <c r="G818" s="66"/>
      <c r="H818" s="70"/>
      <c r="I818" s="71"/>
      <c r="J818" s="71"/>
      <c r="K818" s="34" t="s">
        <v>65</v>
      </c>
      <c r="L818" s="72">
        <v>818</v>
      </c>
      <c r="M818" s="72"/>
      <c r="N818" s="73"/>
      <c r="O818" s="79" t="s">
        <v>417</v>
      </c>
      <c r="P818" s="79">
        <v>1</v>
      </c>
      <c r="Q818" s="79" t="s">
        <v>418</v>
      </c>
      <c r="R818" s="79"/>
      <c r="S818" s="79"/>
      <c r="T818" s="78" t="str">
        <f>REPLACE(INDEX(GroupVertices[Group],MATCH(Edges[[#This Row],[Vertex 1]],GroupVertices[Vertex],0)),1,1,"")</f>
        <v>3</v>
      </c>
      <c r="U818" s="78" t="str">
        <f>REPLACE(INDEX(GroupVertices[Group],MATCH(Edges[[#This Row],[Vertex 2]],GroupVertices[Vertex],0)),1,1,"")</f>
        <v>3</v>
      </c>
      <c r="V818" s="48"/>
      <c r="W818" s="49"/>
      <c r="X818" s="48"/>
      <c r="Y818" s="49"/>
      <c r="Z818" s="48"/>
      <c r="AA818" s="49"/>
      <c r="AB818" s="48"/>
      <c r="AC818" s="49"/>
      <c r="AD818" s="48"/>
    </row>
    <row r="819" spans="1:30" ht="15">
      <c r="A819" s="65" t="s">
        <v>239</v>
      </c>
      <c r="B819" s="65" t="s">
        <v>298</v>
      </c>
      <c r="C819" s="66" t="s">
        <v>1350</v>
      </c>
      <c r="D819" s="67">
        <v>3</v>
      </c>
      <c r="E819" s="66" t="s">
        <v>132</v>
      </c>
      <c r="F819" s="69">
        <v>32</v>
      </c>
      <c r="G819" s="66"/>
      <c r="H819" s="70"/>
      <c r="I819" s="71"/>
      <c r="J819" s="71"/>
      <c r="K819" s="34" t="s">
        <v>65</v>
      </c>
      <c r="L819" s="72">
        <v>819</v>
      </c>
      <c r="M819" s="72"/>
      <c r="N819" s="73"/>
      <c r="O819" s="79" t="s">
        <v>417</v>
      </c>
      <c r="P819" s="79">
        <v>1</v>
      </c>
      <c r="Q819" s="79" t="s">
        <v>418</v>
      </c>
      <c r="R819" s="79"/>
      <c r="S819" s="79"/>
      <c r="T819" s="78" t="str">
        <f>REPLACE(INDEX(GroupVertices[Group],MATCH(Edges[[#This Row],[Vertex 1]],GroupVertices[Vertex],0)),1,1,"")</f>
        <v>3</v>
      </c>
      <c r="U819" s="78" t="str">
        <f>REPLACE(INDEX(GroupVertices[Group],MATCH(Edges[[#This Row],[Vertex 2]],GroupVertices[Vertex],0)),1,1,"")</f>
        <v>1</v>
      </c>
      <c r="V819" s="48"/>
      <c r="W819" s="49"/>
      <c r="X819" s="48"/>
      <c r="Y819" s="49"/>
      <c r="Z819" s="48"/>
      <c r="AA819" s="49"/>
      <c r="AB819" s="48"/>
      <c r="AC819" s="49"/>
      <c r="AD819" s="48"/>
    </row>
    <row r="820" spans="1:30" ht="15">
      <c r="A820" s="65" t="s">
        <v>239</v>
      </c>
      <c r="B820" s="65" t="s">
        <v>344</v>
      </c>
      <c r="C820" s="66" t="s">
        <v>1350</v>
      </c>
      <c r="D820" s="67">
        <v>3</v>
      </c>
      <c r="E820" s="66" t="s">
        <v>132</v>
      </c>
      <c r="F820" s="69">
        <v>32</v>
      </c>
      <c r="G820" s="66"/>
      <c r="H820" s="70"/>
      <c r="I820" s="71"/>
      <c r="J820" s="71"/>
      <c r="K820" s="34" t="s">
        <v>65</v>
      </c>
      <c r="L820" s="72">
        <v>820</v>
      </c>
      <c r="M820" s="72"/>
      <c r="N820" s="73"/>
      <c r="O820" s="79" t="s">
        <v>417</v>
      </c>
      <c r="P820" s="79">
        <v>1</v>
      </c>
      <c r="Q820" s="79" t="s">
        <v>418</v>
      </c>
      <c r="R820" s="79"/>
      <c r="S820" s="79"/>
      <c r="T820" s="78" t="str">
        <f>REPLACE(INDEX(GroupVertices[Group],MATCH(Edges[[#This Row],[Vertex 1]],GroupVertices[Vertex],0)),1,1,"")</f>
        <v>3</v>
      </c>
      <c r="U820" s="78" t="str">
        <f>REPLACE(INDEX(GroupVertices[Group],MATCH(Edges[[#This Row],[Vertex 2]],GroupVertices[Vertex],0)),1,1,"")</f>
        <v>1</v>
      </c>
      <c r="V820" s="48"/>
      <c r="W820" s="49"/>
      <c r="X820" s="48"/>
      <c r="Y820" s="49"/>
      <c r="Z820" s="48"/>
      <c r="AA820" s="49"/>
      <c r="AB820" s="48"/>
      <c r="AC820" s="49"/>
      <c r="AD820" s="48"/>
    </row>
    <row r="821" spans="1:30" ht="15">
      <c r="A821" s="65" t="s">
        <v>239</v>
      </c>
      <c r="B821" s="65" t="s">
        <v>353</v>
      </c>
      <c r="C821" s="66" t="s">
        <v>1350</v>
      </c>
      <c r="D821" s="67">
        <v>3</v>
      </c>
      <c r="E821" s="66" t="s">
        <v>132</v>
      </c>
      <c r="F821" s="69">
        <v>32</v>
      </c>
      <c r="G821" s="66"/>
      <c r="H821" s="70"/>
      <c r="I821" s="71"/>
      <c r="J821" s="71"/>
      <c r="K821" s="34" t="s">
        <v>65</v>
      </c>
      <c r="L821" s="72">
        <v>821</v>
      </c>
      <c r="M821" s="72"/>
      <c r="N821" s="73"/>
      <c r="O821" s="79" t="s">
        <v>417</v>
      </c>
      <c r="P821" s="79">
        <v>1</v>
      </c>
      <c r="Q821" s="79" t="s">
        <v>418</v>
      </c>
      <c r="R821" s="79"/>
      <c r="S821" s="79"/>
      <c r="T821" s="78" t="str">
        <f>REPLACE(INDEX(GroupVertices[Group],MATCH(Edges[[#This Row],[Vertex 1]],GroupVertices[Vertex],0)),1,1,"")</f>
        <v>3</v>
      </c>
      <c r="U821" s="78" t="str">
        <f>REPLACE(INDEX(GroupVertices[Group],MATCH(Edges[[#This Row],[Vertex 2]],GroupVertices[Vertex],0)),1,1,"")</f>
        <v>3</v>
      </c>
      <c r="V821" s="48"/>
      <c r="W821" s="49"/>
      <c r="X821" s="48"/>
      <c r="Y821" s="49"/>
      <c r="Z821" s="48"/>
      <c r="AA821" s="49"/>
      <c r="AB821" s="48"/>
      <c r="AC821" s="49"/>
      <c r="AD821" s="48"/>
    </row>
    <row r="822" spans="1:30" ht="15">
      <c r="A822" s="65" t="s">
        <v>239</v>
      </c>
      <c r="B822" s="65" t="s">
        <v>290</v>
      </c>
      <c r="C822" s="66" t="s">
        <v>1350</v>
      </c>
      <c r="D822" s="67">
        <v>3</v>
      </c>
      <c r="E822" s="66" t="s">
        <v>132</v>
      </c>
      <c r="F822" s="69">
        <v>32</v>
      </c>
      <c r="G822" s="66"/>
      <c r="H822" s="70"/>
      <c r="I822" s="71"/>
      <c r="J822" s="71"/>
      <c r="K822" s="34" t="s">
        <v>65</v>
      </c>
      <c r="L822" s="72">
        <v>822</v>
      </c>
      <c r="M822" s="72"/>
      <c r="N822" s="73"/>
      <c r="O822" s="79" t="s">
        <v>417</v>
      </c>
      <c r="P822" s="79">
        <v>1</v>
      </c>
      <c r="Q822" s="79" t="s">
        <v>418</v>
      </c>
      <c r="R822" s="79"/>
      <c r="S822" s="79"/>
      <c r="T822" s="78" t="str">
        <f>REPLACE(INDEX(GroupVertices[Group],MATCH(Edges[[#This Row],[Vertex 1]],GroupVertices[Vertex],0)),1,1,"")</f>
        <v>3</v>
      </c>
      <c r="U822" s="78" t="str">
        <f>REPLACE(INDEX(GroupVertices[Group],MATCH(Edges[[#This Row],[Vertex 2]],GroupVertices[Vertex],0)),1,1,"")</f>
        <v>4</v>
      </c>
      <c r="V822" s="48"/>
      <c r="W822" s="49"/>
      <c r="X822" s="48"/>
      <c r="Y822" s="49"/>
      <c r="Z822" s="48"/>
      <c r="AA822" s="49"/>
      <c r="AB822" s="48"/>
      <c r="AC822" s="49"/>
      <c r="AD822" s="48"/>
    </row>
    <row r="823" spans="1:30" ht="15">
      <c r="A823" s="65" t="s">
        <v>239</v>
      </c>
      <c r="B823" s="65" t="s">
        <v>291</v>
      </c>
      <c r="C823" s="66" t="s">
        <v>1350</v>
      </c>
      <c r="D823" s="67">
        <v>3</v>
      </c>
      <c r="E823" s="66" t="s">
        <v>132</v>
      </c>
      <c r="F823" s="69">
        <v>32</v>
      </c>
      <c r="G823" s="66"/>
      <c r="H823" s="70"/>
      <c r="I823" s="71"/>
      <c r="J823" s="71"/>
      <c r="K823" s="34" t="s">
        <v>65</v>
      </c>
      <c r="L823" s="72">
        <v>823</v>
      </c>
      <c r="M823" s="72"/>
      <c r="N823" s="73"/>
      <c r="O823" s="79" t="s">
        <v>417</v>
      </c>
      <c r="P823" s="79">
        <v>1</v>
      </c>
      <c r="Q823" s="79" t="s">
        <v>418</v>
      </c>
      <c r="R823" s="79"/>
      <c r="S823" s="79"/>
      <c r="T823" s="78" t="str">
        <f>REPLACE(INDEX(GroupVertices[Group],MATCH(Edges[[#This Row],[Vertex 1]],GroupVertices[Vertex],0)),1,1,"")</f>
        <v>3</v>
      </c>
      <c r="U823" s="78" t="str">
        <f>REPLACE(INDEX(GroupVertices[Group],MATCH(Edges[[#This Row],[Vertex 2]],GroupVertices[Vertex],0)),1,1,"")</f>
        <v>4</v>
      </c>
      <c r="V823" s="48"/>
      <c r="W823" s="49"/>
      <c r="X823" s="48"/>
      <c r="Y823" s="49"/>
      <c r="Z823" s="48"/>
      <c r="AA823" s="49"/>
      <c r="AB823" s="48"/>
      <c r="AC823" s="49"/>
      <c r="AD823" s="48"/>
    </row>
    <row r="824" spans="1:30" ht="15">
      <c r="A824" s="65" t="s">
        <v>239</v>
      </c>
      <c r="B824" s="65" t="s">
        <v>276</v>
      </c>
      <c r="C824" s="66" t="s">
        <v>1350</v>
      </c>
      <c r="D824" s="67">
        <v>3</v>
      </c>
      <c r="E824" s="66" t="s">
        <v>132</v>
      </c>
      <c r="F824" s="69">
        <v>32</v>
      </c>
      <c r="G824" s="66"/>
      <c r="H824" s="70"/>
      <c r="I824" s="71"/>
      <c r="J824" s="71"/>
      <c r="K824" s="34" t="s">
        <v>65</v>
      </c>
      <c r="L824" s="72">
        <v>824</v>
      </c>
      <c r="M824" s="72"/>
      <c r="N824" s="73"/>
      <c r="O824" s="79" t="s">
        <v>417</v>
      </c>
      <c r="P824" s="79">
        <v>1</v>
      </c>
      <c r="Q824" s="79" t="s">
        <v>418</v>
      </c>
      <c r="R824" s="79"/>
      <c r="S824" s="79"/>
      <c r="T824" s="78" t="str">
        <f>REPLACE(INDEX(GroupVertices[Group],MATCH(Edges[[#This Row],[Vertex 1]],GroupVertices[Vertex],0)),1,1,"")</f>
        <v>3</v>
      </c>
      <c r="U824" s="78" t="str">
        <f>REPLACE(INDEX(GroupVertices[Group],MATCH(Edges[[#This Row],[Vertex 2]],GroupVertices[Vertex],0)),1,1,"")</f>
        <v>3</v>
      </c>
      <c r="V824" s="48"/>
      <c r="W824" s="49"/>
      <c r="X824" s="48"/>
      <c r="Y824" s="49"/>
      <c r="Z824" s="48"/>
      <c r="AA824" s="49"/>
      <c r="AB824" s="48"/>
      <c r="AC824" s="49"/>
      <c r="AD824" s="48"/>
    </row>
    <row r="825" spans="1:30" ht="15">
      <c r="A825" s="65" t="s">
        <v>239</v>
      </c>
      <c r="B825" s="65" t="s">
        <v>265</v>
      </c>
      <c r="C825" s="66" t="s">
        <v>1350</v>
      </c>
      <c r="D825" s="67">
        <v>3</v>
      </c>
      <c r="E825" s="66" t="s">
        <v>132</v>
      </c>
      <c r="F825" s="69">
        <v>32</v>
      </c>
      <c r="G825" s="66"/>
      <c r="H825" s="70"/>
      <c r="I825" s="71"/>
      <c r="J825" s="71"/>
      <c r="K825" s="34" t="s">
        <v>65</v>
      </c>
      <c r="L825" s="72">
        <v>825</v>
      </c>
      <c r="M825" s="72"/>
      <c r="N825" s="73"/>
      <c r="O825" s="79" t="s">
        <v>417</v>
      </c>
      <c r="P825" s="79">
        <v>1</v>
      </c>
      <c r="Q825" s="79" t="s">
        <v>418</v>
      </c>
      <c r="R825" s="79"/>
      <c r="S825" s="79"/>
      <c r="T825" s="78" t="str">
        <f>REPLACE(INDEX(GroupVertices[Group],MATCH(Edges[[#This Row],[Vertex 1]],GroupVertices[Vertex],0)),1,1,"")</f>
        <v>3</v>
      </c>
      <c r="U825" s="78" t="str">
        <f>REPLACE(INDEX(GroupVertices[Group],MATCH(Edges[[#This Row],[Vertex 2]],GroupVertices[Vertex],0)),1,1,"")</f>
        <v>3</v>
      </c>
      <c r="V825" s="48"/>
      <c r="W825" s="49"/>
      <c r="X825" s="48"/>
      <c r="Y825" s="49"/>
      <c r="Z825" s="48"/>
      <c r="AA825" s="49"/>
      <c r="AB825" s="48"/>
      <c r="AC825" s="49"/>
      <c r="AD825" s="48"/>
    </row>
    <row r="826" spans="1:30" ht="15">
      <c r="A826" s="65" t="s">
        <v>239</v>
      </c>
      <c r="B826" s="65" t="s">
        <v>226</v>
      </c>
      <c r="C826" s="66" t="s">
        <v>1350</v>
      </c>
      <c r="D826" s="67">
        <v>3</v>
      </c>
      <c r="E826" s="66" t="s">
        <v>132</v>
      </c>
      <c r="F826" s="69">
        <v>32</v>
      </c>
      <c r="G826" s="66"/>
      <c r="H826" s="70"/>
      <c r="I826" s="71"/>
      <c r="J826" s="71"/>
      <c r="K826" s="34" t="s">
        <v>65</v>
      </c>
      <c r="L826" s="72">
        <v>826</v>
      </c>
      <c r="M826" s="72"/>
      <c r="N826" s="73"/>
      <c r="O826" s="79" t="s">
        <v>417</v>
      </c>
      <c r="P826" s="79">
        <v>1</v>
      </c>
      <c r="Q826" s="79" t="s">
        <v>418</v>
      </c>
      <c r="R826" s="79"/>
      <c r="S826" s="79"/>
      <c r="T826" s="78" t="str">
        <f>REPLACE(INDEX(GroupVertices[Group],MATCH(Edges[[#This Row],[Vertex 1]],GroupVertices[Vertex],0)),1,1,"")</f>
        <v>3</v>
      </c>
      <c r="U826" s="78" t="str">
        <f>REPLACE(INDEX(GroupVertices[Group],MATCH(Edges[[#This Row],[Vertex 2]],GroupVertices[Vertex],0)),1,1,"")</f>
        <v>4</v>
      </c>
      <c r="V826" s="48"/>
      <c r="W826" s="49"/>
      <c r="X826" s="48"/>
      <c r="Y826" s="49"/>
      <c r="Z826" s="48"/>
      <c r="AA826" s="49"/>
      <c r="AB826" s="48"/>
      <c r="AC826" s="49"/>
      <c r="AD826" s="48"/>
    </row>
    <row r="827" spans="1:30" ht="15">
      <c r="A827" s="65" t="s">
        <v>239</v>
      </c>
      <c r="B827" s="65" t="s">
        <v>340</v>
      </c>
      <c r="C827" s="66" t="s">
        <v>1350</v>
      </c>
      <c r="D827" s="67">
        <v>3</v>
      </c>
      <c r="E827" s="66" t="s">
        <v>132</v>
      </c>
      <c r="F827" s="69">
        <v>32</v>
      </c>
      <c r="G827" s="66"/>
      <c r="H827" s="70"/>
      <c r="I827" s="71"/>
      <c r="J827" s="71"/>
      <c r="K827" s="34" t="s">
        <v>65</v>
      </c>
      <c r="L827" s="72">
        <v>827</v>
      </c>
      <c r="M827" s="72"/>
      <c r="N827" s="73"/>
      <c r="O827" s="79" t="s">
        <v>417</v>
      </c>
      <c r="P827" s="79">
        <v>1</v>
      </c>
      <c r="Q827" s="79" t="s">
        <v>418</v>
      </c>
      <c r="R827" s="79"/>
      <c r="S827" s="79"/>
      <c r="T827" s="78" t="str">
        <f>REPLACE(INDEX(GroupVertices[Group],MATCH(Edges[[#This Row],[Vertex 1]],GroupVertices[Vertex],0)),1,1,"")</f>
        <v>3</v>
      </c>
      <c r="U827" s="78" t="str">
        <f>REPLACE(INDEX(GroupVertices[Group],MATCH(Edges[[#This Row],[Vertex 2]],GroupVertices[Vertex],0)),1,1,"")</f>
        <v>4</v>
      </c>
      <c r="V827" s="48"/>
      <c r="W827" s="49"/>
      <c r="X827" s="48"/>
      <c r="Y827" s="49"/>
      <c r="Z827" s="48"/>
      <c r="AA827" s="49"/>
      <c r="AB827" s="48"/>
      <c r="AC827" s="49"/>
      <c r="AD827" s="48"/>
    </row>
    <row r="828" spans="1:30" ht="15">
      <c r="A828" s="65" t="s">
        <v>239</v>
      </c>
      <c r="B828" s="65" t="s">
        <v>260</v>
      </c>
      <c r="C828" s="66" t="s">
        <v>1350</v>
      </c>
      <c r="D828" s="67">
        <v>3</v>
      </c>
      <c r="E828" s="66" t="s">
        <v>132</v>
      </c>
      <c r="F828" s="69">
        <v>32</v>
      </c>
      <c r="G828" s="66"/>
      <c r="H828" s="70"/>
      <c r="I828" s="71"/>
      <c r="J828" s="71"/>
      <c r="K828" s="34" t="s">
        <v>65</v>
      </c>
      <c r="L828" s="72">
        <v>828</v>
      </c>
      <c r="M828" s="72"/>
      <c r="N828" s="73"/>
      <c r="O828" s="79" t="s">
        <v>417</v>
      </c>
      <c r="P828" s="79">
        <v>1</v>
      </c>
      <c r="Q828" s="79" t="s">
        <v>418</v>
      </c>
      <c r="R828" s="79"/>
      <c r="S828" s="79"/>
      <c r="T828" s="78" t="str">
        <f>REPLACE(INDEX(GroupVertices[Group],MATCH(Edges[[#This Row],[Vertex 1]],GroupVertices[Vertex],0)),1,1,"")</f>
        <v>3</v>
      </c>
      <c r="U828" s="78" t="str">
        <f>REPLACE(INDEX(GroupVertices[Group],MATCH(Edges[[#This Row],[Vertex 2]],GroupVertices[Vertex],0)),1,1,"")</f>
        <v>3</v>
      </c>
      <c r="V828" s="48"/>
      <c r="W828" s="49"/>
      <c r="X828" s="48"/>
      <c r="Y828" s="49"/>
      <c r="Z828" s="48"/>
      <c r="AA828" s="49"/>
      <c r="AB828" s="48"/>
      <c r="AC828" s="49"/>
      <c r="AD828" s="48"/>
    </row>
    <row r="829" spans="1:30" ht="15">
      <c r="A829" s="65" t="s">
        <v>239</v>
      </c>
      <c r="B829" s="65" t="s">
        <v>263</v>
      </c>
      <c r="C829" s="66" t="s">
        <v>1350</v>
      </c>
      <c r="D829" s="67">
        <v>3</v>
      </c>
      <c r="E829" s="66" t="s">
        <v>132</v>
      </c>
      <c r="F829" s="69">
        <v>32</v>
      </c>
      <c r="G829" s="66"/>
      <c r="H829" s="70"/>
      <c r="I829" s="71"/>
      <c r="J829" s="71"/>
      <c r="K829" s="34" t="s">
        <v>65</v>
      </c>
      <c r="L829" s="72">
        <v>829</v>
      </c>
      <c r="M829" s="72"/>
      <c r="N829" s="73"/>
      <c r="O829" s="79" t="s">
        <v>417</v>
      </c>
      <c r="P829" s="79">
        <v>1</v>
      </c>
      <c r="Q829" s="79" t="s">
        <v>418</v>
      </c>
      <c r="R829" s="79"/>
      <c r="S829" s="79"/>
      <c r="T829" s="78" t="str">
        <f>REPLACE(INDEX(GroupVertices[Group],MATCH(Edges[[#This Row],[Vertex 1]],GroupVertices[Vertex],0)),1,1,"")</f>
        <v>3</v>
      </c>
      <c r="U829" s="78" t="str">
        <f>REPLACE(INDEX(GroupVertices[Group],MATCH(Edges[[#This Row],[Vertex 2]],GroupVertices[Vertex],0)),1,1,"")</f>
        <v>1</v>
      </c>
      <c r="V829" s="48"/>
      <c r="W829" s="49"/>
      <c r="X829" s="48"/>
      <c r="Y829" s="49"/>
      <c r="Z829" s="48"/>
      <c r="AA829" s="49"/>
      <c r="AB829" s="48"/>
      <c r="AC829" s="49"/>
      <c r="AD829" s="48"/>
    </row>
    <row r="830" spans="1:30" ht="15">
      <c r="A830" s="65" t="s">
        <v>239</v>
      </c>
      <c r="B830" s="65" t="s">
        <v>245</v>
      </c>
      <c r="C830" s="66" t="s">
        <v>1350</v>
      </c>
      <c r="D830" s="67">
        <v>3</v>
      </c>
      <c r="E830" s="66" t="s">
        <v>132</v>
      </c>
      <c r="F830" s="69">
        <v>32</v>
      </c>
      <c r="G830" s="66"/>
      <c r="H830" s="70"/>
      <c r="I830" s="71"/>
      <c r="J830" s="71"/>
      <c r="K830" s="34" t="s">
        <v>65</v>
      </c>
      <c r="L830" s="72">
        <v>830</v>
      </c>
      <c r="M830" s="72"/>
      <c r="N830" s="73"/>
      <c r="O830" s="79" t="s">
        <v>417</v>
      </c>
      <c r="P830" s="79">
        <v>1</v>
      </c>
      <c r="Q830" s="79" t="s">
        <v>418</v>
      </c>
      <c r="R830" s="79"/>
      <c r="S830" s="79"/>
      <c r="T830" s="78" t="str">
        <f>REPLACE(INDEX(GroupVertices[Group],MATCH(Edges[[#This Row],[Vertex 1]],GroupVertices[Vertex],0)),1,1,"")</f>
        <v>3</v>
      </c>
      <c r="U830" s="78" t="str">
        <f>REPLACE(INDEX(GroupVertices[Group],MATCH(Edges[[#This Row],[Vertex 2]],GroupVertices[Vertex],0)),1,1,"")</f>
        <v>2</v>
      </c>
      <c r="V830" s="48"/>
      <c r="W830" s="49"/>
      <c r="X830" s="48"/>
      <c r="Y830" s="49"/>
      <c r="Z830" s="48"/>
      <c r="AA830" s="49"/>
      <c r="AB830" s="48"/>
      <c r="AC830" s="49"/>
      <c r="AD830" s="48"/>
    </row>
    <row r="831" spans="1:30" ht="15">
      <c r="A831" s="65" t="s">
        <v>239</v>
      </c>
      <c r="B831" s="65" t="s">
        <v>310</v>
      </c>
      <c r="C831" s="66" t="s">
        <v>1350</v>
      </c>
      <c r="D831" s="67">
        <v>3</v>
      </c>
      <c r="E831" s="66" t="s">
        <v>132</v>
      </c>
      <c r="F831" s="69">
        <v>32</v>
      </c>
      <c r="G831" s="66"/>
      <c r="H831" s="70"/>
      <c r="I831" s="71"/>
      <c r="J831" s="71"/>
      <c r="K831" s="34" t="s">
        <v>65</v>
      </c>
      <c r="L831" s="72">
        <v>831</v>
      </c>
      <c r="M831" s="72"/>
      <c r="N831" s="73"/>
      <c r="O831" s="79" t="s">
        <v>417</v>
      </c>
      <c r="P831" s="79">
        <v>1</v>
      </c>
      <c r="Q831" s="79" t="s">
        <v>418</v>
      </c>
      <c r="R831" s="79"/>
      <c r="S831" s="79"/>
      <c r="T831" s="78" t="str">
        <f>REPLACE(INDEX(GroupVertices[Group],MATCH(Edges[[#This Row],[Vertex 1]],GroupVertices[Vertex],0)),1,1,"")</f>
        <v>3</v>
      </c>
      <c r="U831" s="78" t="str">
        <f>REPLACE(INDEX(GroupVertices[Group],MATCH(Edges[[#This Row],[Vertex 2]],GroupVertices[Vertex],0)),1,1,"")</f>
        <v>3</v>
      </c>
      <c r="V831" s="48"/>
      <c r="W831" s="49"/>
      <c r="X831" s="48"/>
      <c r="Y831" s="49"/>
      <c r="Z831" s="48"/>
      <c r="AA831" s="49"/>
      <c r="AB831" s="48"/>
      <c r="AC831" s="49"/>
      <c r="AD831" s="48"/>
    </row>
    <row r="832" spans="1:30" ht="15">
      <c r="A832" s="65" t="s">
        <v>239</v>
      </c>
      <c r="B832" s="65" t="s">
        <v>274</v>
      </c>
      <c r="C832" s="66" t="s">
        <v>1350</v>
      </c>
      <c r="D832" s="67">
        <v>3</v>
      </c>
      <c r="E832" s="66" t="s">
        <v>132</v>
      </c>
      <c r="F832" s="69">
        <v>32</v>
      </c>
      <c r="G832" s="66"/>
      <c r="H832" s="70"/>
      <c r="I832" s="71"/>
      <c r="J832" s="71"/>
      <c r="K832" s="34" t="s">
        <v>65</v>
      </c>
      <c r="L832" s="72">
        <v>832</v>
      </c>
      <c r="M832" s="72"/>
      <c r="N832" s="73"/>
      <c r="O832" s="79" t="s">
        <v>417</v>
      </c>
      <c r="P832" s="79">
        <v>1</v>
      </c>
      <c r="Q832" s="79" t="s">
        <v>418</v>
      </c>
      <c r="R832" s="79"/>
      <c r="S832" s="79"/>
      <c r="T832" s="78" t="str">
        <f>REPLACE(INDEX(GroupVertices[Group],MATCH(Edges[[#This Row],[Vertex 1]],GroupVertices[Vertex],0)),1,1,"")</f>
        <v>3</v>
      </c>
      <c r="U832" s="78" t="str">
        <f>REPLACE(INDEX(GroupVertices[Group],MATCH(Edges[[#This Row],[Vertex 2]],GroupVertices[Vertex],0)),1,1,"")</f>
        <v>3</v>
      </c>
      <c r="V832" s="48"/>
      <c r="W832" s="49"/>
      <c r="X832" s="48"/>
      <c r="Y832" s="49"/>
      <c r="Z832" s="48"/>
      <c r="AA832" s="49"/>
      <c r="AB832" s="48"/>
      <c r="AC832" s="49"/>
      <c r="AD832" s="48"/>
    </row>
    <row r="833" spans="1:30" ht="15">
      <c r="A833" s="65" t="s">
        <v>239</v>
      </c>
      <c r="B833" s="65" t="s">
        <v>335</v>
      </c>
      <c r="C833" s="66" t="s">
        <v>1350</v>
      </c>
      <c r="D833" s="67">
        <v>3</v>
      </c>
      <c r="E833" s="66" t="s">
        <v>132</v>
      </c>
      <c r="F833" s="69">
        <v>32</v>
      </c>
      <c r="G833" s="66"/>
      <c r="H833" s="70"/>
      <c r="I833" s="71"/>
      <c r="J833" s="71"/>
      <c r="K833" s="34" t="s">
        <v>65</v>
      </c>
      <c r="L833" s="72">
        <v>833</v>
      </c>
      <c r="M833" s="72"/>
      <c r="N833" s="73"/>
      <c r="O833" s="79" t="s">
        <v>417</v>
      </c>
      <c r="P833" s="79">
        <v>1</v>
      </c>
      <c r="Q833" s="79" t="s">
        <v>418</v>
      </c>
      <c r="R833" s="79"/>
      <c r="S833" s="79"/>
      <c r="T833" s="78" t="str">
        <f>REPLACE(INDEX(GroupVertices[Group],MATCH(Edges[[#This Row],[Vertex 1]],GroupVertices[Vertex],0)),1,1,"")</f>
        <v>3</v>
      </c>
      <c r="U833" s="78" t="str">
        <f>REPLACE(INDEX(GroupVertices[Group],MATCH(Edges[[#This Row],[Vertex 2]],GroupVertices[Vertex],0)),1,1,"")</f>
        <v>2</v>
      </c>
      <c r="V833" s="48"/>
      <c r="W833" s="49"/>
      <c r="X833" s="48"/>
      <c r="Y833" s="49"/>
      <c r="Z833" s="48"/>
      <c r="AA833" s="49"/>
      <c r="AB833" s="48"/>
      <c r="AC833" s="49"/>
      <c r="AD833" s="48"/>
    </row>
    <row r="834" spans="1:30" ht="15">
      <c r="A834" s="65" t="s">
        <v>239</v>
      </c>
      <c r="B834" s="65" t="s">
        <v>282</v>
      </c>
      <c r="C834" s="66" t="s">
        <v>1350</v>
      </c>
      <c r="D834" s="67">
        <v>3</v>
      </c>
      <c r="E834" s="66" t="s">
        <v>132</v>
      </c>
      <c r="F834" s="69">
        <v>32</v>
      </c>
      <c r="G834" s="66"/>
      <c r="H834" s="70"/>
      <c r="I834" s="71"/>
      <c r="J834" s="71"/>
      <c r="K834" s="34" t="s">
        <v>65</v>
      </c>
      <c r="L834" s="72">
        <v>834</v>
      </c>
      <c r="M834" s="72"/>
      <c r="N834" s="73"/>
      <c r="O834" s="79" t="s">
        <v>417</v>
      </c>
      <c r="P834" s="79">
        <v>1</v>
      </c>
      <c r="Q834" s="79" t="s">
        <v>418</v>
      </c>
      <c r="R834" s="79"/>
      <c r="S834" s="79"/>
      <c r="T834" s="78" t="str">
        <f>REPLACE(INDEX(GroupVertices[Group],MATCH(Edges[[#This Row],[Vertex 1]],GroupVertices[Vertex],0)),1,1,"")</f>
        <v>3</v>
      </c>
      <c r="U834" s="78" t="str">
        <f>REPLACE(INDEX(GroupVertices[Group],MATCH(Edges[[#This Row],[Vertex 2]],GroupVertices[Vertex],0)),1,1,"")</f>
        <v>2</v>
      </c>
      <c r="V834" s="48"/>
      <c r="W834" s="49"/>
      <c r="X834" s="48"/>
      <c r="Y834" s="49"/>
      <c r="Z834" s="48"/>
      <c r="AA834" s="49"/>
      <c r="AB834" s="48"/>
      <c r="AC834" s="49"/>
      <c r="AD834" s="48"/>
    </row>
    <row r="835" spans="1:30" ht="15">
      <c r="A835" s="65" t="s">
        <v>239</v>
      </c>
      <c r="B835" s="65" t="s">
        <v>283</v>
      </c>
      <c r="C835" s="66" t="s">
        <v>1350</v>
      </c>
      <c r="D835" s="67">
        <v>3</v>
      </c>
      <c r="E835" s="66" t="s">
        <v>132</v>
      </c>
      <c r="F835" s="69">
        <v>32</v>
      </c>
      <c r="G835" s="66"/>
      <c r="H835" s="70"/>
      <c r="I835" s="71"/>
      <c r="J835" s="71"/>
      <c r="K835" s="34" t="s">
        <v>65</v>
      </c>
      <c r="L835" s="72">
        <v>835</v>
      </c>
      <c r="M835" s="72"/>
      <c r="N835" s="73"/>
      <c r="O835" s="79" t="s">
        <v>417</v>
      </c>
      <c r="P835" s="79">
        <v>1</v>
      </c>
      <c r="Q835" s="79" t="s">
        <v>418</v>
      </c>
      <c r="R835" s="79"/>
      <c r="S835" s="79"/>
      <c r="T835" s="78" t="str">
        <f>REPLACE(INDEX(GroupVertices[Group],MATCH(Edges[[#This Row],[Vertex 1]],GroupVertices[Vertex],0)),1,1,"")</f>
        <v>3</v>
      </c>
      <c r="U835" s="78" t="str">
        <f>REPLACE(INDEX(GroupVertices[Group],MATCH(Edges[[#This Row],[Vertex 2]],GroupVertices[Vertex],0)),1,1,"")</f>
        <v>2</v>
      </c>
      <c r="V835" s="48"/>
      <c r="W835" s="49"/>
      <c r="X835" s="48"/>
      <c r="Y835" s="49"/>
      <c r="Z835" s="48"/>
      <c r="AA835" s="49"/>
      <c r="AB835" s="48"/>
      <c r="AC835" s="49"/>
      <c r="AD835" s="48"/>
    </row>
    <row r="836" spans="1:30" ht="15">
      <c r="A836" s="65" t="s">
        <v>239</v>
      </c>
      <c r="B836" s="65" t="s">
        <v>303</v>
      </c>
      <c r="C836" s="66" t="s">
        <v>1350</v>
      </c>
      <c r="D836" s="67">
        <v>3</v>
      </c>
      <c r="E836" s="66" t="s">
        <v>132</v>
      </c>
      <c r="F836" s="69">
        <v>32</v>
      </c>
      <c r="G836" s="66"/>
      <c r="H836" s="70"/>
      <c r="I836" s="71"/>
      <c r="J836" s="71"/>
      <c r="K836" s="34" t="s">
        <v>65</v>
      </c>
      <c r="L836" s="72">
        <v>836</v>
      </c>
      <c r="M836" s="72"/>
      <c r="N836" s="73"/>
      <c r="O836" s="79" t="s">
        <v>417</v>
      </c>
      <c r="P836" s="79">
        <v>1</v>
      </c>
      <c r="Q836" s="79" t="s">
        <v>418</v>
      </c>
      <c r="R836" s="79"/>
      <c r="S836" s="79"/>
      <c r="T836" s="78" t="str">
        <f>REPLACE(INDEX(GroupVertices[Group],MATCH(Edges[[#This Row],[Vertex 1]],GroupVertices[Vertex],0)),1,1,"")</f>
        <v>3</v>
      </c>
      <c r="U836" s="78" t="str">
        <f>REPLACE(INDEX(GroupVertices[Group],MATCH(Edges[[#This Row],[Vertex 2]],GroupVertices[Vertex],0)),1,1,"")</f>
        <v>4</v>
      </c>
      <c r="V836" s="48"/>
      <c r="W836" s="49"/>
      <c r="X836" s="48"/>
      <c r="Y836" s="49"/>
      <c r="Z836" s="48"/>
      <c r="AA836" s="49"/>
      <c r="AB836" s="48"/>
      <c r="AC836" s="49"/>
      <c r="AD836" s="48"/>
    </row>
    <row r="837" spans="1:30" ht="15">
      <c r="A837" s="65" t="s">
        <v>239</v>
      </c>
      <c r="B837" s="65" t="s">
        <v>309</v>
      </c>
      <c r="C837" s="66" t="s">
        <v>1350</v>
      </c>
      <c r="D837" s="67">
        <v>3</v>
      </c>
      <c r="E837" s="66" t="s">
        <v>132</v>
      </c>
      <c r="F837" s="69">
        <v>32</v>
      </c>
      <c r="G837" s="66"/>
      <c r="H837" s="70"/>
      <c r="I837" s="71"/>
      <c r="J837" s="71"/>
      <c r="K837" s="34" t="s">
        <v>65</v>
      </c>
      <c r="L837" s="72">
        <v>837</v>
      </c>
      <c r="M837" s="72"/>
      <c r="N837" s="73"/>
      <c r="O837" s="79" t="s">
        <v>417</v>
      </c>
      <c r="P837" s="79">
        <v>1</v>
      </c>
      <c r="Q837" s="79" t="s">
        <v>418</v>
      </c>
      <c r="R837" s="79"/>
      <c r="S837" s="79"/>
      <c r="T837" s="78" t="str">
        <f>REPLACE(INDEX(GroupVertices[Group],MATCH(Edges[[#This Row],[Vertex 1]],GroupVertices[Vertex],0)),1,1,"")</f>
        <v>3</v>
      </c>
      <c r="U837" s="78" t="str">
        <f>REPLACE(INDEX(GroupVertices[Group],MATCH(Edges[[#This Row],[Vertex 2]],GroupVertices[Vertex],0)),1,1,"")</f>
        <v>4</v>
      </c>
      <c r="V837" s="48"/>
      <c r="W837" s="49"/>
      <c r="X837" s="48"/>
      <c r="Y837" s="49"/>
      <c r="Z837" s="48"/>
      <c r="AA837" s="49"/>
      <c r="AB837" s="48"/>
      <c r="AC837" s="49"/>
      <c r="AD837" s="48"/>
    </row>
    <row r="838" spans="1:30" ht="15">
      <c r="A838" s="65" t="s">
        <v>239</v>
      </c>
      <c r="B838" s="65" t="s">
        <v>341</v>
      </c>
      <c r="C838" s="66" t="s">
        <v>1350</v>
      </c>
      <c r="D838" s="67">
        <v>3</v>
      </c>
      <c r="E838" s="66" t="s">
        <v>132</v>
      </c>
      <c r="F838" s="69">
        <v>32</v>
      </c>
      <c r="G838" s="66"/>
      <c r="H838" s="70"/>
      <c r="I838" s="71"/>
      <c r="J838" s="71"/>
      <c r="K838" s="34" t="s">
        <v>65</v>
      </c>
      <c r="L838" s="72">
        <v>838</v>
      </c>
      <c r="M838" s="72"/>
      <c r="N838" s="73"/>
      <c r="O838" s="79" t="s">
        <v>417</v>
      </c>
      <c r="P838" s="79">
        <v>1</v>
      </c>
      <c r="Q838" s="79" t="s">
        <v>418</v>
      </c>
      <c r="R838" s="79"/>
      <c r="S838" s="79"/>
      <c r="T838" s="78" t="str">
        <f>REPLACE(INDEX(GroupVertices[Group],MATCH(Edges[[#This Row],[Vertex 1]],GroupVertices[Vertex],0)),1,1,"")</f>
        <v>3</v>
      </c>
      <c r="U838" s="78" t="str">
        <f>REPLACE(INDEX(GroupVertices[Group],MATCH(Edges[[#This Row],[Vertex 2]],GroupVertices[Vertex],0)),1,1,"")</f>
        <v>4</v>
      </c>
      <c r="V838" s="48"/>
      <c r="W838" s="49"/>
      <c r="X838" s="48"/>
      <c r="Y838" s="49"/>
      <c r="Z838" s="48"/>
      <c r="AA838" s="49"/>
      <c r="AB838" s="48"/>
      <c r="AC838" s="49"/>
      <c r="AD838" s="48"/>
    </row>
    <row r="839" spans="1:30" ht="15">
      <c r="A839" s="65" t="s">
        <v>239</v>
      </c>
      <c r="B839" s="65" t="s">
        <v>312</v>
      </c>
      <c r="C839" s="66" t="s">
        <v>1350</v>
      </c>
      <c r="D839" s="67">
        <v>3</v>
      </c>
      <c r="E839" s="66" t="s">
        <v>132</v>
      </c>
      <c r="F839" s="69">
        <v>32</v>
      </c>
      <c r="G839" s="66"/>
      <c r="H839" s="70"/>
      <c r="I839" s="71"/>
      <c r="J839" s="71"/>
      <c r="K839" s="34" t="s">
        <v>66</v>
      </c>
      <c r="L839" s="72">
        <v>839</v>
      </c>
      <c r="M839" s="72"/>
      <c r="N839" s="73"/>
      <c r="O839" s="79" t="s">
        <v>417</v>
      </c>
      <c r="P839" s="79">
        <v>1</v>
      </c>
      <c r="Q839" s="79" t="s">
        <v>418</v>
      </c>
      <c r="R839" s="79"/>
      <c r="S839" s="79"/>
      <c r="T839" s="78" t="str">
        <f>REPLACE(INDEX(GroupVertices[Group],MATCH(Edges[[#This Row],[Vertex 1]],GroupVertices[Vertex],0)),1,1,"")</f>
        <v>3</v>
      </c>
      <c r="U839" s="78" t="str">
        <f>REPLACE(INDEX(GroupVertices[Group],MATCH(Edges[[#This Row],[Vertex 2]],GroupVertices[Vertex],0)),1,1,"")</f>
        <v>2</v>
      </c>
      <c r="V839" s="48"/>
      <c r="W839" s="49"/>
      <c r="X839" s="48"/>
      <c r="Y839" s="49"/>
      <c r="Z839" s="48"/>
      <c r="AA839" s="49"/>
      <c r="AB839" s="48"/>
      <c r="AC839" s="49"/>
      <c r="AD839" s="48"/>
    </row>
    <row r="840" spans="1:30" ht="15">
      <c r="A840" s="65" t="s">
        <v>239</v>
      </c>
      <c r="B840" s="65" t="s">
        <v>317</v>
      </c>
      <c r="C840" s="66" t="s">
        <v>1350</v>
      </c>
      <c r="D840" s="67">
        <v>3</v>
      </c>
      <c r="E840" s="66" t="s">
        <v>132</v>
      </c>
      <c r="F840" s="69">
        <v>32</v>
      </c>
      <c r="G840" s="66"/>
      <c r="H840" s="70"/>
      <c r="I840" s="71"/>
      <c r="J840" s="71"/>
      <c r="K840" s="34" t="s">
        <v>65</v>
      </c>
      <c r="L840" s="72">
        <v>840</v>
      </c>
      <c r="M840" s="72"/>
      <c r="N840" s="73"/>
      <c r="O840" s="79" t="s">
        <v>417</v>
      </c>
      <c r="P840" s="79">
        <v>1</v>
      </c>
      <c r="Q840" s="79" t="s">
        <v>418</v>
      </c>
      <c r="R840" s="79"/>
      <c r="S840" s="79"/>
      <c r="T840" s="78" t="str">
        <f>REPLACE(INDEX(GroupVertices[Group],MATCH(Edges[[#This Row],[Vertex 1]],GroupVertices[Vertex],0)),1,1,"")</f>
        <v>3</v>
      </c>
      <c r="U840" s="78" t="str">
        <f>REPLACE(INDEX(GroupVertices[Group],MATCH(Edges[[#This Row],[Vertex 2]],GroupVertices[Vertex],0)),1,1,"")</f>
        <v>3</v>
      </c>
      <c r="V840" s="48"/>
      <c r="W840" s="49"/>
      <c r="X840" s="48"/>
      <c r="Y840" s="49"/>
      <c r="Z840" s="48"/>
      <c r="AA840" s="49"/>
      <c r="AB840" s="48"/>
      <c r="AC840" s="49"/>
      <c r="AD840" s="48"/>
    </row>
    <row r="841" spans="1:30" ht="15">
      <c r="A841" s="65" t="s">
        <v>239</v>
      </c>
      <c r="B841" s="65" t="s">
        <v>325</v>
      </c>
      <c r="C841" s="66" t="s">
        <v>1350</v>
      </c>
      <c r="D841" s="67">
        <v>3</v>
      </c>
      <c r="E841" s="66" t="s">
        <v>132</v>
      </c>
      <c r="F841" s="69">
        <v>32</v>
      </c>
      <c r="G841" s="66"/>
      <c r="H841" s="70"/>
      <c r="I841" s="71"/>
      <c r="J841" s="71"/>
      <c r="K841" s="34" t="s">
        <v>65</v>
      </c>
      <c r="L841" s="72">
        <v>841</v>
      </c>
      <c r="M841" s="72"/>
      <c r="N841" s="73"/>
      <c r="O841" s="79" t="s">
        <v>417</v>
      </c>
      <c r="P841" s="79">
        <v>1</v>
      </c>
      <c r="Q841" s="79" t="s">
        <v>418</v>
      </c>
      <c r="R841" s="79"/>
      <c r="S841" s="79"/>
      <c r="T841" s="78" t="str">
        <f>REPLACE(INDEX(GroupVertices[Group],MATCH(Edges[[#This Row],[Vertex 1]],GroupVertices[Vertex],0)),1,1,"")</f>
        <v>3</v>
      </c>
      <c r="U841" s="78" t="str">
        <f>REPLACE(INDEX(GroupVertices[Group],MATCH(Edges[[#This Row],[Vertex 2]],GroupVertices[Vertex],0)),1,1,"")</f>
        <v>3</v>
      </c>
      <c r="V841" s="48"/>
      <c r="W841" s="49"/>
      <c r="X841" s="48"/>
      <c r="Y841" s="49"/>
      <c r="Z841" s="48"/>
      <c r="AA841" s="49"/>
      <c r="AB841" s="48"/>
      <c r="AC841" s="49"/>
      <c r="AD841" s="48"/>
    </row>
    <row r="842" spans="1:30" ht="15">
      <c r="A842" s="65" t="s">
        <v>239</v>
      </c>
      <c r="B842" s="65" t="s">
        <v>331</v>
      </c>
      <c r="C842" s="66" t="s">
        <v>1350</v>
      </c>
      <c r="D842" s="67">
        <v>3</v>
      </c>
      <c r="E842" s="66" t="s">
        <v>132</v>
      </c>
      <c r="F842" s="69">
        <v>32</v>
      </c>
      <c r="G842" s="66"/>
      <c r="H842" s="70"/>
      <c r="I842" s="71"/>
      <c r="J842" s="71"/>
      <c r="K842" s="34" t="s">
        <v>66</v>
      </c>
      <c r="L842" s="72">
        <v>842</v>
      </c>
      <c r="M842" s="72"/>
      <c r="N842" s="73"/>
      <c r="O842" s="79" t="s">
        <v>417</v>
      </c>
      <c r="P842" s="79">
        <v>1</v>
      </c>
      <c r="Q842" s="79" t="s">
        <v>418</v>
      </c>
      <c r="R842" s="79"/>
      <c r="S842" s="79"/>
      <c r="T842" s="78" t="str">
        <f>REPLACE(INDEX(GroupVertices[Group],MATCH(Edges[[#This Row],[Vertex 1]],GroupVertices[Vertex],0)),1,1,"")</f>
        <v>3</v>
      </c>
      <c r="U842" s="78" t="str">
        <f>REPLACE(INDEX(GroupVertices[Group],MATCH(Edges[[#This Row],[Vertex 2]],GroupVertices[Vertex],0)),1,1,"")</f>
        <v>4</v>
      </c>
      <c r="V842" s="48"/>
      <c r="W842" s="49"/>
      <c r="X842" s="48"/>
      <c r="Y842" s="49"/>
      <c r="Z842" s="48"/>
      <c r="AA842" s="49"/>
      <c r="AB842" s="48"/>
      <c r="AC842" s="49"/>
      <c r="AD842" s="48"/>
    </row>
    <row r="843" spans="1:30" ht="15">
      <c r="A843" s="65" t="s">
        <v>239</v>
      </c>
      <c r="B843" s="65" t="s">
        <v>352</v>
      </c>
      <c r="C843" s="66" t="s">
        <v>1350</v>
      </c>
      <c r="D843" s="67">
        <v>3</v>
      </c>
      <c r="E843" s="66" t="s">
        <v>132</v>
      </c>
      <c r="F843" s="69">
        <v>32</v>
      </c>
      <c r="G843" s="66"/>
      <c r="H843" s="70"/>
      <c r="I843" s="71"/>
      <c r="J843" s="71"/>
      <c r="K843" s="34" t="s">
        <v>65</v>
      </c>
      <c r="L843" s="72">
        <v>843</v>
      </c>
      <c r="M843" s="72"/>
      <c r="N843" s="73"/>
      <c r="O843" s="79" t="s">
        <v>417</v>
      </c>
      <c r="P843" s="79">
        <v>1</v>
      </c>
      <c r="Q843" s="79" t="s">
        <v>418</v>
      </c>
      <c r="R843" s="79"/>
      <c r="S843" s="79"/>
      <c r="T843" s="78" t="str">
        <f>REPLACE(INDEX(GroupVertices[Group],MATCH(Edges[[#This Row],[Vertex 1]],GroupVertices[Vertex],0)),1,1,"")</f>
        <v>3</v>
      </c>
      <c r="U843" s="78" t="str">
        <f>REPLACE(INDEX(GroupVertices[Group],MATCH(Edges[[#This Row],[Vertex 2]],GroupVertices[Vertex],0)),1,1,"")</f>
        <v>3</v>
      </c>
      <c r="V843" s="48"/>
      <c r="W843" s="49"/>
      <c r="X843" s="48"/>
      <c r="Y843" s="49"/>
      <c r="Z843" s="48"/>
      <c r="AA843" s="49"/>
      <c r="AB843" s="48"/>
      <c r="AC843" s="49"/>
      <c r="AD843" s="48"/>
    </row>
    <row r="844" spans="1:30" ht="15">
      <c r="A844" s="65" t="s">
        <v>199</v>
      </c>
      <c r="B844" s="65" t="s">
        <v>239</v>
      </c>
      <c r="C844" s="66" t="s">
        <v>1350</v>
      </c>
      <c r="D844" s="67">
        <v>3</v>
      </c>
      <c r="E844" s="66" t="s">
        <v>132</v>
      </c>
      <c r="F844" s="69">
        <v>32</v>
      </c>
      <c r="G844" s="66"/>
      <c r="H844" s="70"/>
      <c r="I844" s="71"/>
      <c r="J844" s="71"/>
      <c r="K844" s="34" t="s">
        <v>65</v>
      </c>
      <c r="L844" s="72">
        <v>844</v>
      </c>
      <c r="M844" s="72"/>
      <c r="N844" s="73"/>
      <c r="O844" s="79" t="s">
        <v>417</v>
      </c>
      <c r="P844" s="79">
        <v>1</v>
      </c>
      <c r="Q844" s="79" t="s">
        <v>418</v>
      </c>
      <c r="R844" s="79"/>
      <c r="S844" s="79"/>
      <c r="T844" s="78" t="str">
        <f>REPLACE(INDEX(GroupVertices[Group],MATCH(Edges[[#This Row],[Vertex 1]],GroupVertices[Vertex],0)),1,1,"")</f>
        <v>1</v>
      </c>
      <c r="U844" s="78" t="str">
        <f>REPLACE(INDEX(GroupVertices[Group],MATCH(Edges[[#This Row],[Vertex 2]],GroupVertices[Vertex],0)),1,1,"")</f>
        <v>3</v>
      </c>
      <c r="V844" s="48"/>
      <c r="W844" s="49"/>
      <c r="X844" s="48"/>
      <c r="Y844" s="49"/>
      <c r="Z844" s="48"/>
      <c r="AA844" s="49"/>
      <c r="AB844" s="48"/>
      <c r="AC844" s="49"/>
      <c r="AD844" s="48"/>
    </row>
    <row r="845" spans="1:30" ht="15">
      <c r="A845" s="65" t="s">
        <v>312</v>
      </c>
      <c r="B845" s="65" t="s">
        <v>239</v>
      </c>
      <c r="C845" s="66" t="s">
        <v>1350</v>
      </c>
      <c r="D845" s="67">
        <v>3</v>
      </c>
      <c r="E845" s="66" t="s">
        <v>132</v>
      </c>
      <c r="F845" s="69">
        <v>32</v>
      </c>
      <c r="G845" s="66"/>
      <c r="H845" s="70"/>
      <c r="I845" s="71"/>
      <c r="J845" s="71"/>
      <c r="K845" s="34" t="s">
        <v>66</v>
      </c>
      <c r="L845" s="72">
        <v>845</v>
      </c>
      <c r="M845" s="72"/>
      <c r="N845" s="73"/>
      <c r="O845" s="79" t="s">
        <v>417</v>
      </c>
      <c r="P845" s="79">
        <v>1</v>
      </c>
      <c r="Q845" s="79" t="s">
        <v>418</v>
      </c>
      <c r="R845" s="79"/>
      <c r="S845" s="79"/>
      <c r="T845" s="78" t="str">
        <f>REPLACE(INDEX(GroupVertices[Group],MATCH(Edges[[#This Row],[Vertex 1]],GroupVertices[Vertex],0)),1,1,"")</f>
        <v>2</v>
      </c>
      <c r="U845" s="78" t="str">
        <f>REPLACE(INDEX(GroupVertices[Group],MATCH(Edges[[#This Row],[Vertex 2]],GroupVertices[Vertex],0)),1,1,"")</f>
        <v>3</v>
      </c>
      <c r="V845" s="48"/>
      <c r="W845" s="49"/>
      <c r="X845" s="48"/>
      <c r="Y845" s="49"/>
      <c r="Z845" s="48"/>
      <c r="AA845" s="49"/>
      <c r="AB845" s="48"/>
      <c r="AC845" s="49"/>
      <c r="AD845" s="48"/>
    </row>
    <row r="846" spans="1:30" ht="15">
      <c r="A846" s="65" t="s">
        <v>331</v>
      </c>
      <c r="B846" s="65" t="s">
        <v>239</v>
      </c>
      <c r="C846" s="66" t="s">
        <v>1350</v>
      </c>
      <c r="D846" s="67">
        <v>3</v>
      </c>
      <c r="E846" s="66" t="s">
        <v>132</v>
      </c>
      <c r="F846" s="69">
        <v>32</v>
      </c>
      <c r="G846" s="66"/>
      <c r="H846" s="70"/>
      <c r="I846" s="71"/>
      <c r="J846" s="71"/>
      <c r="K846" s="34" t="s">
        <v>66</v>
      </c>
      <c r="L846" s="72">
        <v>846</v>
      </c>
      <c r="M846" s="72"/>
      <c r="N846" s="73"/>
      <c r="O846" s="79" t="s">
        <v>417</v>
      </c>
      <c r="P846" s="79">
        <v>1</v>
      </c>
      <c r="Q846" s="79" t="s">
        <v>418</v>
      </c>
      <c r="R846" s="79"/>
      <c r="S846" s="79"/>
      <c r="T846" s="78" t="str">
        <f>REPLACE(INDEX(GroupVertices[Group],MATCH(Edges[[#This Row],[Vertex 1]],GroupVertices[Vertex],0)),1,1,"")</f>
        <v>4</v>
      </c>
      <c r="U846" s="78" t="str">
        <f>REPLACE(INDEX(GroupVertices[Group],MATCH(Edges[[#This Row],[Vertex 2]],GroupVertices[Vertex],0)),1,1,"")</f>
        <v>3</v>
      </c>
      <c r="V846" s="48"/>
      <c r="W846" s="49"/>
      <c r="X846" s="48"/>
      <c r="Y846" s="49"/>
      <c r="Z846" s="48"/>
      <c r="AA846" s="49"/>
      <c r="AB846" s="48"/>
      <c r="AC846" s="49"/>
      <c r="AD846" s="48"/>
    </row>
    <row r="847" spans="1:30" ht="15">
      <c r="A847" s="65" t="s">
        <v>205</v>
      </c>
      <c r="B847" s="65" t="s">
        <v>388</v>
      </c>
      <c r="C847" s="66" t="s">
        <v>1350</v>
      </c>
      <c r="D847" s="67">
        <v>3</v>
      </c>
      <c r="E847" s="66" t="s">
        <v>132</v>
      </c>
      <c r="F847" s="69">
        <v>32</v>
      </c>
      <c r="G847" s="66"/>
      <c r="H847" s="70"/>
      <c r="I847" s="71"/>
      <c r="J847" s="71"/>
      <c r="K847" s="34" t="s">
        <v>65</v>
      </c>
      <c r="L847" s="72">
        <v>847</v>
      </c>
      <c r="M847" s="72"/>
      <c r="N847" s="73"/>
      <c r="O847" s="79" t="s">
        <v>417</v>
      </c>
      <c r="P847" s="79">
        <v>1</v>
      </c>
      <c r="Q847" s="79" t="s">
        <v>418</v>
      </c>
      <c r="R847" s="79"/>
      <c r="S847" s="79"/>
      <c r="T847" s="78" t="str">
        <f>REPLACE(INDEX(GroupVertices[Group],MATCH(Edges[[#This Row],[Vertex 1]],GroupVertices[Vertex],0)),1,1,"")</f>
        <v>4</v>
      </c>
      <c r="U847" s="78" t="str">
        <f>REPLACE(INDEX(GroupVertices[Group],MATCH(Edges[[#This Row],[Vertex 2]],GroupVertices[Vertex],0)),1,1,"")</f>
        <v>2</v>
      </c>
      <c r="V847" s="48"/>
      <c r="W847" s="49"/>
      <c r="X847" s="48"/>
      <c r="Y847" s="49"/>
      <c r="Z847" s="48"/>
      <c r="AA847" s="49"/>
      <c r="AB847" s="48"/>
      <c r="AC847" s="49"/>
      <c r="AD847" s="48"/>
    </row>
    <row r="848" spans="1:30" ht="15">
      <c r="A848" s="65" t="s">
        <v>205</v>
      </c>
      <c r="B848" s="65" t="s">
        <v>222</v>
      </c>
      <c r="C848" s="66" t="s">
        <v>1350</v>
      </c>
      <c r="D848" s="67">
        <v>3</v>
      </c>
      <c r="E848" s="66" t="s">
        <v>132</v>
      </c>
      <c r="F848" s="69">
        <v>32</v>
      </c>
      <c r="G848" s="66"/>
      <c r="H848" s="70"/>
      <c r="I848" s="71"/>
      <c r="J848" s="71"/>
      <c r="K848" s="34" t="s">
        <v>65</v>
      </c>
      <c r="L848" s="72">
        <v>848</v>
      </c>
      <c r="M848" s="72"/>
      <c r="N848" s="73"/>
      <c r="O848" s="79" t="s">
        <v>417</v>
      </c>
      <c r="P848" s="79">
        <v>1</v>
      </c>
      <c r="Q848" s="79" t="s">
        <v>418</v>
      </c>
      <c r="R848" s="79"/>
      <c r="S848" s="79"/>
      <c r="T848" s="78" t="str">
        <f>REPLACE(INDEX(GroupVertices[Group],MATCH(Edges[[#This Row],[Vertex 1]],GroupVertices[Vertex],0)),1,1,"")</f>
        <v>4</v>
      </c>
      <c r="U848" s="78" t="str">
        <f>REPLACE(INDEX(GroupVertices[Group],MATCH(Edges[[#This Row],[Vertex 2]],GroupVertices[Vertex],0)),1,1,"")</f>
        <v>3</v>
      </c>
      <c r="V848" s="48"/>
      <c r="W848" s="49"/>
      <c r="X848" s="48"/>
      <c r="Y848" s="49"/>
      <c r="Z848" s="48"/>
      <c r="AA848" s="49"/>
      <c r="AB848" s="48"/>
      <c r="AC848" s="49"/>
      <c r="AD848" s="48"/>
    </row>
    <row r="849" spans="1:30" ht="15">
      <c r="A849" s="65" t="s">
        <v>205</v>
      </c>
      <c r="B849" s="65" t="s">
        <v>219</v>
      </c>
      <c r="C849" s="66" t="s">
        <v>1350</v>
      </c>
      <c r="D849" s="67">
        <v>3</v>
      </c>
      <c r="E849" s="66" t="s">
        <v>132</v>
      </c>
      <c r="F849" s="69">
        <v>32</v>
      </c>
      <c r="G849" s="66"/>
      <c r="H849" s="70"/>
      <c r="I849" s="71"/>
      <c r="J849" s="71"/>
      <c r="K849" s="34" t="s">
        <v>66</v>
      </c>
      <c r="L849" s="72">
        <v>849</v>
      </c>
      <c r="M849" s="72"/>
      <c r="N849" s="73"/>
      <c r="O849" s="79" t="s">
        <v>417</v>
      </c>
      <c r="P849" s="79">
        <v>1</v>
      </c>
      <c r="Q849" s="79" t="s">
        <v>418</v>
      </c>
      <c r="R849" s="79"/>
      <c r="S849" s="79"/>
      <c r="T849" s="78" t="str">
        <f>REPLACE(INDEX(GroupVertices[Group],MATCH(Edges[[#This Row],[Vertex 1]],GroupVertices[Vertex],0)),1,1,"")</f>
        <v>4</v>
      </c>
      <c r="U849" s="78" t="str">
        <f>REPLACE(INDEX(GroupVertices[Group],MATCH(Edges[[#This Row],[Vertex 2]],GroupVertices[Vertex],0)),1,1,"")</f>
        <v>4</v>
      </c>
      <c r="V849" s="48"/>
      <c r="W849" s="49"/>
      <c r="X849" s="48"/>
      <c r="Y849" s="49"/>
      <c r="Z849" s="48"/>
      <c r="AA849" s="49"/>
      <c r="AB849" s="48"/>
      <c r="AC849" s="49"/>
      <c r="AD849" s="48"/>
    </row>
    <row r="850" spans="1:30" ht="15">
      <c r="A850" s="65" t="s">
        <v>205</v>
      </c>
      <c r="B850" s="65" t="s">
        <v>396</v>
      </c>
      <c r="C850" s="66" t="s">
        <v>1350</v>
      </c>
      <c r="D850" s="67">
        <v>3</v>
      </c>
      <c r="E850" s="66" t="s">
        <v>132</v>
      </c>
      <c r="F850" s="69">
        <v>32</v>
      </c>
      <c r="G850" s="66"/>
      <c r="H850" s="70"/>
      <c r="I850" s="71"/>
      <c r="J850" s="71"/>
      <c r="K850" s="34" t="s">
        <v>65</v>
      </c>
      <c r="L850" s="72">
        <v>850</v>
      </c>
      <c r="M850" s="72"/>
      <c r="N850" s="73"/>
      <c r="O850" s="79" t="s">
        <v>417</v>
      </c>
      <c r="P850" s="79">
        <v>1</v>
      </c>
      <c r="Q850" s="79" t="s">
        <v>418</v>
      </c>
      <c r="R850" s="79"/>
      <c r="S850" s="79"/>
      <c r="T850" s="78" t="str">
        <f>REPLACE(INDEX(GroupVertices[Group],MATCH(Edges[[#This Row],[Vertex 1]],GroupVertices[Vertex],0)),1,1,"")</f>
        <v>4</v>
      </c>
      <c r="U850" s="78" t="str">
        <f>REPLACE(INDEX(GroupVertices[Group],MATCH(Edges[[#This Row],[Vertex 2]],GroupVertices[Vertex],0)),1,1,"")</f>
        <v>2</v>
      </c>
      <c r="V850" s="48"/>
      <c r="W850" s="49"/>
      <c r="X850" s="48"/>
      <c r="Y850" s="49"/>
      <c r="Z850" s="48"/>
      <c r="AA850" s="49"/>
      <c r="AB850" s="48"/>
      <c r="AC850" s="49"/>
      <c r="AD850" s="48"/>
    </row>
    <row r="851" spans="1:30" ht="15">
      <c r="A851" s="65" t="s">
        <v>205</v>
      </c>
      <c r="B851" s="65" t="s">
        <v>272</v>
      </c>
      <c r="C851" s="66" t="s">
        <v>1350</v>
      </c>
      <c r="D851" s="67">
        <v>3</v>
      </c>
      <c r="E851" s="66" t="s">
        <v>132</v>
      </c>
      <c r="F851" s="69">
        <v>32</v>
      </c>
      <c r="G851" s="66"/>
      <c r="H851" s="70"/>
      <c r="I851" s="71"/>
      <c r="J851" s="71"/>
      <c r="K851" s="34" t="s">
        <v>65</v>
      </c>
      <c r="L851" s="72">
        <v>851</v>
      </c>
      <c r="M851" s="72"/>
      <c r="N851" s="73"/>
      <c r="O851" s="79" t="s">
        <v>417</v>
      </c>
      <c r="P851" s="79">
        <v>1</v>
      </c>
      <c r="Q851" s="79" t="s">
        <v>418</v>
      </c>
      <c r="R851" s="79"/>
      <c r="S851" s="79"/>
      <c r="T851" s="78" t="str">
        <f>REPLACE(INDEX(GroupVertices[Group],MATCH(Edges[[#This Row],[Vertex 1]],GroupVertices[Vertex],0)),1,1,"")</f>
        <v>4</v>
      </c>
      <c r="U851" s="78" t="str">
        <f>REPLACE(INDEX(GroupVertices[Group],MATCH(Edges[[#This Row],[Vertex 2]],GroupVertices[Vertex],0)),1,1,"")</f>
        <v>1</v>
      </c>
      <c r="V851" s="48"/>
      <c r="W851" s="49"/>
      <c r="X851" s="48"/>
      <c r="Y851" s="49"/>
      <c r="Z851" s="48"/>
      <c r="AA851" s="49"/>
      <c r="AB851" s="48"/>
      <c r="AC851" s="49"/>
      <c r="AD851" s="48"/>
    </row>
    <row r="852" spans="1:30" ht="15">
      <c r="A852" s="65" t="s">
        <v>205</v>
      </c>
      <c r="B852" s="65" t="s">
        <v>282</v>
      </c>
      <c r="C852" s="66" t="s">
        <v>1350</v>
      </c>
      <c r="D852" s="67">
        <v>3</v>
      </c>
      <c r="E852" s="66" t="s">
        <v>132</v>
      </c>
      <c r="F852" s="69">
        <v>32</v>
      </c>
      <c r="G852" s="66"/>
      <c r="H852" s="70"/>
      <c r="I852" s="71"/>
      <c r="J852" s="71"/>
      <c r="K852" s="34" t="s">
        <v>65</v>
      </c>
      <c r="L852" s="72">
        <v>852</v>
      </c>
      <c r="M852" s="72"/>
      <c r="N852" s="73"/>
      <c r="O852" s="79" t="s">
        <v>417</v>
      </c>
      <c r="P852" s="79">
        <v>1</v>
      </c>
      <c r="Q852" s="79" t="s">
        <v>418</v>
      </c>
      <c r="R852" s="79"/>
      <c r="S852" s="79"/>
      <c r="T852" s="78" t="str">
        <f>REPLACE(INDEX(GroupVertices[Group],MATCH(Edges[[#This Row],[Vertex 1]],GroupVertices[Vertex],0)),1,1,"")</f>
        <v>4</v>
      </c>
      <c r="U852" s="78" t="str">
        <f>REPLACE(INDEX(GroupVertices[Group],MATCH(Edges[[#This Row],[Vertex 2]],GroupVertices[Vertex],0)),1,1,"")</f>
        <v>2</v>
      </c>
      <c r="V852" s="48"/>
      <c r="W852" s="49"/>
      <c r="X852" s="48"/>
      <c r="Y852" s="49"/>
      <c r="Z852" s="48"/>
      <c r="AA852" s="49"/>
      <c r="AB852" s="48"/>
      <c r="AC852" s="49"/>
      <c r="AD852" s="48"/>
    </row>
    <row r="853" spans="1:30" ht="15">
      <c r="A853" s="65" t="s">
        <v>205</v>
      </c>
      <c r="B853" s="65" t="s">
        <v>283</v>
      </c>
      <c r="C853" s="66" t="s">
        <v>1350</v>
      </c>
      <c r="D853" s="67">
        <v>3</v>
      </c>
      <c r="E853" s="66" t="s">
        <v>132</v>
      </c>
      <c r="F853" s="69">
        <v>32</v>
      </c>
      <c r="G853" s="66"/>
      <c r="H853" s="70"/>
      <c r="I853" s="71"/>
      <c r="J853" s="71"/>
      <c r="K853" s="34" t="s">
        <v>65</v>
      </c>
      <c r="L853" s="72">
        <v>853</v>
      </c>
      <c r="M853" s="72"/>
      <c r="N853" s="73"/>
      <c r="O853" s="79" t="s">
        <v>417</v>
      </c>
      <c r="P853" s="79">
        <v>1</v>
      </c>
      <c r="Q853" s="79" t="s">
        <v>418</v>
      </c>
      <c r="R853" s="79"/>
      <c r="S853" s="79"/>
      <c r="T853" s="78" t="str">
        <f>REPLACE(INDEX(GroupVertices[Group],MATCH(Edges[[#This Row],[Vertex 1]],GroupVertices[Vertex],0)),1,1,"")</f>
        <v>4</v>
      </c>
      <c r="U853" s="78" t="str">
        <f>REPLACE(INDEX(GroupVertices[Group],MATCH(Edges[[#This Row],[Vertex 2]],GroupVertices[Vertex],0)),1,1,"")</f>
        <v>2</v>
      </c>
      <c r="V853" s="48"/>
      <c r="W853" s="49"/>
      <c r="X853" s="48"/>
      <c r="Y853" s="49"/>
      <c r="Z853" s="48"/>
      <c r="AA853" s="49"/>
      <c r="AB853" s="48"/>
      <c r="AC853" s="49"/>
      <c r="AD853" s="48"/>
    </row>
    <row r="854" spans="1:30" ht="15">
      <c r="A854" s="65" t="s">
        <v>205</v>
      </c>
      <c r="B854" s="65" t="s">
        <v>309</v>
      </c>
      <c r="C854" s="66" t="s">
        <v>1350</v>
      </c>
      <c r="D854" s="67">
        <v>3</v>
      </c>
      <c r="E854" s="66" t="s">
        <v>132</v>
      </c>
      <c r="F854" s="69">
        <v>32</v>
      </c>
      <c r="G854" s="66"/>
      <c r="H854" s="70"/>
      <c r="I854" s="71"/>
      <c r="J854" s="71"/>
      <c r="K854" s="34" t="s">
        <v>65</v>
      </c>
      <c r="L854" s="72">
        <v>854</v>
      </c>
      <c r="M854" s="72"/>
      <c r="N854" s="73"/>
      <c r="O854" s="79" t="s">
        <v>417</v>
      </c>
      <c r="P854" s="79">
        <v>1</v>
      </c>
      <c r="Q854" s="79" t="s">
        <v>418</v>
      </c>
      <c r="R854" s="79"/>
      <c r="S854" s="79"/>
      <c r="T854" s="78" t="str">
        <f>REPLACE(INDEX(GroupVertices[Group],MATCH(Edges[[#This Row],[Vertex 1]],GroupVertices[Vertex],0)),1,1,"")</f>
        <v>4</v>
      </c>
      <c r="U854" s="78" t="str">
        <f>REPLACE(INDEX(GroupVertices[Group],MATCH(Edges[[#This Row],[Vertex 2]],GroupVertices[Vertex],0)),1,1,"")</f>
        <v>4</v>
      </c>
      <c r="V854" s="48"/>
      <c r="W854" s="49"/>
      <c r="X854" s="48"/>
      <c r="Y854" s="49"/>
      <c r="Z854" s="48"/>
      <c r="AA854" s="49"/>
      <c r="AB854" s="48"/>
      <c r="AC854" s="49"/>
      <c r="AD854" s="48"/>
    </row>
    <row r="855" spans="1:30" ht="15">
      <c r="A855" s="65" t="s">
        <v>199</v>
      </c>
      <c r="B855" s="65" t="s">
        <v>205</v>
      </c>
      <c r="C855" s="66" t="s">
        <v>1350</v>
      </c>
      <c r="D855" s="67">
        <v>3</v>
      </c>
      <c r="E855" s="66" t="s">
        <v>132</v>
      </c>
      <c r="F855" s="69">
        <v>32</v>
      </c>
      <c r="G855" s="66"/>
      <c r="H855" s="70"/>
      <c r="I855" s="71"/>
      <c r="J855" s="71"/>
      <c r="K855" s="34" t="s">
        <v>65</v>
      </c>
      <c r="L855" s="72">
        <v>855</v>
      </c>
      <c r="M855" s="72"/>
      <c r="N855" s="73"/>
      <c r="O855" s="79" t="s">
        <v>417</v>
      </c>
      <c r="P855" s="79">
        <v>1</v>
      </c>
      <c r="Q855" s="79" t="s">
        <v>418</v>
      </c>
      <c r="R855" s="79"/>
      <c r="S855" s="79"/>
      <c r="T855" s="78" t="str">
        <f>REPLACE(INDEX(GroupVertices[Group],MATCH(Edges[[#This Row],[Vertex 1]],GroupVertices[Vertex],0)),1,1,"")</f>
        <v>1</v>
      </c>
      <c r="U855" s="78" t="str">
        <f>REPLACE(INDEX(GroupVertices[Group],MATCH(Edges[[#This Row],[Vertex 2]],GroupVertices[Vertex],0)),1,1,"")</f>
        <v>4</v>
      </c>
      <c r="V855" s="48"/>
      <c r="W855" s="49"/>
      <c r="X855" s="48"/>
      <c r="Y855" s="49"/>
      <c r="Z855" s="48"/>
      <c r="AA855" s="49"/>
      <c r="AB855" s="48"/>
      <c r="AC855" s="49"/>
      <c r="AD855" s="48"/>
    </row>
    <row r="856" spans="1:30" ht="15">
      <c r="A856" s="65" t="s">
        <v>219</v>
      </c>
      <c r="B856" s="65" t="s">
        <v>205</v>
      </c>
      <c r="C856" s="66" t="s">
        <v>1350</v>
      </c>
      <c r="D856" s="67">
        <v>3</v>
      </c>
      <c r="E856" s="66" t="s">
        <v>132</v>
      </c>
      <c r="F856" s="69">
        <v>32</v>
      </c>
      <c r="G856" s="66"/>
      <c r="H856" s="70"/>
      <c r="I856" s="71"/>
      <c r="J856" s="71"/>
      <c r="K856" s="34" t="s">
        <v>66</v>
      </c>
      <c r="L856" s="72">
        <v>856</v>
      </c>
      <c r="M856" s="72"/>
      <c r="N856" s="73"/>
      <c r="O856" s="79" t="s">
        <v>417</v>
      </c>
      <c r="P856" s="79">
        <v>1</v>
      </c>
      <c r="Q856" s="79" t="s">
        <v>418</v>
      </c>
      <c r="R856" s="79"/>
      <c r="S856" s="79"/>
      <c r="T856" s="78" t="str">
        <f>REPLACE(INDEX(GroupVertices[Group],MATCH(Edges[[#This Row],[Vertex 1]],GroupVertices[Vertex],0)),1,1,"")</f>
        <v>4</v>
      </c>
      <c r="U856" s="78" t="str">
        <f>REPLACE(INDEX(GroupVertices[Group],MATCH(Edges[[#This Row],[Vertex 2]],GroupVertices[Vertex],0)),1,1,"")</f>
        <v>4</v>
      </c>
      <c r="V856" s="48"/>
      <c r="W856" s="49"/>
      <c r="X856" s="48"/>
      <c r="Y856" s="49"/>
      <c r="Z856" s="48"/>
      <c r="AA856" s="49"/>
      <c r="AB856" s="48"/>
      <c r="AC856" s="49"/>
      <c r="AD856" s="48"/>
    </row>
    <row r="857" spans="1:30" ht="15">
      <c r="A857" s="65" t="s">
        <v>331</v>
      </c>
      <c r="B857" s="65" t="s">
        <v>205</v>
      </c>
      <c r="C857" s="66" t="s">
        <v>1350</v>
      </c>
      <c r="D857" s="67">
        <v>3</v>
      </c>
      <c r="E857" s="66" t="s">
        <v>132</v>
      </c>
      <c r="F857" s="69">
        <v>32</v>
      </c>
      <c r="G857" s="66"/>
      <c r="H857" s="70"/>
      <c r="I857" s="71"/>
      <c r="J857" s="71"/>
      <c r="K857" s="34" t="s">
        <v>65</v>
      </c>
      <c r="L857" s="72">
        <v>857</v>
      </c>
      <c r="M857" s="72"/>
      <c r="N857" s="73"/>
      <c r="O857" s="79" t="s">
        <v>417</v>
      </c>
      <c r="P857" s="79">
        <v>1</v>
      </c>
      <c r="Q857" s="79" t="s">
        <v>418</v>
      </c>
      <c r="R857" s="79"/>
      <c r="S857" s="79"/>
      <c r="T857" s="78" t="str">
        <f>REPLACE(INDEX(GroupVertices[Group],MATCH(Edges[[#This Row],[Vertex 1]],GroupVertices[Vertex],0)),1,1,"")</f>
        <v>4</v>
      </c>
      <c r="U857" s="78" t="str">
        <f>REPLACE(INDEX(GroupVertices[Group],MATCH(Edges[[#This Row],[Vertex 2]],GroupVertices[Vertex],0)),1,1,"")</f>
        <v>4</v>
      </c>
      <c r="V857" s="48"/>
      <c r="W857" s="49"/>
      <c r="X857" s="48"/>
      <c r="Y857" s="49"/>
      <c r="Z857" s="48"/>
      <c r="AA857" s="49"/>
      <c r="AB857" s="48"/>
      <c r="AC857" s="49"/>
      <c r="AD857" s="48"/>
    </row>
    <row r="858" spans="1:30" ht="15">
      <c r="A858" s="65" t="s">
        <v>287</v>
      </c>
      <c r="B858" s="65" t="s">
        <v>242</v>
      </c>
      <c r="C858" s="66" t="s">
        <v>1350</v>
      </c>
      <c r="D858" s="67">
        <v>3</v>
      </c>
      <c r="E858" s="66" t="s">
        <v>132</v>
      </c>
      <c r="F858" s="69">
        <v>32</v>
      </c>
      <c r="G858" s="66"/>
      <c r="H858" s="70"/>
      <c r="I858" s="71"/>
      <c r="J858" s="71"/>
      <c r="K858" s="34" t="s">
        <v>65</v>
      </c>
      <c r="L858" s="72">
        <v>858</v>
      </c>
      <c r="M858" s="72"/>
      <c r="N858" s="73"/>
      <c r="O858" s="79" t="s">
        <v>417</v>
      </c>
      <c r="P858" s="79">
        <v>1</v>
      </c>
      <c r="Q858" s="79" t="s">
        <v>418</v>
      </c>
      <c r="R858" s="79"/>
      <c r="S858" s="79"/>
      <c r="T858" s="78" t="str">
        <f>REPLACE(INDEX(GroupVertices[Group],MATCH(Edges[[#This Row],[Vertex 1]],GroupVertices[Vertex],0)),1,1,"")</f>
        <v>4</v>
      </c>
      <c r="U858" s="78" t="str">
        <f>REPLACE(INDEX(GroupVertices[Group],MATCH(Edges[[#This Row],[Vertex 2]],GroupVertices[Vertex],0)),1,1,"")</f>
        <v>2</v>
      </c>
      <c r="V858" s="48"/>
      <c r="W858" s="49"/>
      <c r="X858" s="48"/>
      <c r="Y858" s="49"/>
      <c r="Z858" s="48"/>
      <c r="AA858" s="49"/>
      <c r="AB858" s="48"/>
      <c r="AC858" s="49"/>
      <c r="AD858" s="48"/>
    </row>
    <row r="859" spans="1:30" ht="15">
      <c r="A859" s="65" t="s">
        <v>287</v>
      </c>
      <c r="B859" s="65" t="s">
        <v>414</v>
      </c>
      <c r="C859" s="66" t="s">
        <v>1350</v>
      </c>
      <c r="D859" s="67">
        <v>3</v>
      </c>
      <c r="E859" s="66" t="s">
        <v>132</v>
      </c>
      <c r="F859" s="69">
        <v>32</v>
      </c>
      <c r="G859" s="66"/>
      <c r="H859" s="70"/>
      <c r="I859" s="71"/>
      <c r="J859" s="71"/>
      <c r="K859" s="34" t="s">
        <v>65</v>
      </c>
      <c r="L859" s="72">
        <v>859</v>
      </c>
      <c r="M859" s="72"/>
      <c r="N859" s="73"/>
      <c r="O859" s="79" t="s">
        <v>417</v>
      </c>
      <c r="P859" s="79">
        <v>1</v>
      </c>
      <c r="Q859" s="79" t="s">
        <v>418</v>
      </c>
      <c r="R859" s="79"/>
      <c r="S859" s="79"/>
      <c r="T859" s="78" t="str">
        <f>REPLACE(INDEX(GroupVertices[Group],MATCH(Edges[[#This Row],[Vertex 1]],GroupVertices[Vertex],0)),1,1,"")</f>
        <v>4</v>
      </c>
      <c r="U859" s="78" t="str">
        <f>REPLACE(INDEX(GroupVertices[Group],MATCH(Edges[[#This Row],[Vertex 2]],GroupVertices[Vertex],0)),1,1,"")</f>
        <v>3</v>
      </c>
      <c r="V859" s="48"/>
      <c r="W859" s="49"/>
      <c r="X859" s="48"/>
      <c r="Y859" s="49"/>
      <c r="Z859" s="48"/>
      <c r="AA859" s="49"/>
      <c r="AB859" s="48"/>
      <c r="AC859" s="49"/>
      <c r="AD859" s="48"/>
    </row>
    <row r="860" spans="1:30" ht="15">
      <c r="A860" s="65" t="s">
        <v>287</v>
      </c>
      <c r="B860" s="65" t="s">
        <v>274</v>
      </c>
      <c r="C860" s="66" t="s">
        <v>1350</v>
      </c>
      <c r="D860" s="67">
        <v>3</v>
      </c>
      <c r="E860" s="66" t="s">
        <v>132</v>
      </c>
      <c r="F860" s="69">
        <v>32</v>
      </c>
      <c r="G860" s="66"/>
      <c r="H860" s="70"/>
      <c r="I860" s="71"/>
      <c r="J860" s="71"/>
      <c r="K860" s="34" t="s">
        <v>65</v>
      </c>
      <c r="L860" s="72">
        <v>860</v>
      </c>
      <c r="M860" s="72"/>
      <c r="N860" s="73"/>
      <c r="O860" s="79" t="s">
        <v>417</v>
      </c>
      <c r="P860" s="79">
        <v>1</v>
      </c>
      <c r="Q860" s="79" t="s">
        <v>418</v>
      </c>
      <c r="R860" s="79"/>
      <c r="S860" s="79"/>
      <c r="T860" s="78" t="str">
        <f>REPLACE(INDEX(GroupVertices[Group],MATCH(Edges[[#This Row],[Vertex 1]],GroupVertices[Vertex],0)),1,1,"")</f>
        <v>4</v>
      </c>
      <c r="U860" s="78" t="str">
        <f>REPLACE(INDEX(GroupVertices[Group],MATCH(Edges[[#This Row],[Vertex 2]],GroupVertices[Vertex],0)),1,1,"")</f>
        <v>3</v>
      </c>
      <c r="V860" s="48"/>
      <c r="W860" s="49"/>
      <c r="X860" s="48"/>
      <c r="Y860" s="49"/>
      <c r="Z860" s="48"/>
      <c r="AA860" s="49"/>
      <c r="AB860" s="48"/>
      <c r="AC860" s="49"/>
      <c r="AD860" s="48"/>
    </row>
    <row r="861" spans="1:30" ht="15">
      <c r="A861" s="65" t="s">
        <v>287</v>
      </c>
      <c r="B861" s="65" t="s">
        <v>275</v>
      </c>
      <c r="C861" s="66" t="s">
        <v>1350</v>
      </c>
      <c r="D861" s="67">
        <v>3</v>
      </c>
      <c r="E861" s="66" t="s">
        <v>132</v>
      </c>
      <c r="F861" s="69">
        <v>32</v>
      </c>
      <c r="G861" s="66"/>
      <c r="H861" s="70"/>
      <c r="I861" s="71"/>
      <c r="J861" s="71"/>
      <c r="K861" s="34" t="s">
        <v>65</v>
      </c>
      <c r="L861" s="72">
        <v>861</v>
      </c>
      <c r="M861" s="72"/>
      <c r="N861" s="73"/>
      <c r="O861" s="79" t="s">
        <v>417</v>
      </c>
      <c r="P861" s="79">
        <v>1</v>
      </c>
      <c r="Q861" s="79" t="s">
        <v>418</v>
      </c>
      <c r="R861" s="79"/>
      <c r="S861" s="79"/>
      <c r="T861" s="78" t="str">
        <f>REPLACE(INDEX(GroupVertices[Group],MATCH(Edges[[#This Row],[Vertex 1]],GroupVertices[Vertex],0)),1,1,"")</f>
        <v>4</v>
      </c>
      <c r="U861" s="78" t="str">
        <f>REPLACE(INDEX(GroupVertices[Group],MATCH(Edges[[#This Row],[Vertex 2]],GroupVertices[Vertex],0)),1,1,"")</f>
        <v>3</v>
      </c>
      <c r="V861" s="48"/>
      <c r="W861" s="49"/>
      <c r="X861" s="48"/>
      <c r="Y861" s="49"/>
      <c r="Z861" s="48"/>
      <c r="AA861" s="49"/>
      <c r="AB861" s="48"/>
      <c r="AC861" s="49"/>
      <c r="AD861" s="48"/>
    </row>
    <row r="862" spans="1:30" ht="15">
      <c r="A862" s="65" t="s">
        <v>287</v>
      </c>
      <c r="B862" s="65" t="s">
        <v>315</v>
      </c>
      <c r="C862" s="66" t="s">
        <v>1350</v>
      </c>
      <c r="D862" s="67">
        <v>3</v>
      </c>
      <c r="E862" s="66" t="s">
        <v>132</v>
      </c>
      <c r="F862" s="69">
        <v>32</v>
      </c>
      <c r="G862" s="66"/>
      <c r="H862" s="70"/>
      <c r="I862" s="71"/>
      <c r="J862" s="71"/>
      <c r="K862" s="34" t="s">
        <v>65</v>
      </c>
      <c r="L862" s="72">
        <v>862</v>
      </c>
      <c r="M862" s="72"/>
      <c r="N862" s="73"/>
      <c r="O862" s="79" t="s">
        <v>417</v>
      </c>
      <c r="P862" s="79">
        <v>1</v>
      </c>
      <c r="Q862" s="79" t="s">
        <v>418</v>
      </c>
      <c r="R862" s="79"/>
      <c r="S862" s="79"/>
      <c r="T862" s="78" t="str">
        <f>REPLACE(INDEX(GroupVertices[Group],MATCH(Edges[[#This Row],[Vertex 1]],GroupVertices[Vertex],0)),1,1,"")</f>
        <v>4</v>
      </c>
      <c r="U862" s="78" t="str">
        <f>REPLACE(INDEX(GroupVertices[Group],MATCH(Edges[[#This Row],[Vertex 2]],GroupVertices[Vertex],0)),1,1,"")</f>
        <v>4</v>
      </c>
      <c r="V862" s="48"/>
      <c r="W862" s="49"/>
      <c r="X862" s="48"/>
      <c r="Y862" s="49"/>
      <c r="Z862" s="48"/>
      <c r="AA862" s="49"/>
      <c r="AB862" s="48"/>
      <c r="AC862" s="49"/>
      <c r="AD862" s="48"/>
    </row>
    <row r="863" spans="1:30" ht="15">
      <c r="A863" s="65" t="s">
        <v>287</v>
      </c>
      <c r="B863" s="65" t="s">
        <v>329</v>
      </c>
      <c r="C863" s="66" t="s">
        <v>1350</v>
      </c>
      <c r="D863" s="67">
        <v>3</v>
      </c>
      <c r="E863" s="66" t="s">
        <v>132</v>
      </c>
      <c r="F863" s="69">
        <v>32</v>
      </c>
      <c r="G863" s="66"/>
      <c r="H863" s="70"/>
      <c r="I863" s="71"/>
      <c r="J863" s="71"/>
      <c r="K863" s="34" t="s">
        <v>65</v>
      </c>
      <c r="L863" s="72">
        <v>863</v>
      </c>
      <c r="M863" s="72"/>
      <c r="N863" s="73"/>
      <c r="O863" s="79" t="s">
        <v>417</v>
      </c>
      <c r="P863" s="79">
        <v>1</v>
      </c>
      <c r="Q863" s="79" t="s">
        <v>418</v>
      </c>
      <c r="R863" s="79"/>
      <c r="S863" s="79"/>
      <c r="T863" s="78" t="str">
        <f>REPLACE(INDEX(GroupVertices[Group],MATCH(Edges[[#This Row],[Vertex 1]],GroupVertices[Vertex],0)),1,1,"")</f>
        <v>4</v>
      </c>
      <c r="U863" s="78" t="str">
        <f>REPLACE(INDEX(GroupVertices[Group],MATCH(Edges[[#This Row],[Vertex 2]],GroupVertices[Vertex],0)),1,1,"")</f>
        <v>2</v>
      </c>
      <c r="V863" s="48"/>
      <c r="W863" s="49"/>
      <c r="X863" s="48"/>
      <c r="Y863" s="49"/>
      <c r="Z863" s="48"/>
      <c r="AA863" s="49"/>
      <c r="AB863" s="48"/>
      <c r="AC863" s="49"/>
      <c r="AD863" s="48"/>
    </row>
    <row r="864" spans="1:30" ht="15">
      <c r="A864" s="65" t="s">
        <v>287</v>
      </c>
      <c r="B864" s="65" t="s">
        <v>363</v>
      </c>
      <c r="C864" s="66" t="s">
        <v>1350</v>
      </c>
      <c r="D864" s="67">
        <v>3</v>
      </c>
      <c r="E864" s="66" t="s">
        <v>132</v>
      </c>
      <c r="F864" s="69">
        <v>32</v>
      </c>
      <c r="G864" s="66"/>
      <c r="H864" s="70"/>
      <c r="I864" s="71"/>
      <c r="J864" s="71"/>
      <c r="K864" s="34" t="s">
        <v>65</v>
      </c>
      <c r="L864" s="72">
        <v>864</v>
      </c>
      <c r="M864" s="72"/>
      <c r="N864" s="73"/>
      <c r="O864" s="79" t="s">
        <v>417</v>
      </c>
      <c r="P864" s="79">
        <v>1</v>
      </c>
      <c r="Q864" s="79" t="s">
        <v>418</v>
      </c>
      <c r="R864" s="79"/>
      <c r="S864" s="79"/>
      <c r="T864" s="78" t="str">
        <f>REPLACE(INDEX(GroupVertices[Group],MATCH(Edges[[#This Row],[Vertex 1]],GroupVertices[Vertex],0)),1,1,"")</f>
        <v>4</v>
      </c>
      <c r="U864" s="78" t="str">
        <f>REPLACE(INDEX(GroupVertices[Group],MATCH(Edges[[#This Row],[Vertex 2]],GroupVertices[Vertex],0)),1,1,"")</f>
        <v>2</v>
      </c>
      <c r="V864" s="48"/>
      <c r="W864" s="49"/>
      <c r="X864" s="48"/>
      <c r="Y864" s="49"/>
      <c r="Z864" s="48"/>
      <c r="AA864" s="49"/>
      <c r="AB864" s="48"/>
      <c r="AC864" s="49"/>
      <c r="AD864" s="48"/>
    </row>
    <row r="865" spans="1:30" ht="15">
      <c r="A865" s="65" t="s">
        <v>287</v>
      </c>
      <c r="B865" s="65" t="s">
        <v>309</v>
      </c>
      <c r="C865" s="66" t="s">
        <v>1350</v>
      </c>
      <c r="D865" s="67">
        <v>3</v>
      </c>
      <c r="E865" s="66" t="s">
        <v>132</v>
      </c>
      <c r="F865" s="69">
        <v>32</v>
      </c>
      <c r="G865" s="66"/>
      <c r="H865" s="70"/>
      <c r="I865" s="71"/>
      <c r="J865" s="71"/>
      <c r="K865" s="34" t="s">
        <v>65</v>
      </c>
      <c r="L865" s="72">
        <v>865</v>
      </c>
      <c r="M865" s="72"/>
      <c r="N865" s="73"/>
      <c r="O865" s="79" t="s">
        <v>417</v>
      </c>
      <c r="P865" s="79">
        <v>1</v>
      </c>
      <c r="Q865" s="79" t="s">
        <v>418</v>
      </c>
      <c r="R865" s="79"/>
      <c r="S865" s="79"/>
      <c r="T865" s="78" t="str">
        <f>REPLACE(INDEX(GroupVertices[Group],MATCH(Edges[[#This Row],[Vertex 1]],GroupVertices[Vertex],0)),1,1,"")</f>
        <v>4</v>
      </c>
      <c r="U865" s="78" t="str">
        <f>REPLACE(INDEX(GroupVertices[Group],MATCH(Edges[[#This Row],[Vertex 2]],GroupVertices[Vertex],0)),1,1,"")</f>
        <v>4</v>
      </c>
      <c r="V865" s="48"/>
      <c r="W865" s="49"/>
      <c r="X865" s="48"/>
      <c r="Y865" s="49"/>
      <c r="Z865" s="48"/>
      <c r="AA865" s="49"/>
      <c r="AB865" s="48"/>
      <c r="AC865" s="49"/>
      <c r="AD865" s="48"/>
    </row>
    <row r="866" spans="1:30" ht="15">
      <c r="A866" s="65" t="s">
        <v>287</v>
      </c>
      <c r="B866" s="65" t="s">
        <v>312</v>
      </c>
      <c r="C866" s="66" t="s">
        <v>1350</v>
      </c>
      <c r="D866" s="67">
        <v>3</v>
      </c>
      <c r="E866" s="66" t="s">
        <v>132</v>
      </c>
      <c r="F866" s="69">
        <v>32</v>
      </c>
      <c r="G866" s="66"/>
      <c r="H866" s="70"/>
      <c r="I866" s="71"/>
      <c r="J866" s="71"/>
      <c r="K866" s="34" t="s">
        <v>65</v>
      </c>
      <c r="L866" s="72">
        <v>866</v>
      </c>
      <c r="M866" s="72"/>
      <c r="N866" s="73"/>
      <c r="O866" s="79" t="s">
        <v>417</v>
      </c>
      <c r="P866" s="79">
        <v>1</v>
      </c>
      <c r="Q866" s="79" t="s">
        <v>418</v>
      </c>
      <c r="R866" s="79"/>
      <c r="S866" s="79"/>
      <c r="T866" s="78" t="str">
        <f>REPLACE(INDEX(GroupVertices[Group],MATCH(Edges[[#This Row],[Vertex 1]],GroupVertices[Vertex],0)),1,1,"")</f>
        <v>4</v>
      </c>
      <c r="U866" s="78" t="str">
        <f>REPLACE(INDEX(GroupVertices[Group],MATCH(Edges[[#This Row],[Vertex 2]],GroupVertices[Vertex],0)),1,1,"")</f>
        <v>2</v>
      </c>
      <c r="V866" s="48"/>
      <c r="W866" s="49"/>
      <c r="X866" s="48"/>
      <c r="Y866" s="49"/>
      <c r="Z866" s="48"/>
      <c r="AA866" s="49"/>
      <c r="AB866" s="48"/>
      <c r="AC866" s="49"/>
      <c r="AD866" s="48"/>
    </row>
    <row r="867" spans="1:30" ht="15">
      <c r="A867" s="65" t="s">
        <v>287</v>
      </c>
      <c r="B867" s="65" t="s">
        <v>317</v>
      </c>
      <c r="C867" s="66" t="s">
        <v>1350</v>
      </c>
      <c r="D867" s="67">
        <v>3</v>
      </c>
      <c r="E867" s="66" t="s">
        <v>132</v>
      </c>
      <c r="F867" s="69">
        <v>32</v>
      </c>
      <c r="G867" s="66"/>
      <c r="H867" s="70"/>
      <c r="I867" s="71"/>
      <c r="J867" s="71"/>
      <c r="K867" s="34" t="s">
        <v>65</v>
      </c>
      <c r="L867" s="72">
        <v>867</v>
      </c>
      <c r="M867" s="72"/>
      <c r="N867" s="73"/>
      <c r="O867" s="79" t="s">
        <v>417</v>
      </c>
      <c r="P867" s="79">
        <v>1</v>
      </c>
      <c r="Q867" s="79" t="s">
        <v>418</v>
      </c>
      <c r="R867" s="79"/>
      <c r="S867" s="79"/>
      <c r="T867" s="78" t="str">
        <f>REPLACE(INDEX(GroupVertices[Group],MATCH(Edges[[#This Row],[Vertex 1]],GroupVertices[Vertex],0)),1,1,"")</f>
        <v>4</v>
      </c>
      <c r="U867" s="78" t="str">
        <f>REPLACE(INDEX(GroupVertices[Group],MATCH(Edges[[#This Row],[Vertex 2]],GroupVertices[Vertex],0)),1,1,"")</f>
        <v>3</v>
      </c>
      <c r="V867" s="48"/>
      <c r="W867" s="49"/>
      <c r="X867" s="48"/>
      <c r="Y867" s="49"/>
      <c r="Z867" s="48"/>
      <c r="AA867" s="49"/>
      <c r="AB867" s="48"/>
      <c r="AC867" s="49"/>
      <c r="AD867" s="48"/>
    </row>
    <row r="868" spans="1:30" ht="15">
      <c r="A868" s="65" t="s">
        <v>287</v>
      </c>
      <c r="B868" s="65" t="s">
        <v>331</v>
      </c>
      <c r="C868" s="66" t="s">
        <v>1350</v>
      </c>
      <c r="D868" s="67">
        <v>3</v>
      </c>
      <c r="E868" s="66" t="s">
        <v>132</v>
      </c>
      <c r="F868" s="69">
        <v>32</v>
      </c>
      <c r="G868" s="66"/>
      <c r="H868" s="70"/>
      <c r="I868" s="71"/>
      <c r="J868" s="71"/>
      <c r="K868" s="34" t="s">
        <v>66</v>
      </c>
      <c r="L868" s="72">
        <v>868</v>
      </c>
      <c r="M868" s="72"/>
      <c r="N868" s="73"/>
      <c r="O868" s="79" t="s">
        <v>417</v>
      </c>
      <c r="P868" s="79">
        <v>1</v>
      </c>
      <c r="Q868" s="79" t="s">
        <v>418</v>
      </c>
      <c r="R868" s="79"/>
      <c r="S868" s="79"/>
      <c r="T868" s="78" t="str">
        <f>REPLACE(INDEX(GroupVertices[Group],MATCH(Edges[[#This Row],[Vertex 1]],GroupVertices[Vertex],0)),1,1,"")</f>
        <v>4</v>
      </c>
      <c r="U868" s="78" t="str">
        <f>REPLACE(INDEX(GroupVertices[Group],MATCH(Edges[[#This Row],[Vertex 2]],GroupVertices[Vertex],0)),1,1,"")</f>
        <v>4</v>
      </c>
      <c r="V868" s="48"/>
      <c r="W868" s="49"/>
      <c r="X868" s="48"/>
      <c r="Y868" s="49"/>
      <c r="Z868" s="48"/>
      <c r="AA868" s="49"/>
      <c r="AB868" s="48"/>
      <c r="AC868" s="49"/>
      <c r="AD868" s="48"/>
    </row>
    <row r="869" spans="1:30" ht="15">
      <c r="A869" s="65" t="s">
        <v>287</v>
      </c>
      <c r="B869" s="65" t="s">
        <v>339</v>
      </c>
      <c r="C869" s="66" t="s">
        <v>1350</v>
      </c>
      <c r="D869" s="67">
        <v>3</v>
      </c>
      <c r="E869" s="66" t="s">
        <v>132</v>
      </c>
      <c r="F869" s="69">
        <v>32</v>
      </c>
      <c r="G869" s="66"/>
      <c r="H869" s="70"/>
      <c r="I869" s="71"/>
      <c r="J869" s="71"/>
      <c r="K869" s="34" t="s">
        <v>65</v>
      </c>
      <c r="L869" s="72">
        <v>869</v>
      </c>
      <c r="M869" s="72"/>
      <c r="N869" s="73"/>
      <c r="O869" s="79" t="s">
        <v>417</v>
      </c>
      <c r="P869" s="79">
        <v>1</v>
      </c>
      <c r="Q869" s="79" t="s">
        <v>418</v>
      </c>
      <c r="R869" s="79"/>
      <c r="S869" s="79"/>
      <c r="T869" s="78" t="str">
        <f>REPLACE(INDEX(GroupVertices[Group],MATCH(Edges[[#This Row],[Vertex 1]],GroupVertices[Vertex],0)),1,1,"")</f>
        <v>4</v>
      </c>
      <c r="U869" s="78" t="str">
        <f>REPLACE(INDEX(GroupVertices[Group],MATCH(Edges[[#This Row],[Vertex 2]],GroupVertices[Vertex],0)),1,1,"")</f>
        <v>2</v>
      </c>
      <c r="V869" s="48"/>
      <c r="W869" s="49"/>
      <c r="X869" s="48"/>
      <c r="Y869" s="49"/>
      <c r="Z869" s="48"/>
      <c r="AA869" s="49"/>
      <c r="AB869" s="48"/>
      <c r="AC869" s="49"/>
      <c r="AD869" s="48"/>
    </row>
    <row r="870" spans="1:30" ht="15">
      <c r="A870" s="65" t="s">
        <v>287</v>
      </c>
      <c r="B870" s="65" t="s">
        <v>351</v>
      </c>
      <c r="C870" s="66" t="s">
        <v>1350</v>
      </c>
      <c r="D870" s="67">
        <v>3</v>
      </c>
      <c r="E870" s="66" t="s">
        <v>132</v>
      </c>
      <c r="F870" s="69">
        <v>32</v>
      </c>
      <c r="G870" s="66"/>
      <c r="H870" s="70"/>
      <c r="I870" s="71"/>
      <c r="J870" s="71"/>
      <c r="K870" s="34" t="s">
        <v>65</v>
      </c>
      <c r="L870" s="72">
        <v>870</v>
      </c>
      <c r="M870" s="72"/>
      <c r="N870" s="73"/>
      <c r="O870" s="79" t="s">
        <v>417</v>
      </c>
      <c r="P870" s="79">
        <v>1</v>
      </c>
      <c r="Q870" s="79" t="s">
        <v>418</v>
      </c>
      <c r="R870" s="79"/>
      <c r="S870" s="79"/>
      <c r="T870" s="78" t="str">
        <f>REPLACE(INDEX(GroupVertices[Group],MATCH(Edges[[#This Row],[Vertex 1]],GroupVertices[Vertex],0)),1,1,"")</f>
        <v>4</v>
      </c>
      <c r="U870" s="78" t="str">
        <f>REPLACE(INDEX(GroupVertices[Group],MATCH(Edges[[#This Row],[Vertex 2]],GroupVertices[Vertex],0)),1,1,"")</f>
        <v>4</v>
      </c>
      <c r="V870" s="48"/>
      <c r="W870" s="49"/>
      <c r="X870" s="48"/>
      <c r="Y870" s="49"/>
      <c r="Z870" s="48"/>
      <c r="AA870" s="49"/>
      <c r="AB870" s="48"/>
      <c r="AC870" s="49"/>
      <c r="AD870" s="48"/>
    </row>
    <row r="871" spans="1:30" ht="15">
      <c r="A871" s="65" t="s">
        <v>287</v>
      </c>
      <c r="B871" s="65" t="s">
        <v>357</v>
      </c>
      <c r="C871" s="66" t="s">
        <v>1350</v>
      </c>
      <c r="D871" s="67">
        <v>3</v>
      </c>
      <c r="E871" s="66" t="s">
        <v>132</v>
      </c>
      <c r="F871" s="69">
        <v>32</v>
      </c>
      <c r="G871" s="66"/>
      <c r="H871" s="70"/>
      <c r="I871" s="71"/>
      <c r="J871" s="71"/>
      <c r="K871" s="34" t="s">
        <v>65</v>
      </c>
      <c r="L871" s="72">
        <v>871</v>
      </c>
      <c r="M871" s="72"/>
      <c r="N871" s="73"/>
      <c r="O871" s="79" t="s">
        <v>417</v>
      </c>
      <c r="P871" s="79">
        <v>1</v>
      </c>
      <c r="Q871" s="79" t="s">
        <v>418</v>
      </c>
      <c r="R871" s="79"/>
      <c r="S871" s="79"/>
      <c r="T871" s="78" t="str">
        <f>REPLACE(INDEX(GroupVertices[Group],MATCH(Edges[[#This Row],[Vertex 1]],GroupVertices[Vertex],0)),1,1,"")</f>
        <v>4</v>
      </c>
      <c r="U871" s="78" t="str">
        <f>REPLACE(INDEX(GroupVertices[Group],MATCH(Edges[[#This Row],[Vertex 2]],GroupVertices[Vertex],0)),1,1,"")</f>
        <v>2</v>
      </c>
      <c r="V871" s="48"/>
      <c r="W871" s="49"/>
      <c r="X871" s="48"/>
      <c r="Y871" s="49"/>
      <c r="Z871" s="48"/>
      <c r="AA871" s="49"/>
      <c r="AB871" s="48"/>
      <c r="AC871" s="49"/>
      <c r="AD871" s="48"/>
    </row>
    <row r="872" spans="1:30" ht="15">
      <c r="A872" s="65" t="s">
        <v>199</v>
      </c>
      <c r="B872" s="65" t="s">
        <v>287</v>
      </c>
      <c r="C872" s="66" t="s">
        <v>1350</v>
      </c>
      <c r="D872" s="67">
        <v>3</v>
      </c>
      <c r="E872" s="66" t="s">
        <v>132</v>
      </c>
      <c r="F872" s="69">
        <v>32</v>
      </c>
      <c r="G872" s="66"/>
      <c r="H872" s="70"/>
      <c r="I872" s="71"/>
      <c r="J872" s="71"/>
      <c r="K872" s="34" t="s">
        <v>65</v>
      </c>
      <c r="L872" s="72">
        <v>872</v>
      </c>
      <c r="M872" s="72"/>
      <c r="N872" s="73"/>
      <c r="O872" s="79" t="s">
        <v>417</v>
      </c>
      <c r="P872" s="79">
        <v>1</v>
      </c>
      <c r="Q872" s="79" t="s">
        <v>418</v>
      </c>
      <c r="R872" s="79"/>
      <c r="S872" s="79"/>
      <c r="T872" s="78" t="str">
        <f>REPLACE(INDEX(GroupVertices[Group],MATCH(Edges[[#This Row],[Vertex 1]],GroupVertices[Vertex],0)),1,1,"")</f>
        <v>1</v>
      </c>
      <c r="U872" s="78" t="str">
        <f>REPLACE(INDEX(GroupVertices[Group],MATCH(Edges[[#This Row],[Vertex 2]],GroupVertices[Vertex],0)),1,1,"")</f>
        <v>4</v>
      </c>
      <c r="V872" s="48"/>
      <c r="W872" s="49"/>
      <c r="X872" s="48"/>
      <c r="Y872" s="49"/>
      <c r="Z872" s="48"/>
      <c r="AA872" s="49"/>
      <c r="AB872" s="48"/>
      <c r="AC872" s="49"/>
      <c r="AD872" s="48"/>
    </row>
    <row r="873" spans="1:30" ht="15">
      <c r="A873" s="65" t="s">
        <v>331</v>
      </c>
      <c r="B873" s="65" t="s">
        <v>287</v>
      </c>
      <c r="C873" s="66" t="s">
        <v>1350</v>
      </c>
      <c r="D873" s="67">
        <v>3</v>
      </c>
      <c r="E873" s="66" t="s">
        <v>132</v>
      </c>
      <c r="F873" s="69">
        <v>32</v>
      </c>
      <c r="G873" s="66"/>
      <c r="H873" s="70"/>
      <c r="I873" s="71"/>
      <c r="J873" s="71"/>
      <c r="K873" s="34" t="s">
        <v>66</v>
      </c>
      <c r="L873" s="72">
        <v>873</v>
      </c>
      <c r="M873" s="72"/>
      <c r="N873" s="73"/>
      <c r="O873" s="79" t="s">
        <v>417</v>
      </c>
      <c r="P873" s="79">
        <v>1</v>
      </c>
      <c r="Q873" s="79" t="s">
        <v>418</v>
      </c>
      <c r="R873" s="79"/>
      <c r="S873" s="79"/>
      <c r="T873" s="78" t="str">
        <f>REPLACE(INDEX(GroupVertices[Group],MATCH(Edges[[#This Row],[Vertex 1]],GroupVertices[Vertex],0)),1,1,"")</f>
        <v>4</v>
      </c>
      <c r="U873" s="78" t="str">
        <f>REPLACE(INDEX(GroupVertices[Group],MATCH(Edges[[#This Row],[Vertex 2]],GroupVertices[Vertex],0)),1,1,"")</f>
        <v>4</v>
      </c>
      <c r="V873" s="48"/>
      <c r="W873" s="49"/>
      <c r="X873" s="48"/>
      <c r="Y873" s="49"/>
      <c r="Z873" s="48"/>
      <c r="AA873" s="49"/>
      <c r="AB873" s="48"/>
      <c r="AC873" s="49"/>
      <c r="AD873" s="48"/>
    </row>
    <row r="874" spans="1:30" ht="15">
      <c r="A874" s="65" t="s">
        <v>214</v>
      </c>
      <c r="B874" s="65" t="s">
        <v>353</v>
      </c>
      <c r="C874" s="66" t="s">
        <v>1350</v>
      </c>
      <c r="D874" s="67">
        <v>3</v>
      </c>
      <c r="E874" s="66" t="s">
        <v>132</v>
      </c>
      <c r="F874" s="69">
        <v>32</v>
      </c>
      <c r="G874" s="66"/>
      <c r="H874" s="70"/>
      <c r="I874" s="71"/>
      <c r="J874" s="71"/>
      <c r="K874" s="34" t="s">
        <v>65</v>
      </c>
      <c r="L874" s="72">
        <v>874</v>
      </c>
      <c r="M874" s="72"/>
      <c r="N874" s="73"/>
      <c r="O874" s="79" t="s">
        <v>417</v>
      </c>
      <c r="P874" s="79">
        <v>1</v>
      </c>
      <c r="Q874" s="79" t="s">
        <v>418</v>
      </c>
      <c r="R874" s="79"/>
      <c r="S874" s="79"/>
      <c r="T874" s="78" t="str">
        <f>REPLACE(INDEX(GroupVertices[Group],MATCH(Edges[[#This Row],[Vertex 1]],GroupVertices[Vertex],0)),1,1,"")</f>
        <v>3</v>
      </c>
      <c r="U874" s="78" t="str">
        <f>REPLACE(INDEX(GroupVertices[Group],MATCH(Edges[[#This Row],[Vertex 2]],GroupVertices[Vertex],0)),1,1,"")</f>
        <v>3</v>
      </c>
      <c r="V874" s="48"/>
      <c r="W874" s="49"/>
      <c r="X874" s="48"/>
      <c r="Y874" s="49"/>
      <c r="Z874" s="48"/>
      <c r="AA874" s="49"/>
      <c r="AB874" s="48"/>
      <c r="AC874" s="49"/>
      <c r="AD874" s="48"/>
    </row>
    <row r="875" spans="1:30" ht="15">
      <c r="A875" s="65" t="s">
        <v>214</v>
      </c>
      <c r="B875" s="65" t="s">
        <v>276</v>
      </c>
      <c r="C875" s="66" t="s">
        <v>1350</v>
      </c>
      <c r="D875" s="67">
        <v>3</v>
      </c>
      <c r="E875" s="66" t="s">
        <v>132</v>
      </c>
      <c r="F875" s="69">
        <v>32</v>
      </c>
      <c r="G875" s="66"/>
      <c r="H875" s="70"/>
      <c r="I875" s="71"/>
      <c r="J875" s="71"/>
      <c r="K875" s="34" t="s">
        <v>65</v>
      </c>
      <c r="L875" s="72">
        <v>875</v>
      </c>
      <c r="M875" s="72"/>
      <c r="N875" s="73"/>
      <c r="O875" s="79" t="s">
        <v>417</v>
      </c>
      <c r="P875" s="79">
        <v>1</v>
      </c>
      <c r="Q875" s="79" t="s">
        <v>418</v>
      </c>
      <c r="R875" s="79"/>
      <c r="S875" s="79"/>
      <c r="T875" s="78" t="str">
        <f>REPLACE(INDEX(GroupVertices[Group],MATCH(Edges[[#This Row],[Vertex 1]],GroupVertices[Vertex],0)),1,1,"")</f>
        <v>3</v>
      </c>
      <c r="U875" s="78" t="str">
        <f>REPLACE(INDEX(GroupVertices[Group],MATCH(Edges[[#This Row],[Vertex 2]],GroupVertices[Vertex],0)),1,1,"")</f>
        <v>3</v>
      </c>
      <c r="V875" s="48"/>
      <c r="W875" s="49"/>
      <c r="X875" s="48"/>
      <c r="Y875" s="49"/>
      <c r="Z875" s="48"/>
      <c r="AA875" s="49"/>
      <c r="AB875" s="48"/>
      <c r="AC875" s="49"/>
      <c r="AD875" s="48"/>
    </row>
    <row r="876" spans="1:30" ht="15">
      <c r="A876" s="65" t="s">
        <v>214</v>
      </c>
      <c r="B876" s="65" t="s">
        <v>222</v>
      </c>
      <c r="C876" s="66" t="s">
        <v>1350</v>
      </c>
      <c r="D876" s="67">
        <v>3</v>
      </c>
      <c r="E876" s="66" t="s">
        <v>132</v>
      </c>
      <c r="F876" s="69">
        <v>32</v>
      </c>
      <c r="G876" s="66"/>
      <c r="H876" s="70"/>
      <c r="I876" s="71"/>
      <c r="J876" s="71"/>
      <c r="K876" s="34" t="s">
        <v>65</v>
      </c>
      <c r="L876" s="72">
        <v>876</v>
      </c>
      <c r="M876" s="72"/>
      <c r="N876" s="73"/>
      <c r="O876" s="79" t="s">
        <v>417</v>
      </c>
      <c r="P876" s="79">
        <v>1</v>
      </c>
      <c r="Q876" s="79" t="s">
        <v>418</v>
      </c>
      <c r="R876" s="79"/>
      <c r="S876" s="79"/>
      <c r="T876" s="78" t="str">
        <f>REPLACE(INDEX(GroupVertices[Group],MATCH(Edges[[#This Row],[Vertex 1]],GroupVertices[Vertex],0)),1,1,"")</f>
        <v>3</v>
      </c>
      <c r="U876" s="78" t="str">
        <f>REPLACE(INDEX(GroupVertices[Group],MATCH(Edges[[#This Row],[Vertex 2]],GroupVertices[Vertex],0)),1,1,"")</f>
        <v>3</v>
      </c>
      <c r="V876" s="48"/>
      <c r="W876" s="49"/>
      <c r="X876" s="48"/>
      <c r="Y876" s="49"/>
      <c r="Z876" s="48"/>
      <c r="AA876" s="49"/>
      <c r="AB876" s="48"/>
      <c r="AC876" s="49"/>
      <c r="AD876" s="48"/>
    </row>
    <row r="877" spans="1:30" ht="15">
      <c r="A877" s="65" t="s">
        <v>214</v>
      </c>
      <c r="B877" s="65" t="s">
        <v>311</v>
      </c>
      <c r="C877" s="66" t="s">
        <v>1350</v>
      </c>
      <c r="D877" s="67">
        <v>3</v>
      </c>
      <c r="E877" s="66" t="s">
        <v>132</v>
      </c>
      <c r="F877" s="69">
        <v>32</v>
      </c>
      <c r="G877" s="66"/>
      <c r="H877" s="70"/>
      <c r="I877" s="71"/>
      <c r="J877" s="71"/>
      <c r="K877" s="34" t="s">
        <v>65</v>
      </c>
      <c r="L877" s="72">
        <v>877</v>
      </c>
      <c r="M877" s="72"/>
      <c r="N877" s="73"/>
      <c r="O877" s="79" t="s">
        <v>417</v>
      </c>
      <c r="P877" s="79">
        <v>1</v>
      </c>
      <c r="Q877" s="79" t="s">
        <v>418</v>
      </c>
      <c r="R877" s="79"/>
      <c r="S877" s="79"/>
      <c r="T877" s="78" t="str">
        <f>REPLACE(INDEX(GroupVertices[Group],MATCH(Edges[[#This Row],[Vertex 1]],GroupVertices[Vertex],0)),1,1,"")</f>
        <v>3</v>
      </c>
      <c r="U877" s="78" t="str">
        <f>REPLACE(INDEX(GroupVertices[Group],MATCH(Edges[[#This Row],[Vertex 2]],GroupVertices[Vertex],0)),1,1,"")</f>
        <v>3</v>
      </c>
      <c r="V877" s="48"/>
      <c r="W877" s="49"/>
      <c r="X877" s="48"/>
      <c r="Y877" s="49"/>
      <c r="Z877" s="48"/>
      <c r="AA877" s="49"/>
      <c r="AB877" s="48"/>
      <c r="AC877" s="49"/>
      <c r="AD877" s="48"/>
    </row>
    <row r="878" spans="1:30" ht="15">
      <c r="A878" s="65" t="s">
        <v>214</v>
      </c>
      <c r="B878" s="65" t="s">
        <v>260</v>
      </c>
      <c r="C878" s="66" t="s">
        <v>1350</v>
      </c>
      <c r="D878" s="67">
        <v>3</v>
      </c>
      <c r="E878" s="66" t="s">
        <v>132</v>
      </c>
      <c r="F878" s="69">
        <v>32</v>
      </c>
      <c r="G878" s="66"/>
      <c r="H878" s="70"/>
      <c r="I878" s="71"/>
      <c r="J878" s="71"/>
      <c r="K878" s="34" t="s">
        <v>66</v>
      </c>
      <c r="L878" s="72">
        <v>878</v>
      </c>
      <c r="M878" s="72"/>
      <c r="N878" s="73"/>
      <c r="O878" s="79" t="s">
        <v>417</v>
      </c>
      <c r="P878" s="79">
        <v>1</v>
      </c>
      <c r="Q878" s="79" t="s">
        <v>418</v>
      </c>
      <c r="R878" s="79"/>
      <c r="S878" s="79"/>
      <c r="T878" s="78" t="str">
        <f>REPLACE(INDEX(GroupVertices[Group],MATCH(Edges[[#This Row],[Vertex 1]],GroupVertices[Vertex],0)),1,1,"")</f>
        <v>3</v>
      </c>
      <c r="U878" s="78" t="str">
        <f>REPLACE(INDEX(GroupVertices[Group],MATCH(Edges[[#This Row],[Vertex 2]],GroupVertices[Vertex],0)),1,1,"")</f>
        <v>3</v>
      </c>
      <c r="V878" s="48"/>
      <c r="W878" s="49"/>
      <c r="X878" s="48"/>
      <c r="Y878" s="49"/>
      <c r="Z878" s="48"/>
      <c r="AA878" s="49"/>
      <c r="AB878" s="48"/>
      <c r="AC878" s="49"/>
      <c r="AD878" s="48"/>
    </row>
    <row r="879" spans="1:30" ht="15">
      <c r="A879" s="65" t="s">
        <v>214</v>
      </c>
      <c r="B879" s="65" t="s">
        <v>263</v>
      </c>
      <c r="C879" s="66" t="s">
        <v>1350</v>
      </c>
      <c r="D879" s="67">
        <v>3</v>
      </c>
      <c r="E879" s="66" t="s">
        <v>132</v>
      </c>
      <c r="F879" s="69">
        <v>32</v>
      </c>
      <c r="G879" s="66"/>
      <c r="H879" s="70"/>
      <c r="I879" s="71"/>
      <c r="J879" s="71"/>
      <c r="K879" s="34" t="s">
        <v>65</v>
      </c>
      <c r="L879" s="72">
        <v>879</v>
      </c>
      <c r="M879" s="72"/>
      <c r="N879" s="73"/>
      <c r="O879" s="79" t="s">
        <v>417</v>
      </c>
      <c r="P879" s="79">
        <v>1</v>
      </c>
      <c r="Q879" s="79" t="s">
        <v>418</v>
      </c>
      <c r="R879" s="79"/>
      <c r="S879" s="79"/>
      <c r="T879" s="78" t="str">
        <f>REPLACE(INDEX(GroupVertices[Group],MATCH(Edges[[#This Row],[Vertex 1]],GroupVertices[Vertex],0)),1,1,"")</f>
        <v>3</v>
      </c>
      <c r="U879" s="78" t="str">
        <f>REPLACE(INDEX(GroupVertices[Group],MATCH(Edges[[#This Row],[Vertex 2]],GroupVertices[Vertex],0)),1,1,"")</f>
        <v>1</v>
      </c>
      <c r="V879" s="48"/>
      <c r="W879" s="49"/>
      <c r="X879" s="48"/>
      <c r="Y879" s="49"/>
      <c r="Z879" s="48"/>
      <c r="AA879" s="49"/>
      <c r="AB879" s="48"/>
      <c r="AC879" s="49"/>
      <c r="AD879" s="48"/>
    </row>
    <row r="880" spans="1:30" ht="15">
      <c r="A880" s="65" t="s">
        <v>214</v>
      </c>
      <c r="B880" s="65" t="s">
        <v>272</v>
      </c>
      <c r="C880" s="66" t="s">
        <v>1350</v>
      </c>
      <c r="D880" s="67">
        <v>3</v>
      </c>
      <c r="E880" s="66" t="s">
        <v>132</v>
      </c>
      <c r="F880" s="69">
        <v>32</v>
      </c>
      <c r="G880" s="66"/>
      <c r="H880" s="70"/>
      <c r="I880" s="71"/>
      <c r="J880" s="71"/>
      <c r="K880" s="34" t="s">
        <v>65</v>
      </c>
      <c r="L880" s="72">
        <v>880</v>
      </c>
      <c r="M880" s="72"/>
      <c r="N880" s="73"/>
      <c r="O880" s="79" t="s">
        <v>417</v>
      </c>
      <c r="P880" s="79">
        <v>1</v>
      </c>
      <c r="Q880" s="79" t="s">
        <v>418</v>
      </c>
      <c r="R880" s="79"/>
      <c r="S880" s="79"/>
      <c r="T880" s="78" t="str">
        <f>REPLACE(INDEX(GroupVertices[Group],MATCH(Edges[[#This Row],[Vertex 1]],GroupVertices[Vertex],0)),1,1,"")</f>
        <v>3</v>
      </c>
      <c r="U880" s="78" t="str">
        <f>REPLACE(INDEX(GroupVertices[Group],MATCH(Edges[[#This Row],[Vertex 2]],GroupVertices[Vertex],0)),1,1,"")</f>
        <v>1</v>
      </c>
      <c r="V880" s="48"/>
      <c r="W880" s="49"/>
      <c r="X880" s="48"/>
      <c r="Y880" s="49"/>
      <c r="Z880" s="48"/>
      <c r="AA880" s="49"/>
      <c r="AB880" s="48"/>
      <c r="AC880" s="49"/>
      <c r="AD880" s="48"/>
    </row>
    <row r="881" spans="1:30" ht="15">
      <c r="A881" s="65" t="s">
        <v>214</v>
      </c>
      <c r="B881" s="65" t="s">
        <v>282</v>
      </c>
      <c r="C881" s="66" t="s">
        <v>1350</v>
      </c>
      <c r="D881" s="67">
        <v>3</v>
      </c>
      <c r="E881" s="66" t="s">
        <v>132</v>
      </c>
      <c r="F881" s="69">
        <v>32</v>
      </c>
      <c r="G881" s="66"/>
      <c r="H881" s="70"/>
      <c r="I881" s="71"/>
      <c r="J881" s="71"/>
      <c r="K881" s="34" t="s">
        <v>65</v>
      </c>
      <c r="L881" s="72">
        <v>881</v>
      </c>
      <c r="M881" s="72"/>
      <c r="N881" s="73"/>
      <c r="O881" s="79" t="s">
        <v>417</v>
      </c>
      <c r="P881" s="79">
        <v>1</v>
      </c>
      <c r="Q881" s="79" t="s">
        <v>418</v>
      </c>
      <c r="R881" s="79"/>
      <c r="S881" s="79"/>
      <c r="T881" s="78" t="str">
        <f>REPLACE(INDEX(GroupVertices[Group],MATCH(Edges[[#This Row],[Vertex 1]],GroupVertices[Vertex],0)),1,1,"")</f>
        <v>3</v>
      </c>
      <c r="U881" s="78" t="str">
        <f>REPLACE(INDEX(GroupVertices[Group],MATCH(Edges[[#This Row],[Vertex 2]],GroupVertices[Vertex],0)),1,1,"")</f>
        <v>2</v>
      </c>
      <c r="V881" s="48"/>
      <c r="W881" s="49"/>
      <c r="X881" s="48"/>
      <c r="Y881" s="49"/>
      <c r="Z881" s="48"/>
      <c r="AA881" s="49"/>
      <c r="AB881" s="48"/>
      <c r="AC881" s="49"/>
      <c r="AD881" s="48"/>
    </row>
    <row r="882" spans="1:30" ht="15">
      <c r="A882" s="65" t="s">
        <v>214</v>
      </c>
      <c r="B882" s="65" t="s">
        <v>283</v>
      </c>
      <c r="C882" s="66" t="s">
        <v>1350</v>
      </c>
      <c r="D882" s="67">
        <v>3</v>
      </c>
      <c r="E882" s="66" t="s">
        <v>132</v>
      </c>
      <c r="F882" s="69">
        <v>32</v>
      </c>
      <c r="G882" s="66"/>
      <c r="H882" s="70"/>
      <c r="I882" s="71"/>
      <c r="J882" s="71"/>
      <c r="K882" s="34" t="s">
        <v>65</v>
      </c>
      <c r="L882" s="72">
        <v>882</v>
      </c>
      <c r="M882" s="72"/>
      <c r="N882" s="73"/>
      <c r="O882" s="79" t="s">
        <v>417</v>
      </c>
      <c r="P882" s="79">
        <v>1</v>
      </c>
      <c r="Q882" s="79" t="s">
        <v>418</v>
      </c>
      <c r="R882" s="79"/>
      <c r="S882" s="79"/>
      <c r="T882" s="78" t="str">
        <f>REPLACE(INDEX(GroupVertices[Group],MATCH(Edges[[#This Row],[Vertex 1]],GroupVertices[Vertex],0)),1,1,"")</f>
        <v>3</v>
      </c>
      <c r="U882" s="78" t="str">
        <f>REPLACE(INDEX(GroupVertices[Group],MATCH(Edges[[#This Row],[Vertex 2]],GroupVertices[Vertex],0)),1,1,"")</f>
        <v>2</v>
      </c>
      <c r="V882" s="48"/>
      <c r="W882" s="49"/>
      <c r="X882" s="48"/>
      <c r="Y882" s="49"/>
      <c r="Z882" s="48"/>
      <c r="AA882" s="49"/>
      <c r="AB882" s="48"/>
      <c r="AC882" s="49"/>
      <c r="AD882" s="48"/>
    </row>
    <row r="883" spans="1:30" ht="15">
      <c r="A883" s="65" t="s">
        <v>214</v>
      </c>
      <c r="B883" s="65" t="s">
        <v>309</v>
      </c>
      <c r="C883" s="66" t="s">
        <v>1350</v>
      </c>
      <c r="D883" s="67">
        <v>3</v>
      </c>
      <c r="E883" s="66" t="s">
        <v>132</v>
      </c>
      <c r="F883" s="69">
        <v>32</v>
      </c>
      <c r="G883" s="66"/>
      <c r="H883" s="70"/>
      <c r="I883" s="71"/>
      <c r="J883" s="71"/>
      <c r="K883" s="34" t="s">
        <v>66</v>
      </c>
      <c r="L883" s="72">
        <v>883</v>
      </c>
      <c r="M883" s="72"/>
      <c r="N883" s="73"/>
      <c r="O883" s="79" t="s">
        <v>417</v>
      </c>
      <c r="P883" s="79">
        <v>1</v>
      </c>
      <c r="Q883" s="79" t="s">
        <v>418</v>
      </c>
      <c r="R883" s="79"/>
      <c r="S883" s="79"/>
      <c r="T883" s="78" t="str">
        <f>REPLACE(INDEX(GroupVertices[Group],MATCH(Edges[[#This Row],[Vertex 1]],GroupVertices[Vertex],0)),1,1,"")</f>
        <v>3</v>
      </c>
      <c r="U883" s="78" t="str">
        <f>REPLACE(INDEX(GroupVertices[Group],MATCH(Edges[[#This Row],[Vertex 2]],GroupVertices[Vertex],0)),1,1,"")</f>
        <v>4</v>
      </c>
      <c r="V883" s="48"/>
      <c r="W883" s="49"/>
      <c r="X883" s="48"/>
      <c r="Y883" s="49"/>
      <c r="Z883" s="48"/>
      <c r="AA883" s="49"/>
      <c r="AB883" s="48"/>
      <c r="AC883" s="49"/>
      <c r="AD883" s="48"/>
    </row>
    <row r="884" spans="1:30" ht="15">
      <c r="A884" s="65" t="s">
        <v>214</v>
      </c>
      <c r="B884" s="65" t="s">
        <v>317</v>
      </c>
      <c r="C884" s="66" t="s">
        <v>1350</v>
      </c>
      <c r="D884" s="67">
        <v>3</v>
      </c>
      <c r="E884" s="66" t="s">
        <v>132</v>
      </c>
      <c r="F884" s="69">
        <v>32</v>
      </c>
      <c r="G884" s="66"/>
      <c r="H884" s="70"/>
      <c r="I884" s="71"/>
      <c r="J884" s="71"/>
      <c r="K884" s="34" t="s">
        <v>65</v>
      </c>
      <c r="L884" s="72">
        <v>884</v>
      </c>
      <c r="M884" s="72"/>
      <c r="N884" s="73"/>
      <c r="O884" s="79" t="s">
        <v>417</v>
      </c>
      <c r="P884" s="79">
        <v>1</v>
      </c>
      <c r="Q884" s="79" t="s">
        <v>418</v>
      </c>
      <c r="R884" s="79"/>
      <c r="S884" s="79"/>
      <c r="T884" s="78" t="str">
        <f>REPLACE(INDEX(GroupVertices[Group],MATCH(Edges[[#This Row],[Vertex 1]],GroupVertices[Vertex],0)),1,1,"")</f>
        <v>3</v>
      </c>
      <c r="U884" s="78" t="str">
        <f>REPLACE(INDEX(GroupVertices[Group],MATCH(Edges[[#This Row],[Vertex 2]],GroupVertices[Vertex],0)),1,1,"")</f>
        <v>3</v>
      </c>
      <c r="V884" s="48"/>
      <c r="W884" s="49"/>
      <c r="X884" s="48"/>
      <c r="Y884" s="49"/>
      <c r="Z884" s="48"/>
      <c r="AA884" s="49"/>
      <c r="AB884" s="48"/>
      <c r="AC884" s="49"/>
      <c r="AD884" s="48"/>
    </row>
    <row r="885" spans="1:30" ht="15">
      <c r="A885" s="65" t="s">
        <v>214</v>
      </c>
      <c r="B885" s="65" t="s">
        <v>331</v>
      </c>
      <c r="C885" s="66" t="s">
        <v>1350</v>
      </c>
      <c r="D885" s="67">
        <v>3</v>
      </c>
      <c r="E885" s="66" t="s">
        <v>132</v>
      </c>
      <c r="F885" s="69">
        <v>32</v>
      </c>
      <c r="G885" s="66"/>
      <c r="H885" s="70"/>
      <c r="I885" s="71"/>
      <c r="J885" s="71"/>
      <c r="K885" s="34" t="s">
        <v>66</v>
      </c>
      <c r="L885" s="72">
        <v>885</v>
      </c>
      <c r="M885" s="72"/>
      <c r="N885" s="73"/>
      <c r="O885" s="79" t="s">
        <v>417</v>
      </c>
      <c r="P885" s="79">
        <v>1</v>
      </c>
      <c r="Q885" s="79" t="s">
        <v>418</v>
      </c>
      <c r="R885" s="79"/>
      <c r="S885" s="79"/>
      <c r="T885" s="78" t="str">
        <f>REPLACE(INDEX(GroupVertices[Group],MATCH(Edges[[#This Row],[Vertex 1]],GroupVertices[Vertex],0)),1,1,"")</f>
        <v>3</v>
      </c>
      <c r="U885" s="78" t="str">
        <f>REPLACE(INDEX(GroupVertices[Group],MATCH(Edges[[#This Row],[Vertex 2]],GroupVertices[Vertex],0)),1,1,"")</f>
        <v>4</v>
      </c>
      <c r="V885" s="48"/>
      <c r="W885" s="49"/>
      <c r="X885" s="48"/>
      <c r="Y885" s="49"/>
      <c r="Z885" s="48"/>
      <c r="AA885" s="49"/>
      <c r="AB885" s="48"/>
      <c r="AC885" s="49"/>
      <c r="AD885" s="48"/>
    </row>
    <row r="886" spans="1:30" ht="15">
      <c r="A886" s="65" t="s">
        <v>214</v>
      </c>
      <c r="B886" s="65" t="s">
        <v>338</v>
      </c>
      <c r="C886" s="66" t="s">
        <v>1350</v>
      </c>
      <c r="D886" s="67">
        <v>3</v>
      </c>
      <c r="E886" s="66" t="s">
        <v>132</v>
      </c>
      <c r="F886" s="69">
        <v>32</v>
      </c>
      <c r="G886" s="66"/>
      <c r="H886" s="70"/>
      <c r="I886" s="71"/>
      <c r="J886" s="71"/>
      <c r="K886" s="34" t="s">
        <v>65</v>
      </c>
      <c r="L886" s="72">
        <v>886</v>
      </c>
      <c r="M886" s="72"/>
      <c r="N886" s="73"/>
      <c r="O886" s="79" t="s">
        <v>417</v>
      </c>
      <c r="P886" s="79">
        <v>1</v>
      </c>
      <c r="Q886" s="79" t="s">
        <v>418</v>
      </c>
      <c r="R886" s="79"/>
      <c r="S886" s="79"/>
      <c r="T886" s="78" t="str">
        <f>REPLACE(INDEX(GroupVertices[Group],MATCH(Edges[[#This Row],[Vertex 1]],GroupVertices[Vertex],0)),1,1,"")</f>
        <v>3</v>
      </c>
      <c r="U886" s="78" t="str">
        <f>REPLACE(INDEX(GroupVertices[Group],MATCH(Edges[[#This Row],[Vertex 2]],GroupVertices[Vertex],0)),1,1,"")</f>
        <v>4</v>
      </c>
      <c r="V886" s="48"/>
      <c r="W886" s="49"/>
      <c r="X886" s="48"/>
      <c r="Y886" s="49"/>
      <c r="Z886" s="48"/>
      <c r="AA886" s="49"/>
      <c r="AB886" s="48"/>
      <c r="AC886" s="49"/>
      <c r="AD886" s="48"/>
    </row>
    <row r="887" spans="1:30" ht="15">
      <c r="A887" s="65" t="s">
        <v>214</v>
      </c>
      <c r="B887" s="65" t="s">
        <v>357</v>
      </c>
      <c r="C887" s="66" t="s">
        <v>1350</v>
      </c>
      <c r="D887" s="67">
        <v>3</v>
      </c>
      <c r="E887" s="66" t="s">
        <v>132</v>
      </c>
      <c r="F887" s="69">
        <v>32</v>
      </c>
      <c r="G887" s="66"/>
      <c r="H887" s="70"/>
      <c r="I887" s="71"/>
      <c r="J887" s="71"/>
      <c r="K887" s="34" t="s">
        <v>65</v>
      </c>
      <c r="L887" s="72">
        <v>887</v>
      </c>
      <c r="M887" s="72"/>
      <c r="N887" s="73"/>
      <c r="O887" s="79" t="s">
        <v>417</v>
      </c>
      <c r="P887" s="79">
        <v>1</v>
      </c>
      <c r="Q887" s="79" t="s">
        <v>418</v>
      </c>
      <c r="R887" s="79"/>
      <c r="S887" s="79"/>
      <c r="T887" s="78" t="str">
        <f>REPLACE(INDEX(GroupVertices[Group],MATCH(Edges[[#This Row],[Vertex 1]],GroupVertices[Vertex],0)),1,1,"")</f>
        <v>3</v>
      </c>
      <c r="U887" s="78" t="str">
        <f>REPLACE(INDEX(GroupVertices[Group],MATCH(Edges[[#This Row],[Vertex 2]],GroupVertices[Vertex],0)),1,1,"")</f>
        <v>2</v>
      </c>
      <c r="V887" s="48"/>
      <c r="W887" s="49"/>
      <c r="X887" s="48"/>
      <c r="Y887" s="49"/>
      <c r="Z887" s="48"/>
      <c r="AA887" s="49"/>
      <c r="AB887" s="48"/>
      <c r="AC887" s="49"/>
      <c r="AD887" s="48"/>
    </row>
    <row r="888" spans="1:30" ht="15">
      <c r="A888" s="65" t="s">
        <v>199</v>
      </c>
      <c r="B888" s="65" t="s">
        <v>214</v>
      </c>
      <c r="C888" s="66" t="s">
        <v>1350</v>
      </c>
      <c r="D888" s="67">
        <v>3</v>
      </c>
      <c r="E888" s="66" t="s">
        <v>132</v>
      </c>
      <c r="F888" s="69">
        <v>32</v>
      </c>
      <c r="G888" s="66"/>
      <c r="H888" s="70"/>
      <c r="I888" s="71"/>
      <c r="J888" s="71"/>
      <c r="K888" s="34" t="s">
        <v>65</v>
      </c>
      <c r="L888" s="72">
        <v>888</v>
      </c>
      <c r="M888" s="72"/>
      <c r="N888" s="73"/>
      <c r="O888" s="79" t="s">
        <v>417</v>
      </c>
      <c r="P888" s="79">
        <v>1</v>
      </c>
      <c r="Q888" s="79" t="s">
        <v>418</v>
      </c>
      <c r="R888" s="79"/>
      <c r="S888" s="79"/>
      <c r="T888" s="78" t="str">
        <f>REPLACE(INDEX(GroupVertices[Group],MATCH(Edges[[#This Row],[Vertex 1]],GroupVertices[Vertex],0)),1,1,"")</f>
        <v>1</v>
      </c>
      <c r="U888" s="78" t="str">
        <f>REPLACE(INDEX(GroupVertices[Group],MATCH(Edges[[#This Row],[Vertex 2]],GroupVertices[Vertex],0)),1,1,"")</f>
        <v>3</v>
      </c>
      <c r="V888" s="48"/>
      <c r="W888" s="49"/>
      <c r="X888" s="48"/>
      <c r="Y888" s="49"/>
      <c r="Z888" s="48"/>
      <c r="AA888" s="49"/>
      <c r="AB888" s="48"/>
      <c r="AC888" s="49"/>
      <c r="AD888" s="48"/>
    </row>
    <row r="889" spans="1:30" ht="15">
      <c r="A889" s="65" t="s">
        <v>260</v>
      </c>
      <c r="B889" s="65" t="s">
        <v>214</v>
      </c>
      <c r="C889" s="66" t="s">
        <v>1350</v>
      </c>
      <c r="D889" s="67">
        <v>3</v>
      </c>
      <c r="E889" s="66" t="s">
        <v>132</v>
      </c>
      <c r="F889" s="69">
        <v>32</v>
      </c>
      <c r="G889" s="66"/>
      <c r="H889" s="70"/>
      <c r="I889" s="71"/>
      <c r="J889" s="71"/>
      <c r="K889" s="34" t="s">
        <v>66</v>
      </c>
      <c r="L889" s="72">
        <v>889</v>
      </c>
      <c r="M889" s="72"/>
      <c r="N889" s="73"/>
      <c r="O889" s="79" t="s">
        <v>417</v>
      </c>
      <c r="P889" s="79">
        <v>1</v>
      </c>
      <c r="Q889" s="79" t="s">
        <v>418</v>
      </c>
      <c r="R889" s="79"/>
      <c r="S889" s="79"/>
      <c r="T889" s="78" t="str">
        <f>REPLACE(INDEX(GroupVertices[Group],MATCH(Edges[[#This Row],[Vertex 1]],GroupVertices[Vertex],0)),1,1,"")</f>
        <v>3</v>
      </c>
      <c r="U889" s="78" t="str">
        <f>REPLACE(INDEX(GroupVertices[Group],MATCH(Edges[[#This Row],[Vertex 2]],GroupVertices[Vertex],0)),1,1,"")</f>
        <v>3</v>
      </c>
      <c r="V889" s="48"/>
      <c r="W889" s="49"/>
      <c r="X889" s="48"/>
      <c r="Y889" s="49"/>
      <c r="Z889" s="48"/>
      <c r="AA889" s="49"/>
      <c r="AB889" s="48"/>
      <c r="AC889" s="49"/>
      <c r="AD889" s="48"/>
    </row>
    <row r="890" spans="1:30" ht="15">
      <c r="A890" s="65" t="s">
        <v>303</v>
      </c>
      <c r="B890" s="65" t="s">
        <v>214</v>
      </c>
      <c r="C890" s="66" t="s">
        <v>1350</v>
      </c>
      <c r="D890" s="67">
        <v>3</v>
      </c>
      <c r="E890" s="66" t="s">
        <v>132</v>
      </c>
      <c r="F890" s="69">
        <v>32</v>
      </c>
      <c r="G890" s="66"/>
      <c r="H890" s="70"/>
      <c r="I890" s="71"/>
      <c r="J890" s="71"/>
      <c r="K890" s="34" t="s">
        <v>65</v>
      </c>
      <c r="L890" s="72">
        <v>890</v>
      </c>
      <c r="M890" s="72"/>
      <c r="N890" s="73"/>
      <c r="O890" s="79" t="s">
        <v>417</v>
      </c>
      <c r="P890" s="79">
        <v>1</v>
      </c>
      <c r="Q890" s="79" t="s">
        <v>418</v>
      </c>
      <c r="R890" s="79"/>
      <c r="S890" s="79"/>
      <c r="T890" s="78" t="str">
        <f>REPLACE(INDEX(GroupVertices[Group],MATCH(Edges[[#This Row],[Vertex 1]],GroupVertices[Vertex],0)),1,1,"")</f>
        <v>4</v>
      </c>
      <c r="U890" s="78" t="str">
        <f>REPLACE(INDEX(GroupVertices[Group],MATCH(Edges[[#This Row],[Vertex 2]],GroupVertices[Vertex],0)),1,1,"")</f>
        <v>3</v>
      </c>
      <c r="V890" s="48"/>
      <c r="W890" s="49"/>
      <c r="X890" s="48"/>
      <c r="Y890" s="49"/>
      <c r="Z890" s="48"/>
      <c r="AA890" s="49"/>
      <c r="AB890" s="48"/>
      <c r="AC890" s="49"/>
      <c r="AD890" s="48"/>
    </row>
    <row r="891" spans="1:30" ht="15">
      <c r="A891" s="65" t="s">
        <v>309</v>
      </c>
      <c r="B891" s="65" t="s">
        <v>214</v>
      </c>
      <c r="C891" s="66" t="s">
        <v>1350</v>
      </c>
      <c r="D891" s="67">
        <v>3</v>
      </c>
      <c r="E891" s="66" t="s">
        <v>132</v>
      </c>
      <c r="F891" s="69">
        <v>32</v>
      </c>
      <c r="G891" s="66"/>
      <c r="H891" s="70"/>
      <c r="I891" s="71"/>
      <c r="J891" s="71"/>
      <c r="K891" s="34" t="s">
        <v>66</v>
      </c>
      <c r="L891" s="72">
        <v>891</v>
      </c>
      <c r="M891" s="72"/>
      <c r="N891" s="73"/>
      <c r="O891" s="79" t="s">
        <v>417</v>
      </c>
      <c r="P891" s="79">
        <v>1</v>
      </c>
      <c r="Q891" s="79" t="s">
        <v>418</v>
      </c>
      <c r="R891" s="79"/>
      <c r="S891" s="79"/>
      <c r="T891" s="78" t="str">
        <f>REPLACE(INDEX(GroupVertices[Group],MATCH(Edges[[#This Row],[Vertex 1]],GroupVertices[Vertex],0)),1,1,"")</f>
        <v>4</v>
      </c>
      <c r="U891" s="78" t="str">
        <f>REPLACE(INDEX(GroupVertices[Group],MATCH(Edges[[#This Row],[Vertex 2]],GroupVertices[Vertex],0)),1,1,"")</f>
        <v>3</v>
      </c>
      <c r="V891" s="48"/>
      <c r="W891" s="49"/>
      <c r="X891" s="48"/>
      <c r="Y891" s="49"/>
      <c r="Z891" s="48"/>
      <c r="AA891" s="49"/>
      <c r="AB891" s="48"/>
      <c r="AC891" s="49"/>
      <c r="AD891" s="48"/>
    </row>
    <row r="892" spans="1:30" ht="15">
      <c r="A892" s="65" t="s">
        <v>312</v>
      </c>
      <c r="B892" s="65" t="s">
        <v>214</v>
      </c>
      <c r="C892" s="66" t="s">
        <v>1350</v>
      </c>
      <c r="D892" s="67">
        <v>3</v>
      </c>
      <c r="E892" s="66" t="s">
        <v>132</v>
      </c>
      <c r="F892" s="69">
        <v>32</v>
      </c>
      <c r="G892" s="66"/>
      <c r="H892" s="70"/>
      <c r="I892" s="71"/>
      <c r="J892" s="71"/>
      <c r="K892" s="34" t="s">
        <v>65</v>
      </c>
      <c r="L892" s="72">
        <v>892</v>
      </c>
      <c r="M892" s="72"/>
      <c r="N892" s="73"/>
      <c r="O892" s="79" t="s">
        <v>417</v>
      </c>
      <c r="P892" s="79">
        <v>1</v>
      </c>
      <c r="Q892" s="79" t="s">
        <v>418</v>
      </c>
      <c r="R892" s="79"/>
      <c r="S892" s="79"/>
      <c r="T892" s="78" t="str">
        <f>REPLACE(INDEX(GroupVertices[Group],MATCH(Edges[[#This Row],[Vertex 1]],GroupVertices[Vertex],0)),1,1,"")</f>
        <v>2</v>
      </c>
      <c r="U892" s="78" t="str">
        <f>REPLACE(INDEX(GroupVertices[Group],MATCH(Edges[[#This Row],[Vertex 2]],GroupVertices[Vertex],0)),1,1,"")</f>
        <v>3</v>
      </c>
      <c r="V892" s="48"/>
      <c r="W892" s="49"/>
      <c r="X892" s="48"/>
      <c r="Y892" s="49"/>
      <c r="Z892" s="48"/>
      <c r="AA892" s="49"/>
      <c r="AB892" s="48"/>
      <c r="AC892" s="49"/>
      <c r="AD892" s="48"/>
    </row>
    <row r="893" spans="1:30" ht="15">
      <c r="A893" s="65" t="s">
        <v>331</v>
      </c>
      <c r="B893" s="65" t="s">
        <v>214</v>
      </c>
      <c r="C893" s="66" t="s">
        <v>1350</v>
      </c>
      <c r="D893" s="67">
        <v>3</v>
      </c>
      <c r="E893" s="66" t="s">
        <v>132</v>
      </c>
      <c r="F893" s="69">
        <v>32</v>
      </c>
      <c r="G893" s="66"/>
      <c r="H893" s="70"/>
      <c r="I893" s="71"/>
      <c r="J893" s="71"/>
      <c r="K893" s="34" t="s">
        <v>66</v>
      </c>
      <c r="L893" s="72">
        <v>893</v>
      </c>
      <c r="M893" s="72"/>
      <c r="N893" s="73"/>
      <c r="O893" s="79" t="s">
        <v>417</v>
      </c>
      <c r="P893" s="79">
        <v>1</v>
      </c>
      <c r="Q893" s="79" t="s">
        <v>418</v>
      </c>
      <c r="R893" s="79"/>
      <c r="S893" s="79"/>
      <c r="T893" s="78" t="str">
        <f>REPLACE(INDEX(GroupVertices[Group],MATCH(Edges[[#This Row],[Vertex 1]],GroupVertices[Vertex],0)),1,1,"")</f>
        <v>4</v>
      </c>
      <c r="U893" s="78" t="str">
        <f>REPLACE(INDEX(GroupVertices[Group],MATCH(Edges[[#This Row],[Vertex 2]],GroupVertices[Vertex],0)),1,1,"")</f>
        <v>3</v>
      </c>
      <c r="V893" s="48"/>
      <c r="W893" s="49"/>
      <c r="X893" s="48"/>
      <c r="Y893" s="49"/>
      <c r="Z893" s="48"/>
      <c r="AA893" s="49"/>
      <c r="AB893" s="48"/>
      <c r="AC893" s="49"/>
      <c r="AD893" s="48"/>
    </row>
    <row r="894" spans="1:30" ht="15">
      <c r="A894" s="65" t="s">
        <v>226</v>
      </c>
      <c r="B894" s="65" t="s">
        <v>340</v>
      </c>
      <c r="C894" s="66" t="s">
        <v>1350</v>
      </c>
      <c r="D894" s="67">
        <v>3</v>
      </c>
      <c r="E894" s="66" t="s">
        <v>132</v>
      </c>
      <c r="F894" s="69">
        <v>32</v>
      </c>
      <c r="G894" s="66"/>
      <c r="H894" s="70"/>
      <c r="I894" s="71"/>
      <c r="J894" s="71"/>
      <c r="K894" s="34" t="s">
        <v>65</v>
      </c>
      <c r="L894" s="72">
        <v>894</v>
      </c>
      <c r="M894" s="72"/>
      <c r="N894" s="73"/>
      <c r="O894" s="79" t="s">
        <v>417</v>
      </c>
      <c r="P894" s="79">
        <v>1</v>
      </c>
      <c r="Q894" s="79" t="s">
        <v>418</v>
      </c>
      <c r="R894" s="79"/>
      <c r="S894" s="79"/>
      <c r="T894" s="78" t="str">
        <f>REPLACE(INDEX(GroupVertices[Group],MATCH(Edges[[#This Row],[Vertex 1]],GroupVertices[Vertex],0)),1,1,"")</f>
        <v>4</v>
      </c>
      <c r="U894" s="78" t="str">
        <f>REPLACE(INDEX(GroupVertices[Group],MATCH(Edges[[#This Row],[Vertex 2]],GroupVertices[Vertex],0)),1,1,"")</f>
        <v>4</v>
      </c>
      <c r="V894" s="48"/>
      <c r="W894" s="49"/>
      <c r="X894" s="48"/>
      <c r="Y894" s="49"/>
      <c r="Z894" s="48"/>
      <c r="AA894" s="49"/>
      <c r="AB894" s="48"/>
      <c r="AC894" s="49"/>
      <c r="AD894" s="48"/>
    </row>
    <row r="895" spans="1:30" ht="15">
      <c r="A895" s="65" t="s">
        <v>226</v>
      </c>
      <c r="B895" s="65" t="s">
        <v>251</v>
      </c>
      <c r="C895" s="66" t="s">
        <v>1350</v>
      </c>
      <c r="D895" s="67">
        <v>3</v>
      </c>
      <c r="E895" s="66" t="s">
        <v>132</v>
      </c>
      <c r="F895" s="69">
        <v>32</v>
      </c>
      <c r="G895" s="66"/>
      <c r="H895" s="70"/>
      <c r="I895" s="71"/>
      <c r="J895" s="71"/>
      <c r="K895" s="34" t="s">
        <v>65</v>
      </c>
      <c r="L895" s="72">
        <v>895</v>
      </c>
      <c r="M895" s="72"/>
      <c r="N895" s="73"/>
      <c r="O895" s="79" t="s">
        <v>417</v>
      </c>
      <c r="P895" s="79">
        <v>1</v>
      </c>
      <c r="Q895" s="79" t="s">
        <v>418</v>
      </c>
      <c r="R895" s="79"/>
      <c r="S895" s="79"/>
      <c r="T895" s="78" t="str">
        <f>REPLACE(INDEX(GroupVertices[Group],MATCH(Edges[[#This Row],[Vertex 1]],GroupVertices[Vertex],0)),1,1,"")</f>
        <v>4</v>
      </c>
      <c r="U895" s="78" t="str">
        <f>REPLACE(INDEX(GroupVertices[Group],MATCH(Edges[[#This Row],[Vertex 2]],GroupVertices[Vertex],0)),1,1,"")</f>
        <v>2</v>
      </c>
      <c r="V895" s="48"/>
      <c r="W895" s="49"/>
      <c r="X895" s="48"/>
      <c r="Y895" s="49"/>
      <c r="Z895" s="48"/>
      <c r="AA895" s="49"/>
      <c r="AB895" s="48"/>
      <c r="AC895" s="49"/>
      <c r="AD895" s="48"/>
    </row>
    <row r="896" spans="1:30" ht="15">
      <c r="A896" s="65" t="s">
        <v>226</v>
      </c>
      <c r="B896" s="65" t="s">
        <v>274</v>
      </c>
      <c r="C896" s="66" t="s">
        <v>1350</v>
      </c>
      <c r="D896" s="67">
        <v>3</v>
      </c>
      <c r="E896" s="66" t="s">
        <v>132</v>
      </c>
      <c r="F896" s="69">
        <v>32</v>
      </c>
      <c r="G896" s="66"/>
      <c r="H896" s="70"/>
      <c r="I896" s="71"/>
      <c r="J896" s="71"/>
      <c r="K896" s="34" t="s">
        <v>65</v>
      </c>
      <c r="L896" s="72">
        <v>896</v>
      </c>
      <c r="M896" s="72"/>
      <c r="N896" s="73"/>
      <c r="O896" s="79" t="s">
        <v>417</v>
      </c>
      <c r="P896" s="79">
        <v>1</v>
      </c>
      <c r="Q896" s="79" t="s">
        <v>418</v>
      </c>
      <c r="R896" s="79"/>
      <c r="S896" s="79"/>
      <c r="T896" s="78" t="str">
        <f>REPLACE(INDEX(GroupVertices[Group],MATCH(Edges[[#This Row],[Vertex 1]],GroupVertices[Vertex],0)),1,1,"")</f>
        <v>4</v>
      </c>
      <c r="U896" s="78" t="str">
        <f>REPLACE(INDEX(GroupVertices[Group],MATCH(Edges[[#This Row],[Vertex 2]],GroupVertices[Vertex],0)),1,1,"")</f>
        <v>3</v>
      </c>
      <c r="V896" s="48"/>
      <c r="W896" s="49"/>
      <c r="X896" s="48"/>
      <c r="Y896" s="49"/>
      <c r="Z896" s="48"/>
      <c r="AA896" s="49"/>
      <c r="AB896" s="48"/>
      <c r="AC896" s="49"/>
      <c r="AD896" s="48"/>
    </row>
    <row r="897" spans="1:30" ht="15">
      <c r="A897" s="65" t="s">
        <v>226</v>
      </c>
      <c r="B897" s="65" t="s">
        <v>315</v>
      </c>
      <c r="C897" s="66" t="s">
        <v>1350</v>
      </c>
      <c r="D897" s="67">
        <v>3</v>
      </c>
      <c r="E897" s="66" t="s">
        <v>132</v>
      </c>
      <c r="F897" s="69">
        <v>32</v>
      </c>
      <c r="G897" s="66"/>
      <c r="H897" s="70"/>
      <c r="I897" s="71"/>
      <c r="J897" s="71"/>
      <c r="K897" s="34" t="s">
        <v>65</v>
      </c>
      <c r="L897" s="72">
        <v>897</v>
      </c>
      <c r="M897" s="72"/>
      <c r="N897" s="73"/>
      <c r="O897" s="79" t="s">
        <v>417</v>
      </c>
      <c r="P897" s="79">
        <v>1</v>
      </c>
      <c r="Q897" s="79" t="s">
        <v>418</v>
      </c>
      <c r="R897" s="79"/>
      <c r="S897" s="79"/>
      <c r="T897" s="78" t="str">
        <f>REPLACE(INDEX(GroupVertices[Group],MATCH(Edges[[#This Row],[Vertex 1]],GroupVertices[Vertex],0)),1,1,"")</f>
        <v>4</v>
      </c>
      <c r="U897" s="78" t="str">
        <f>REPLACE(INDEX(GroupVertices[Group],MATCH(Edges[[#This Row],[Vertex 2]],GroupVertices[Vertex],0)),1,1,"")</f>
        <v>4</v>
      </c>
      <c r="V897" s="48"/>
      <c r="W897" s="49"/>
      <c r="X897" s="48"/>
      <c r="Y897" s="49"/>
      <c r="Z897" s="48"/>
      <c r="AA897" s="49"/>
      <c r="AB897" s="48"/>
      <c r="AC897" s="49"/>
      <c r="AD897" s="48"/>
    </row>
    <row r="898" spans="1:30" ht="15">
      <c r="A898" s="65" t="s">
        <v>226</v>
      </c>
      <c r="B898" s="65" t="s">
        <v>309</v>
      </c>
      <c r="C898" s="66" t="s">
        <v>1350</v>
      </c>
      <c r="D898" s="67">
        <v>3</v>
      </c>
      <c r="E898" s="66" t="s">
        <v>132</v>
      </c>
      <c r="F898" s="69">
        <v>32</v>
      </c>
      <c r="G898" s="66"/>
      <c r="H898" s="70"/>
      <c r="I898" s="71"/>
      <c r="J898" s="71"/>
      <c r="K898" s="34" t="s">
        <v>65</v>
      </c>
      <c r="L898" s="72">
        <v>898</v>
      </c>
      <c r="M898" s="72"/>
      <c r="N898" s="73"/>
      <c r="O898" s="79" t="s">
        <v>417</v>
      </c>
      <c r="P898" s="79">
        <v>1</v>
      </c>
      <c r="Q898" s="79" t="s">
        <v>418</v>
      </c>
      <c r="R898" s="79"/>
      <c r="S898" s="79"/>
      <c r="T898" s="78" t="str">
        <f>REPLACE(INDEX(GroupVertices[Group],MATCH(Edges[[#This Row],[Vertex 1]],GroupVertices[Vertex],0)),1,1,"")</f>
        <v>4</v>
      </c>
      <c r="U898" s="78" t="str">
        <f>REPLACE(INDEX(GroupVertices[Group],MATCH(Edges[[#This Row],[Vertex 2]],GroupVertices[Vertex],0)),1,1,"")</f>
        <v>4</v>
      </c>
      <c r="V898" s="48"/>
      <c r="W898" s="49"/>
      <c r="X898" s="48"/>
      <c r="Y898" s="49"/>
      <c r="Z898" s="48"/>
      <c r="AA898" s="49"/>
      <c r="AB898" s="48"/>
      <c r="AC898" s="49"/>
      <c r="AD898" s="48"/>
    </row>
    <row r="899" spans="1:30" ht="15">
      <c r="A899" s="65" t="s">
        <v>226</v>
      </c>
      <c r="B899" s="65" t="s">
        <v>341</v>
      </c>
      <c r="C899" s="66" t="s">
        <v>1350</v>
      </c>
      <c r="D899" s="67">
        <v>3</v>
      </c>
      <c r="E899" s="66" t="s">
        <v>132</v>
      </c>
      <c r="F899" s="69">
        <v>32</v>
      </c>
      <c r="G899" s="66"/>
      <c r="H899" s="70"/>
      <c r="I899" s="71"/>
      <c r="J899" s="71"/>
      <c r="K899" s="34" t="s">
        <v>65</v>
      </c>
      <c r="L899" s="72">
        <v>899</v>
      </c>
      <c r="M899" s="72"/>
      <c r="N899" s="73"/>
      <c r="O899" s="79" t="s">
        <v>417</v>
      </c>
      <c r="P899" s="79">
        <v>1</v>
      </c>
      <c r="Q899" s="79" t="s">
        <v>418</v>
      </c>
      <c r="R899" s="79"/>
      <c r="S899" s="79"/>
      <c r="T899" s="78" t="str">
        <f>REPLACE(INDEX(GroupVertices[Group],MATCH(Edges[[#This Row],[Vertex 1]],GroupVertices[Vertex],0)),1,1,"")</f>
        <v>4</v>
      </c>
      <c r="U899" s="78" t="str">
        <f>REPLACE(INDEX(GroupVertices[Group],MATCH(Edges[[#This Row],[Vertex 2]],GroupVertices[Vertex],0)),1,1,"")</f>
        <v>4</v>
      </c>
      <c r="V899" s="48"/>
      <c r="W899" s="49"/>
      <c r="X899" s="48"/>
      <c r="Y899" s="49"/>
      <c r="Z899" s="48"/>
      <c r="AA899" s="49"/>
      <c r="AB899" s="48"/>
      <c r="AC899" s="49"/>
      <c r="AD899" s="48"/>
    </row>
    <row r="900" spans="1:30" ht="15">
      <c r="A900" s="65" t="s">
        <v>226</v>
      </c>
      <c r="B900" s="65" t="s">
        <v>316</v>
      </c>
      <c r="C900" s="66" t="s">
        <v>1350</v>
      </c>
      <c r="D900" s="67">
        <v>3</v>
      </c>
      <c r="E900" s="66" t="s">
        <v>132</v>
      </c>
      <c r="F900" s="69">
        <v>32</v>
      </c>
      <c r="G900" s="66"/>
      <c r="H900" s="70"/>
      <c r="I900" s="71"/>
      <c r="J900" s="71"/>
      <c r="K900" s="34" t="s">
        <v>65</v>
      </c>
      <c r="L900" s="72">
        <v>900</v>
      </c>
      <c r="M900" s="72"/>
      <c r="N900" s="73"/>
      <c r="O900" s="79" t="s">
        <v>417</v>
      </c>
      <c r="P900" s="79">
        <v>1</v>
      </c>
      <c r="Q900" s="79" t="s">
        <v>418</v>
      </c>
      <c r="R900" s="79"/>
      <c r="S900" s="79"/>
      <c r="T900" s="78" t="str">
        <f>REPLACE(INDEX(GroupVertices[Group],MATCH(Edges[[#This Row],[Vertex 1]],GroupVertices[Vertex],0)),1,1,"")</f>
        <v>4</v>
      </c>
      <c r="U900" s="78" t="str">
        <f>REPLACE(INDEX(GroupVertices[Group],MATCH(Edges[[#This Row],[Vertex 2]],GroupVertices[Vertex],0)),1,1,"")</f>
        <v>4</v>
      </c>
      <c r="V900" s="48"/>
      <c r="W900" s="49"/>
      <c r="X900" s="48"/>
      <c r="Y900" s="49"/>
      <c r="Z900" s="48"/>
      <c r="AA900" s="49"/>
      <c r="AB900" s="48"/>
      <c r="AC900" s="49"/>
      <c r="AD900" s="48"/>
    </row>
    <row r="901" spans="1:30" ht="15">
      <c r="A901" s="65" t="s">
        <v>226</v>
      </c>
      <c r="B901" s="65" t="s">
        <v>331</v>
      </c>
      <c r="C901" s="66" t="s">
        <v>1350</v>
      </c>
      <c r="D901" s="67">
        <v>3</v>
      </c>
      <c r="E901" s="66" t="s">
        <v>132</v>
      </c>
      <c r="F901" s="69">
        <v>32</v>
      </c>
      <c r="G901" s="66"/>
      <c r="H901" s="70"/>
      <c r="I901" s="71"/>
      <c r="J901" s="71"/>
      <c r="K901" s="34" t="s">
        <v>66</v>
      </c>
      <c r="L901" s="72">
        <v>901</v>
      </c>
      <c r="M901" s="72"/>
      <c r="N901" s="73"/>
      <c r="O901" s="79" t="s">
        <v>417</v>
      </c>
      <c r="P901" s="79">
        <v>1</v>
      </c>
      <c r="Q901" s="79" t="s">
        <v>418</v>
      </c>
      <c r="R901" s="79"/>
      <c r="S901" s="79"/>
      <c r="T901" s="78" t="str">
        <f>REPLACE(INDEX(GroupVertices[Group],MATCH(Edges[[#This Row],[Vertex 1]],GroupVertices[Vertex],0)),1,1,"")</f>
        <v>4</v>
      </c>
      <c r="U901" s="78" t="str">
        <f>REPLACE(INDEX(GroupVertices[Group],MATCH(Edges[[#This Row],[Vertex 2]],GroupVertices[Vertex],0)),1,1,"")</f>
        <v>4</v>
      </c>
      <c r="V901" s="48"/>
      <c r="W901" s="49"/>
      <c r="X901" s="48"/>
      <c r="Y901" s="49"/>
      <c r="Z901" s="48"/>
      <c r="AA901" s="49"/>
      <c r="AB901" s="48"/>
      <c r="AC901" s="49"/>
      <c r="AD901" s="48"/>
    </row>
    <row r="902" spans="1:30" ht="15">
      <c r="A902" s="65" t="s">
        <v>226</v>
      </c>
      <c r="B902" s="65" t="s">
        <v>338</v>
      </c>
      <c r="C902" s="66" t="s">
        <v>1350</v>
      </c>
      <c r="D902" s="67">
        <v>3</v>
      </c>
      <c r="E902" s="66" t="s">
        <v>132</v>
      </c>
      <c r="F902" s="69">
        <v>32</v>
      </c>
      <c r="G902" s="66"/>
      <c r="H902" s="70"/>
      <c r="I902" s="71"/>
      <c r="J902" s="71"/>
      <c r="K902" s="34" t="s">
        <v>65</v>
      </c>
      <c r="L902" s="72">
        <v>902</v>
      </c>
      <c r="M902" s="72"/>
      <c r="N902" s="73"/>
      <c r="O902" s="79" t="s">
        <v>417</v>
      </c>
      <c r="P902" s="79">
        <v>1</v>
      </c>
      <c r="Q902" s="79" t="s">
        <v>418</v>
      </c>
      <c r="R902" s="79"/>
      <c r="S902" s="79"/>
      <c r="T902" s="78" t="str">
        <f>REPLACE(INDEX(GroupVertices[Group],MATCH(Edges[[#This Row],[Vertex 1]],GroupVertices[Vertex],0)),1,1,"")</f>
        <v>4</v>
      </c>
      <c r="U902" s="78" t="str">
        <f>REPLACE(INDEX(GroupVertices[Group],MATCH(Edges[[#This Row],[Vertex 2]],GroupVertices[Vertex],0)),1,1,"")</f>
        <v>4</v>
      </c>
      <c r="V902" s="48"/>
      <c r="W902" s="49"/>
      <c r="X902" s="48"/>
      <c r="Y902" s="49"/>
      <c r="Z902" s="48"/>
      <c r="AA902" s="49"/>
      <c r="AB902" s="48"/>
      <c r="AC902" s="49"/>
      <c r="AD902" s="48"/>
    </row>
    <row r="903" spans="1:30" ht="15">
      <c r="A903" s="65" t="s">
        <v>199</v>
      </c>
      <c r="B903" s="65" t="s">
        <v>226</v>
      </c>
      <c r="C903" s="66" t="s">
        <v>1350</v>
      </c>
      <c r="D903" s="67">
        <v>3</v>
      </c>
      <c r="E903" s="66" t="s">
        <v>132</v>
      </c>
      <c r="F903" s="69">
        <v>32</v>
      </c>
      <c r="G903" s="66"/>
      <c r="H903" s="70"/>
      <c r="I903" s="71"/>
      <c r="J903" s="71"/>
      <c r="K903" s="34" t="s">
        <v>65</v>
      </c>
      <c r="L903" s="72">
        <v>903</v>
      </c>
      <c r="M903" s="72"/>
      <c r="N903" s="73"/>
      <c r="O903" s="79" t="s">
        <v>417</v>
      </c>
      <c r="P903" s="79">
        <v>1</v>
      </c>
      <c r="Q903" s="79" t="s">
        <v>418</v>
      </c>
      <c r="R903" s="79"/>
      <c r="S903" s="79"/>
      <c r="T903" s="78" t="str">
        <f>REPLACE(INDEX(GroupVertices[Group],MATCH(Edges[[#This Row],[Vertex 1]],GroupVertices[Vertex],0)),1,1,"")</f>
        <v>1</v>
      </c>
      <c r="U903" s="78" t="str">
        <f>REPLACE(INDEX(GroupVertices[Group],MATCH(Edges[[#This Row],[Vertex 2]],GroupVertices[Vertex],0)),1,1,"")</f>
        <v>4</v>
      </c>
      <c r="V903" s="48"/>
      <c r="W903" s="49"/>
      <c r="X903" s="48"/>
      <c r="Y903" s="49"/>
      <c r="Z903" s="48"/>
      <c r="AA903" s="49"/>
      <c r="AB903" s="48"/>
      <c r="AC903" s="49"/>
      <c r="AD903" s="48"/>
    </row>
    <row r="904" spans="1:30" ht="15">
      <c r="A904" s="65" t="s">
        <v>297</v>
      </c>
      <c r="B904" s="65" t="s">
        <v>226</v>
      </c>
      <c r="C904" s="66" t="s">
        <v>1350</v>
      </c>
      <c r="D904" s="67">
        <v>3</v>
      </c>
      <c r="E904" s="66" t="s">
        <v>132</v>
      </c>
      <c r="F904" s="69">
        <v>32</v>
      </c>
      <c r="G904" s="66"/>
      <c r="H904" s="70"/>
      <c r="I904" s="71"/>
      <c r="J904" s="71"/>
      <c r="K904" s="34" t="s">
        <v>65</v>
      </c>
      <c r="L904" s="72">
        <v>904</v>
      </c>
      <c r="M904" s="72"/>
      <c r="N904" s="73"/>
      <c r="O904" s="79" t="s">
        <v>417</v>
      </c>
      <c r="P904" s="79">
        <v>1</v>
      </c>
      <c r="Q904" s="79" t="s">
        <v>418</v>
      </c>
      <c r="R904" s="79"/>
      <c r="S904" s="79"/>
      <c r="T904" s="78" t="str">
        <f>REPLACE(INDEX(GroupVertices[Group],MATCH(Edges[[#This Row],[Vertex 1]],GroupVertices[Vertex],0)),1,1,"")</f>
        <v>4</v>
      </c>
      <c r="U904" s="78" t="str">
        <f>REPLACE(INDEX(GroupVertices[Group],MATCH(Edges[[#This Row],[Vertex 2]],GroupVertices[Vertex],0)),1,1,"")</f>
        <v>4</v>
      </c>
      <c r="V904" s="48"/>
      <c r="W904" s="49"/>
      <c r="X904" s="48"/>
      <c r="Y904" s="49"/>
      <c r="Z904" s="48"/>
      <c r="AA904" s="49"/>
      <c r="AB904" s="48"/>
      <c r="AC904" s="49"/>
      <c r="AD904" s="48"/>
    </row>
    <row r="905" spans="1:30" ht="15">
      <c r="A905" s="65" t="s">
        <v>331</v>
      </c>
      <c r="B905" s="65" t="s">
        <v>226</v>
      </c>
      <c r="C905" s="66" t="s">
        <v>1350</v>
      </c>
      <c r="D905" s="67">
        <v>3</v>
      </c>
      <c r="E905" s="66" t="s">
        <v>132</v>
      </c>
      <c r="F905" s="69">
        <v>32</v>
      </c>
      <c r="G905" s="66"/>
      <c r="H905" s="70"/>
      <c r="I905" s="71"/>
      <c r="J905" s="71"/>
      <c r="K905" s="34" t="s">
        <v>66</v>
      </c>
      <c r="L905" s="72">
        <v>905</v>
      </c>
      <c r="M905" s="72"/>
      <c r="N905" s="73"/>
      <c r="O905" s="79" t="s">
        <v>417</v>
      </c>
      <c r="P905" s="79">
        <v>1</v>
      </c>
      <c r="Q905" s="79" t="s">
        <v>418</v>
      </c>
      <c r="R905" s="79"/>
      <c r="S905" s="79"/>
      <c r="T905" s="78" t="str">
        <f>REPLACE(INDEX(GroupVertices[Group],MATCH(Edges[[#This Row],[Vertex 1]],GroupVertices[Vertex],0)),1,1,"")</f>
        <v>4</v>
      </c>
      <c r="U905" s="78" t="str">
        <f>REPLACE(INDEX(GroupVertices[Group],MATCH(Edges[[#This Row],[Vertex 2]],GroupVertices[Vertex],0)),1,1,"")</f>
        <v>4</v>
      </c>
      <c r="V905" s="48"/>
      <c r="W905" s="49"/>
      <c r="X905" s="48"/>
      <c r="Y905" s="49"/>
      <c r="Z905" s="48"/>
      <c r="AA905" s="49"/>
      <c r="AB905" s="48"/>
      <c r="AC905" s="49"/>
      <c r="AD905" s="48"/>
    </row>
    <row r="906" spans="1:30" ht="15">
      <c r="A906" s="65" t="s">
        <v>332</v>
      </c>
      <c r="B906" s="65" t="s">
        <v>344</v>
      </c>
      <c r="C906" s="66" t="s">
        <v>1350</v>
      </c>
      <c r="D906" s="67">
        <v>3</v>
      </c>
      <c r="E906" s="66" t="s">
        <v>132</v>
      </c>
      <c r="F906" s="69">
        <v>32</v>
      </c>
      <c r="G906" s="66"/>
      <c r="H906" s="70"/>
      <c r="I906" s="71"/>
      <c r="J906" s="71"/>
      <c r="K906" s="34" t="s">
        <v>65</v>
      </c>
      <c r="L906" s="72">
        <v>906</v>
      </c>
      <c r="M906" s="72"/>
      <c r="N906" s="73"/>
      <c r="O906" s="79" t="s">
        <v>417</v>
      </c>
      <c r="P906" s="79">
        <v>1</v>
      </c>
      <c r="Q906" s="79" t="s">
        <v>418</v>
      </c>
      <c r="R906" s="79"/>
      <c r="S906" s="79"/>
      <c r="T906" s="78" t="str">
        <f>REPLACE(INDEX(GroupVertices[Group],MATCH(Edges[[#This Row],[Vertex 1]],GroupVertices[Vertex],0)),1,1,"")</f>
        <v>4</v>
      </c>
      <c r="U906" s="78" t="str">
        <f>REPLACE(INDEX(GroupVertices[Group],MATCH(Edges[[#This Row],[Vertex 2]],GroupVertices[Vertex],0)),1,1,"")</f>
        <v>1</v>
      </c>
      <c r="V906" s="48"/>
      <c r="W906" s="49"/>
      <c r="X906" s="48"/>
      <c r="Y906" s="49"/>
      <c r="Z906" s="48"/>
      <c r="AA906" s="49"/>
      <c r="AB906" s="48"/>
      <c r="AC906" s="49"/>
      <c r="AD906" s="48"/>
    </row>
    <row r="907" spans="1:30" ht="15">
      <c r="A907" s="65" t="s">
        <v>332</v>
      </c>
      <c r="B907" s="65" t="s">
        <v>291</v>
      </c>
      <c r="C907" s="66" t="s">
        <v>1350</v>
      </c>
      <c r="D907" s="67">
        <v>3</v>
      </c>
      <c r="E907" s="66" t="s">
        <v>132</v>
      </c>
      <c r="F907" s="69">
        <v>32</v>
      </c>
      <c r="G907" s="66"/>
      <c r="H907" s="70"/>
      <c r="I907" s="71"/>
      <c r="J907" s="71"/>
      <c r="K907" s="34" t="s">
        <v>65</v>
      </c>
      <c r="L907" s="72">
        <v>907</v>
      </c>
      <c r="M907" s="72"/>
      <c r="N907" s="73"/>
      <c r="O907" s="79" t="s">
        <v>417</v>
      </c>
      <c r="P907" s="79">
        <v>1</v>
      </c>
      <c r="Q907" s="79" t="s">
        <v>418</v>
      </c>
      <c r="R907" s="79"/>
      <c r="S907" s="79"/>
      <c r="T907" s="78" t="str">
        <f>REPLACE(INDEX(GroupVertices[Group],MATCH(Edges[[#This Row],[Vertex 1]],GroupVertices[Vertex],0)),1,1,"")</f>
        <v>4</v>
      </c>
      <c r="U907" s="78" t="str">
        <f>REPLACE(INDEX(GroupVertices[Group],MATCH(Edges[[#This Row],[Vertex 2]],GroupVertices[Vertex],0)),1,1,"")</f>
        <v>4</v>
      </c>
      <c r="V907" s="48"/>
      <c r="W907" s="49"/>
      <c r="X907" s="48"/>
      <c r="Y907" s="49"/>
      <c r="Z907" s="48"/>
      <c r="AA907" s="49"/>
      <c r="AB907" s="48"/>
      <c r="AC907" s="49"/>
      <c r="AD907" s="48"/>
    </row>
    <row r="908" spans="1:30" ht="15">
      <c r="A908" s="65" t="s">
        <v>332</v>
      </c>
      <c r="B908" s="65" t="s">
        <v>340</v>
      </c>
      <c r="C908" s="66" t="s">
        <v>1350</v>
      </c>
      <c r="D908" s="67">
        <v>3</v>
      </c>
      <c r="E908" s="66" t="s">
        <v>132</v>
      </c>
      <c r="F908" s="69">
        <v>32</v>
      </c>
      <c r="G908" s="66"/>
      <c r="H908" s="70"/>
      <c r="I908" s="71"/>
      <c r="J908" s="71"/>
      <c r="K908" s="34" t="s">
        <v>65</v>
      </c>
      <c r="L908" s="72">
        <v>908</v>
      </c>
      <c r="M908" s="72"/>
      <c r="N908" s="73"/>
      <c r="O908" s="79" t="s">
        <v>417</v>
      </c>
      <c r="P908" s="79">
        <v>1</v>
      </c>
      <c r="Q908" s="79" t="s">
        <v>418</v>
      </c>
      <c r="R908" s="79"/>
      <c r="S908" s="79"/>
      <c r="T908" s="78" t="str">
        <f>REPLACE(INDEX(GroupVertices[Group],MATCH(Edges[[#This Row],[Vertex 1]],GroupVertices[Vertex],0)),1,1,"")</f>
        <v>4</v>
      </c>
      <c r="U908" s="78" t="str">
        <f>REPLACE(INDEX(GroupVertices[Group],MATCH(Edges[[#This Row],[Vertex 2]],GroupVertices[Vertex],0)),1,1,"")</f>
        <v>4</v>
      </c>
      <c r="V908" s="48"/>
      <c r="W908" s="49"/>
      <c r="X908" s="48"/>
      <c r="Y908" s="49"/>
      <c r="Z908" s="48"/>
      <c r="AA908" s="49"/>
      <c r="AB908" s="48"/>
      <c r="AC908" s="49"/>
      <c r="AD908" s="48"/>
    </row>
    <row r="909" spans="1:30" ht="15">
      <c r="A909" s="65" t="s">
        <v>332</v>
      </c>
      <c r="B909" s="65" t="s">
        <v>274</v>
      </c>
      <c r="C909" s="66" t="s">
        <v>1350</v>
      </c>
      <c r="D909" s="67">
        <v>3</v>
      </c>
      <c r="E909" s="66" t="s">
        <v>132</v>
      </c>
      <c r="F909" s="69">
        <v>32</v>
      </c>
      <c r="G909" s="66"/>
      <c r="H909" s="70"/>
      <c r="I909" s="71"/>
      <c r="J909" s="71"/>
      <c r="K909" s="34" t="s">
        <v>65</v>
      </c>
      <c r="L909" s="72">
        <v>909</v>
      </c>
      <c r="M909" s="72"/>
      <c r="N909" s="73"/>
      <c r="O909" s="79" t="s">
        <v>417</v>
      </c>
      <c r="P909" s="79">
        <v>1</v>
      </c>
      <c r="Q909" s="79" t="s">
        <v>418</v>
      </c>
      <c r="R909" s="79"/>
      <c r="S909" s="79"/>
      <c r="T909" s="78" t="str">
        <f>REPLACE(INDEX(GroupVertices[Group],MATCH(Edges[[#This Row],[Vertex 1]],GroupVertices[Vertex],0)),1,1,"")</f>
        <v>4</v>
      </c>
      <c r="U909" s="78" t="str">
        <f>REPLACE(INDEX(GroupVertices[Group],MATCH(Edges[[#This Row],[Vertex 2]],GroupVertices[Vertex],0)),1,1,"")</f>
        <v>3</v>
      </c>
      <c r="V909" s="48"/>
      <c r="W909" s="49"/>
      <c r="X909" s="48"/>
      <c r="Y909" s="49"/>
      <c r="Z909" s="48"/>
      <c r="AA909" s="49"/>
      <c r="AB909" s="48"/>
      <c r="AC909" s="49"/>
      <c r="AD909" s="48"/>
    </row>
    <row r="910" spans="1:30" ht="15">
      <c r="A910" s="65" t="s">
        <v>332</v>
      </c>
      <c r="B910" s="65" t="s">
        <v>303</v>
      </c>
      <c r="C910" s="66" t="s">
        <v>1350</v>
      </c>
      <c r="D910" s="67">
        <v>3</v>
      </c>
      <c r="E910" s="66" t="s">
        <v>132</v>
      </c>
      <c r="F910" s="69">
        <v>32</v>
      </c>
      <c r="G910" s="66"/>
      <c r="H910" s="70"/>
      <c r="I910" s="71"/>
      <c r="J910" s="71"/>
      <c r="K910" s="34" t="s">
        <v>66</v>
      </c>
      <c r="L910" s="72">
        <v>910</v>
      </c>
      <c r="M910" s="72"/>
      <c r="N910" s="73"/>
      <c r="O910" s="79" t="s">
        <v>417</v>
      </c>
      <c r="P910" s="79">
        <v>1</v>
      </c>
      <c r="Q910" s="79" t="s">
        <v>418</v>
      </c>
      <c r="R910" s="79"/>
      <c r="S910" s="79"/>
      <c r="T910" s="78" t="str">
        <f>REPLACE(INDEX(GroupVertices[Group],MATCH(Edges[[#This Row],[Vertex 1]],GroupVertices[Vertex],0)),1,1,"")</f>
        <v>4</v>
      </c>
      <c r="U910" s="78" t="str">
        <f>REPLACE(INDEX(GroupVertices[Group],MATCH(Edges[[#This Row],[Vertex 2]],GroupVertices[Vertex],0)),1,1,"")</f>
        <v>4</v>
      </c>
      <c r="V910" s="48"/>
      <c r="W910" s="49"/>
      <c r="X910" s="48"/>
      <c r="Y910" s="49"/>
      <c r="Z910" s="48"/>
      <c r="AA910" s="49"/>
      <c r="AB910" s="48"/>
      <c r="AC910" s="49"/>
      <c r="AD910" s="48"/>
    </row>
    <row r="911" spans="1:30" ht="15">
      <c r="A911" s="65" t="s">
        <v>332</v>
      </c>
      <c r="B911" s="65" t="s">
        <v>357</v>
      </c>
      <c r="C911" s="66" t="s">
        <v>1350</v>
      </c>
      <c r="D911" s="67">
        <v>3</v>
      </c>
      <c r="E911" s="66" t="s">
        <v>132</v>
      </c>
      <c r="F911" s="69">
        <v>32</v>
      </c>
      <c r="G911" s="66"/>
      <c r="H911" s="70"/>
      <c r="I911" s="71"/>
      <c r="J911" s="71"/>
      <c r="K911" s="34" t="s">
        <v>65</v>
      </c>
      <c r="L911" s="72">
        <v>911</v>
      </c>
      <c r="M911" s="72"/>
      <c r="N911" s="73"/>
      <c r="O911" s="79" t="s">
        <v>417</v>
      </c>
      <c r="P911" s="79">
        <v>1</v>
      </c>
      <c r="Q911" s="79" t="s">
        <v>418</v>
      </c>
      <c r="R911" s="79"/>
      <c r="S911" s="79"/>
      <c r="T911" s="78" t="str">
        <f>REPLACE(INDEX(GroupVertices[Group],MATCH(Edges[[#This Row],[Vertex 1]],GroupVertices[Vertex],0)),1,1,"")</f>
        <v>4</v>
      </c>
      <c r="U911" s="78" t="str">
        <f>REPLACE(INDEX(GroupVertices[Group],MATCH(Edges[[#This Row],[Vertex 2]],GroupVertices[Vertex],0)),1,1,"")</f>
        <v>2</v>
      </c>
      <c r="V911" s="48"/>
      <c r="W911" s="49"/>
      <c r="X911" s="48"/>
      <c r="Y911" s="49"/>
      <c r="Z911" s="48"/>
      <c r="AA911" s="49"/>
      <c r="AB911" s="48"/>
      <c r="AC911" s="49"/>
      <c r="AD911" s="48"/>
    </row>
    <row r="912" spans="1:30" ht="15">
      <c r="A912" s="65" t="s">
        <v>199</v>
      </c>
      <c r="B912" s="65" t="s">
        <v>332</v>
      </c>
      <c r="C912" s="66" t="s">
        <v>1350</v>
      </c>
      <c r="D912" s="67">
        <v>3</v>
      </c>
      <c r="E912" s="66" t="s">
        <v>132</v>
      </c>
      <c r="F912" s="69">
        <v>32</v>
      </c>
      <c r="G912" s="66"/>
      <c r="H912" s="70"/>
      <c r="I912" s="71"/>
      <c r="J912" s="71"/>
      <c r="K912" s="34" t="s">
        <v>65</v>
      </c>
      <c r="L912" s="72">
        <v>912</v>
      </c>
      <c r="M912" s="72"/>
      <c r="N912" s="73"/>
      <c r="O912" s="79" t="s">
        <v>417</v>
      </c>
      <c r="P912" s="79">
        <v>1</v>
      </c>
      <c r="Q912" s="79" t="s">
        <v>418</v>
      </c>
      <c r="R912" s="79"/>
      <c r="S912" s="79"/>
      <c r="T912" s="78" t="str">
        <f>REPLACE(INDEX(GroupVertices[Group],MATCH(Edges[[#This Row],[Vertex 1]],GroupVertices[Vertex],0)),1,1,"")</f>
        <v>1</v>
      </c>
      <c r="U912" s="78" t="str">
        <f>REPLACE(INDEX(GroupVertices[Group],MATCH(Edges[[#This Row],[Vertex 2]],GroupVertices[Vertex],0)),1,1,"")</f>
        <v>4</v>
      </c>
      <c r="V912" s="48"/>
      <c r="W912" s="49"/>
      <c r="X912" s="48"/>
      <c r="Y912" s="49"/>
      <c r="Z912" s="48"/>
      <c r="AA912" s="49"/>
      <c r="AB912" s="48"/>
      <c r="AC912" s="49"/>
      <c r="AD912" s="48"/>
    </row>
    <row r="913" spans="1:30" ht="15">
      <c r="A913" s="65" t="s">
        <v>264</v>
      </c>
      <c r="B913" s="65" t="s">
        <v>332</v>
      </c>
      <c r="C913" s="66" t="s">
        <v>1350</v>
      </c>
      <c r="D913" s="67">
        <v>3</v>
      </c>
      <c r="E913" s="66" t="s">
        <v>132</v>
      </c>
      <c r="F913" s="69">
        <v>32</v>
      </c>
      <c r="G913" s="66"/>
      <c r="H913" s="70"/>
      <c r="I913" s="71"/>
      <c r="J913" s="71"/>
      <c r="K913" s="34" t="s">
        <v>65</v>
      </c>
      <c r="L913" s="72">
        <v>913</v>
      </c>
      <c r="M913" s="72"/>
      <c r="N913" s="73"/>
      <c r="O913" s="79" t="s">
        <v>417</v>
      </c>
      <c r="P913" s="79">
        <v>1</v>
      </c>
      <c r="Q913" s="79" t="s">
        <v>418</v>
      </c>
      <c r="R913" s="79"/>
      <c r="S913" s="79"/>
      <c r="T913" s="78" t="str">
        <f>REPLACE(INDEX(GroupVertices[Group],MATCH(Edges[[#This Row],[Vertex 1]],GroupVertices[Vertex],0)),1,1,"")</f>
        <v>2</v>
      </c>
      <c r="U913" s="78" t="str">
        <f>REPLACE(INDEX(GroupVertices[Group],MATCH(Edges[[#This Row],[Vertex 2]],GroupVertices[Vertex],0)),1,1,"")</f>
        <v>4</v>
      </c>
      <c r="V913" s="48"/>
      <c r="W913" s="49"/>
      <c r="X913" s="48"/>
      <c r="Y913" s="49"/>
      <c r="Z913" s="48"/>
      <c r="AA913" s="49"/>
      <c r="AB913" s="48"/>
      <c r="AC913" s="49"/>
      <c r="AD913" s="48"/>
    </row>
    <row r="914" spans="1:30" ht="15">
      <c r="A914" s="65" t="s">
        <v>303</v>
      </c>
      <c r="B914" s="65" t="s">
        <v>332</v>
      </c>
      <c r="C914" s="66" t="s">
        <v>1350</v>
      </c>
      <c r="D914" s="67">
        <v>3</v>
      </c>
      <c r="E914" s="66" t="s">
        <v>132</v>
      </c>
      <c r="F914" s="69">
        <v>32</v>
      </c>
      <c r="G914" s="66"/>
      <c r="H914" s="70"/>
      <c r="I914" s="71"/>
      <c r="J914" s="71"/>
      <c r="K914" s="34" t="s">
        <v>66</v>
      </c>
      <c r="L914" s="72">
        <v>914</v>
      </c>
      <c r="M914" s="72"/>
      <c r="N914" s="73"/>
      <c r="O914" s="79" t="s">
        <v>417</v>
      </c>
      <c r="P914" s="79">
        <v>1</v>
      </c>
      <c r="Q914" s="79" t="s">
        <v>418</v>
      </c>
      <c r="R914" s="79"/>
      <c r="S914" s="79"/>
      <c r="T914" s="78" t="str">
        <f>REPLACE(INDEX(GroupVertices[Group],MATCH(Edges[[#This Row],[Vertex 1]],GroupVertices[Vertex],0)),1,1,"")</f>
        <v>4</v>
      </c>
      <c r="U914" s="78" t="str">
        <f>REPLACE(INDEX(GroupVertices[Group],MATCH(Edges[[#This Row],[Vertex 2]],GroupVertices[Vertex],0)),1,1,"")</f>
        <v>4</v>
      </c>
      <c r="V914" s="48"/>
      <c r="W914" s="49"/>
      <c r="X914" s="48"/>
      <c r="Y914" s="49"/>
      <c r="Z914" s="48"/>
      <c r="AA914" s="49"/>
      <c r="AB914" s="48"/>
      <c r="AC914" s="49"/>
      <c r="AD914" s="48"/>
    </row>
    <row r="915" spans="1:30" ht="15">
      <c r="A915" s="65" t="s">
        <v>331</v>
      </c>
      <c r="B915" s="65" t="s">
        <v>332</v>
      </c>
      <c r="C915" s="66" t="s">
        <v>1350</v>
      </c>
      <c r="D915" s="67">
        <v>3</v>
      </c>
      <c r="E915" s="66" t="s">
        <v>132</v>
      </c>
      <c r="F915" s="69">
        <v>32</v>
      </c>
      <c r="G915" s="66"/>
      <c r="H915" s="70"/>
      <c r="I915" s="71"/>
      <c r="J915" s="71"/>
      <c r="K915" s="34" t="s">
        <v>65</v>
      </c>
      <c r="L915" s="72">
        <v>915</v>
      </c>
      <c r="M915" s="72"/>
      <c r="N915" s="73"/>
      <c r="O915" s="79" t="s">
        <v>417</v>
      </c>
      <c r="P915" s="79">
        <v>1</v>
      </c>
      <c r="Q915" s="79" t="s">
        <v>418</v>
      </c>
      <c r="R915" s="79"/>
      <c r="S915" s="79"/>
      <c r="T915" s="78" t="str">
        <f>REPLACE(INDEX(GroupVertices[Group],MATCH(Edges[[#This Row],[Vertex 1]],GroupVertices[Vertex],0)),1,1,"")</f>
        <v>4</v>
      </c>
      <c r="U915" s="78" t="str">
        <f>REPLACE(INDEX(GroupVertices[Group],MATCH(Edges[[#This Row],[Vertex 2]],GroupVertices[Vertex],0)),1,1,"")</f>
        <v>4</v>
      </c>
      <c r="V915" s="48"/>
      <c r="W915" s="49"/>
      <c r="X915" s="48"/>
      <c r="Y915" s="49"/>
      <c r="Z915" s="48"/>
      <c r="AA915" s="49"/>
      <c r="AB915" s="48"/>
      <c r="AC915" s="49"/>
      <c r="AD915" s="48"/>
    </row>
    <row r="916" spans="1:30" ht="15">
      <c r="A916" s="65" t="s">
        <v>290</v>
      </c>
      <c r="B916" s="65" t="s">
        <v>394</v>
      </c>
      <c r="C916" s="66" t="s">
        <v>1350</v>
      </c>
      <c r="D916" s="67">
        <v>3</v>
      </c>
      <c r="E916" s="66" t="s">
        <v>132</v>
      </c>
      <c r="F916" s="69">
        <v>32</v>
      </c>
      <c r="G916" s="66"/>
      <c r="H916" s="70"/>
      <c r="I916" s="71"/>
      <c r="J916" s="71"/>
      <c r="K916" s="34" t="s">
        <v>65</v>
      </c>
      <c r="L916" s="72">
        <v>916</v>
      </c>
      <c r="M916" s="72"/>
      <c r="N916" s="73"/>
      <c r="O916" s="79" t="s">
        <v>417</v>
      </c>
      <c r="P916" s="79">
        <v>1</v>
      </c>
      <c r="Q916" s="79" t="s">
        <v>418</v>
      </c>
      <c r="R916" s="79"/>
      <c r="S916" s="79"/>
      <c r="T916" s="78" t="str">
        <f>REPLACE(INDEX(GroupVertices[Group],MATCH(Edges[[#This Row],[Vertex 1]],GroupVertices[Vertex],0)),1,1,"")</f>
        <v>4</v>
      </c>
      <c r="U916" s="78" t="str">
        <f>REPLACE(INDEX(GroupVertices[Group],MATCH(Edges[[#This Row],[Vertex 2]],GroupVertices[Vertex],0)),1,1,"")</f>
        <v>4</v>
      </c>
      <c r="V916" s="48"/>
      <c r="W916" s="49"/>
      <c r="X916" s="48"/>
      <c r="Y916" s="49"/>
      <c r="Z916" s="48"/>
      <c r="AA916" s="49"/>
      <c r="AB916" s="48"/>
      <c r="AC916" s="49"/>
      <c r="AD916" s="48"/>
    </row>
    <row r="917" spans="1:30" ht="15">
      <c r="A917" s="65" t="s">
        <v>265</v>
      </c>
      <c r="B917" s="65" t="s">
        <v>394</v>
      </c>
      <c r="C917" s="66" t="s">
        <v>1350</v>
      </c>
      <c r="D917" s="67">
        <v>3</v>
      </c>
      <c r="E917" s="66" t="s">
        <v>132</v>
      </c>
      <c r="F917" s="69">
        <v>32</v>
      </c>
      <c r="G917" s="66"/>
      <c r="H917" s="70"/>
      <c r="I917" s="71"/>
      <c r="J917" s="71"/>
      <c r="K917" s="34" t="s">
        <v>65</v>
      </c>
      <c r="L917" s="72">
        <v>917</v>
      </c>
      <c r="M917" s="72"/>
      <c r="N917" s="73"/>
      <c r="O917" s="79" t="s">
        <v>417</v>
      </c>
      <c r="P917" s="79">
        <v>1</v>
      </c>
      <c r="Q917" s="79" t="s">
        <v>418</v>
      </c>
      <c r="R917" s="79"/>
      <c r="S917" s="79"/>
      <c r="T917" s="78" t="str">
        <f>REPLACE(INDEX(GroupVertices[Group],MATCH(Edges[[#This Row],[Vertex 1]],GroupVertices[Vertex],0)),1,1,"")</f>
        <v>3</v>
      </c>
      <c r="U917" s="78" t="str">
        <f>REPLACE(INDEX(GroupVertices[Group],MATCH(Edges[[#This Row],[Vertex 2]],GroupVertices[Vertex],0)),1,1,"")</f>
        <v>4</v>
      </c>
      <c r="V917" s="48"/>
      <c r="W917" s="49"/>
      <c r="X917" s="48"/>
      <c r="Y917" s="49"/>
      <c r="Z917" s="48"/>
      <c r="AA917" s="49"/>
      <c r="AB917" s="48"/>
      <c r="AC917" s="49"/>
      <c r="AD917" s="48"/>
    </row>
    <row r="918" spans="1:30" ht="15">
      <c r="A918" s="65" t="s">
        <v>199</v>
      </c>
      <c r="B918" s="65" t="s">
        <v>394</v>
      </c>
      <c r="C918" s="66" t="s">
        <v>1350</v>
      </c>
      <c r="D918" s="67">
        <v>3</v>
      </c>
      <c r="E918" s="66" t="s">
        <v>132</v>
      </c>
      <c r="F918" s="69">
        <v>32</v>
      </c>
      <c r="G918" s="66"/>
      <c r="H918" s="70"/>
      <c r="I918" s="71"/>
      <c r="J918" s="71"/>
      <c r="K918" s="34" t="s">
        <v>65</v>
      </c>
      <c r="L918" s="72">
        <v>918</v>
      </c>
      <c r="M918" s="72"/>
      <c r="N918" s="73"/>
      <c r="O918" s="79" t="s">
        <v>417</v>
      </c>
      <c r="P918" s="79">
        <v>1</v>
      </c>
      <c r="Q918" s="79" t="s">
        <v>418</v>
      </c>
      <c r="R918" s="79"/>
      <c r="S918" s="79"/>
      <c r="T918" s="78" t="str">
        <f>REPLACE(INDEX(GroupVertices[Group],MATCH(Edges[[#This Row],[Vertex 1]],GroupVertices[Vertex],0)),1,1,"")</f>
        <v>1</v>
      </c>
      <c r="U918" s="78" t="str">
        <f>REPLACE(INDEX(GroupVertices[Group],MATCH(Edges[[#This Row],[Vertex 2]],GroupVertices[Vertex],0)),1,1,"")</f>
        <v>4</v>
      </c>
      <c r="V918" s="48"/>
      <c r="W918" s="49"/>
      <c r="X918" s="48"/>
      <c r="Y918" s="49"/>
      <c r="Z918" s="48"/>
      <c r="AA918" s="49"/>
      <c r="AB918" s="48"/>
      <c r="AC918" s="49"/>
      <c r="AD918" s="48"/>
    </row>
    <row r="919" spans="1:30" ht="15">
      <c r="A919" s="65" t="s">
        <v>288</v>
      </c>
      <c r="B919" s="65" t="s">
        <v>394</v>
      </c>
      <c r="C919" s="66" t="s">
        <v>1350</v>
      </c>
      <c r="D919" s="67">
        <v>3</v>
      </c>
      <c r="E919" s="66" t="s">
        <v>132</v>
      </c>
      <c r="F919" s="69">
        <v>32</v>
      </c>
      <c r="G919" s="66"/>
      <c r="H919" s="70"/>
      <c r="I919" s="71"/>
      <c r="J919" s="71"/>
      <c r="K919" s="34" t="s">
        <v>65</v>
      </c>
      <c r="L919" s="72">
        <v>919</v>
      </c>
      <c r="M919" s="72"/>
      <c r="N919" s="73"/>
      <c r="O919" s="79" t="s">
        <v>417</v>
      </c>
      <c r="P919" s="79">
        <v>1</v>
      </c>
      <c r="Q919" s="79" t="s">
        <v>418</v>
      </c>
      <c r="R919" s="79"/>
      <c r="S919" s="79"/>
      <c r="T919" s="78" t="str">
        <f>REPLACE(INDEX(GroupVertices[Group],MATCH(Edges[[#This Row],[Vertex 1]],GroupVertices[Vertex],0)),1,1,"")</f>
        <v>2</v>
      </c>
      <c r="U919" s="78" t="str">
        <f>REPLACE(INDEX(GroupVertices[Group],MATCH(Edges[[#This Row],[Vertex 2]],GroupVertices[Vertex],0)),1,1,"")</f>
        <v>4</v>
      </c>
      <c r="V919" s="48"/>
      <c r="W919" s="49"/>
      <c r="X919" s="48"/>
      <c r="Y919" s="49"/>
      <c r="Z919" s="48"/>
      <c r="AA919" s="49"/>
      <c r="AB919" s="48"/>
      <c r="AC919" s="49"/>
      <c r="AD919" s="48"/>
    </row>
    <row r="920" spans="1:30" ht="15">
      <c r="A920" s="65" t="s">
        <v>297</v>
      </c>
      <c r="B920" s="65" t="s">
        <v>394</v>
      </c>
      <c r="C920" s="66" t="s">
        <v>1350</v>
      </c>
      <c r="D920" s="67">
        <v>3</v>
      </c>
      <c r="E920" s="66" t="s">
        <v>132</v>
      </c>
      <c r="F920" s="69">
        <v>32</v>
      </c>
      <c r="G920" s="66"/>
      <c r="H920" s="70"/>
      <c r="I920" s="71"/>
      <c r="J920" s="71"/>
      <c r="K920" s="34" t="s">
        <v>65</v>
      </c>
      <c r="L920" s="72">
        <v>920</v>
      </c>
      <c r="M920" s="72"/>
      <c r="N920" s="73"/>
      <c r="O920" s="79" t="s">
        <v>417</v>
      </c>
      <c r="P920" s="79">
        <v>1</v>
      </c>
      <c r="Q920" s="79" t="s">
        <v>418</v>
      </c>
      <c r="R920" s="79"/>
      <c r="S920" s="79"/>
      <c r="T920" s="78" t="str">
        <f>REPLACE(INDEX(GroupVertices[Group],MATCH(Edges[[#This Row],[Vertex 1]],GroupVertices[Vertex],0)),1,1,"")</f>
        <v>4</v>
      </c>
      <c r="U920" s="78" t="str">
        <f>REPLACE(INDEX(GroupVertices[Group],MATCH(Edges[[#This Row],[Vertex 2]],GroupVertices[Vertex],0)),1,1,"")</f>
        <v>4</v>
      </c>
      <c r="V920" s="48"/>
      <c r="W920" s="49"/>
      <c r="X920" s="48"/>
      <c r="Y920" s="49"/>
      <c r="Z920" s="48"/>
      <c r="AA920" s="49"/>
      <c r="AB920" s="48"/>
      <c r="AC920" s="49"/>
      <c r="AD920" s="48"/>
    </row>
    <row r="921" spans="1:30" ht="15">
      <c r="A921" s="65" t="s">
        <v>331</v>
      </c>
      <c r="B921" s="65" t="s">
        <v>394</v>
      </c>
      <c r="C921" s="66" t="s">
        <v>1350</v>
      </c>
      <c r="D921" s="67">
        <v>3</v>
      </c>
      <c r="E921" s="66" t="s">
        <v>132</v>
      </c>
      <c r="F921" s="69">
        <v>32</v>
      </c>
      <c r="G921" s="66"/>
      <c r="H921" s="70"/>
      <c r="I921" s="71"/>
      <c r="J921" s="71"/>
      <c r="K921" s="34" t="s">
        <v>65</v>
      </c>
      <c r="L921" s="72">
        <v>921</v>
      </c>
      <c r="M921" s="72"/>
      <c r="N921" s="73"/>
      <c r="O921" s="79" t="s">
        <v>417</v>
      </c>
      <c r="P921" s="79">
        <v>1</v>
      </c>
      <c r="Q921" s="79" t="s">
        <v>418</v>
      </c>
      <c r="R921" s="79"/>
      <c r="S921" s="79"/>
      <c r="T921" s="78" t="str">
        <f>REPLACE(INDEX(GroupVertices[Group],MATCH(Edges[[#This Row],[Vertex 1]],GroupVertices[Vertex],0)),1,1,"")</f>
        <v>4</v>
      </c>
      <c r="U921" s="78" t="str">
        <f>REPLACE(INDEX(GroupVertices[Group],MATCH(Edges[[#This Row],[Vertex 2]],GroupVertices[Vertex],0)),1,1,"")</f>
        <v>4</v>
      </c>
      <c r="V921" s="48"/>
      <c r="W921" s="49"/>
      <c r="X921" s="48"/>
      <c r="Y921" s="49"/>
      <c r="Z921" s="48"/>
      <c r="AA921" s="49"/>
      <c r="AB921" s="48"/>
      <c r="AC921" s="49"/>
      <c r="AD921" s="48"/>
    </row>
    <row r="922" spans="1:30" ht="15">
      <c r="A922" s="65" t="s">
        <v>251</v>
      </c>
      <c r="B922" s="65" t="s">
        <v>396</v>
      </c>
      <c r="C922" s="66" t="s">
        <v>1350</v>
      </c>
      <c r="D922" s="67">
        <v>3</v>
      </c>
      <c r="E922" s="66" t="s">
        <v>132</v>
      </c>
      <c r="F922" s="69">
        <v>32</v>
      </c>
      <c r="G922" s="66"/>
      <c r="H922" s="70"/>
      <c r="I922" s="71"/>
      <c r="J922" s="71"/>
      <c r="K922" s="34" t="s">
        <v>65</v>
      </c>
      <c r="L922" s="72">
        <v>922</v>
      </c>
      <c r="M922" s="72"/>
      <c r="N922" s="73"/>
      <c r="O922" s="79" t="s">
        <v>417</v>
      </c>
      <c r="P922" s="79">
        <v>1</v>
      </c>
      <c r="Q922" s="79" t="s">
        <v>418</v>
      </c>
      <c r="R922" s="79"/>
      <c r="S922" s="79"/>
      <c r="T922" s="78" t="str">
        <f>REPLACE(INDEX(GroupVertices[Group],MATCH(Edges[[#This Row],[Vertex 1]],GroupVertices[Vertex],0)),1,1,"")</f>
        <v>2</v>
      </c>
      <c r="U922" s="78" t="str">
        <f>REPLACE(INDEX(GroupVertices[Group],MATCH(Edges[[#This Row],[Vertex 2]],GroupVertices[Vertex],0)),1,1,"")</f>
        <v>2</v>
      </c>
      <c r="V922" s="48"/>
      <c r="W922" s="49"/>
      <c r="X922" s="48"/>
      <c r="Y922" s="49"/>
      <c r="Z922" s="48"/>
      <c r="AA922" s="49"/>
      <c r="AB922" s="48"/>
      <c r="AC922" s="49"/>
      <c r="AD922" s="48"/>
    </row>
    <row r="923" spans="1:30" ht="15">
      <c r="A923" s="65" t="s">
        <v>251</v>
      </c>
      <c r="B923" s="65" t="s">
        <v>282</v>
      </c>
      <c r="C923" s="66" t="s">
        <v>1350</v>
      </c>
      <c r="D923" s="67">
        <v>3</v>
      </c>
      <c r="E923" s="66" t="s">
        <v>132</v>
      </c>
      <c r="F923" s="69">
        <v>32</v>
      </c>
      <c r="G923" s="66"/>
      <c r="H923" s="70"/>
      <c r="I923" s="71"/>
      <c r="J923" s="71"/>
      <c r="K923" s="34" t="s">
        <v>65</v>
      </c>
      <c r="L923" s="72">
        <v>923</v>
      </c>
      <c r="M923" s="72"/>
      <c r="N923" s="73"/>
      <c r="O923" s="79" t="s">
        <v>417</v>
      </c>
      <c r="P923" s="79">
        <v>1</v>
      </c>
      <c r="Q923" s="79" t="s">
        <v>418</v>
      </c>
      <c r="R923" s="79"/>
      <c r="S923" s="79"/>
      <c r="T923" s="78" t="str">
        <f>REPLACE(INDEX(GroupVertices[Group],MATCH(Edges[[#This Row],[Vertex 1]],GroupVertices[Vertex],0)),1,1,"")</f>
        <v>2</v>
      </c>
      <c r="U923" s="78" t="str">
        <f>REPLACE(INDEX(GroupVertices[Group],MATCH(Edges[[#This Row],[Vertex 2]],GroupVertices[Vertex],0)),1,1,"")</f>
        <v>2</v>
      </c>
      <c r="V923" s="48"/>
      <c r="W923" s="49"/>
      <c r="X923" s="48"/>
      <c r="Y923" s="49"/>
      <c r="Z923" s="48"/>
      <c r="AA923" s="49"/>
      <c r="AB923" s="48"/>
      <c r="AC923" s="49"/>
      <c r="AD923" s="48"/>
    </row>
    <row r="924" spans="1:30" ht="15">
      <c r="A924" s="65" t="s">
        <v>251</v>
      </c>
      <c r="B924" s="65" t="s">
        <v>312</v>
      </c>
      <c r="C924" s="66" t="s">
        <v>1350</v>
      </c>
      <c r="D924" s="67">
        <v>3</v>
      </c>
      <c r="E924" s="66" t="s">
        <v>132</v>
      </c>
      <c r="F924" s="69">
        <v>32</v>
      </c>
      <c r="G924" s="66"/>
      <c r="H924" s="70"/>
      <c r="I924" s="71"/>
      <c r="J924" s="71"/>
      <c r="K924" s="34" t="s">
        <v>65</v>
      </c>
      <c r="L924" s="72">
        <v>924</v>
      </c>
      <c r="M924" s="72"/>
      <c r="N924" s="73"/>
      <c r="O924" s="79" t="s">
        <v>417</v>
      </c>
      <c r="P924" s="79">
        <v>1</v>
      </c>
      <c r="Q924" s="79" t="s">
        <v>418</v>
      </c>
      <c r="R924" s="79"/>
      <c r="S924" s="79"/>
      <c r="T924" s="78" t="str">
        <f>REPLACE(INDEX(GroupVertices[Group],MATCH(Edges[[#This Row],[Vertex 1]],GroupVertices[Vertex],0)),1,1,"")</f>
        <v>2</v>
      </c>
      <c r="U924" s="78" t="str">
        <f>REPLACE(INDEX(GroupVertices[Group],MATCH(Edges[[#This Row],[Vertex 2]],GroupVertices[Vertex],0)),1,1,"")</f>
        <v>2</v>
      </c>
      <c r="V924" s="48"/>
      <c r="W924" s="49"/>
      <c r="X924" s="48"/>
      <c r="Y924" s="49"/>
      <c r="Z924" s="48"/>
      <c r="AA924" s="49"/>
      <c r="AB924" s="48"/>
      <c r="AC924" s="49"/>
      <c r="AD924" s="48"/>
    </row>
    <row r="925" spans="1:30" ht="15">
      <c r="A925" s="65" t="s">
        <v>251</v>
      </c>
      <c r="B925" s="65" t="s">
        <v>352</v>
      </c>
      <c r="C925" s="66" t="s">
        <v>1350</v>
      </c>
      <c r="D925" s="67">
        <v>3</v>
      </c>
      <c r="E925" s="66" t="s">
        <v>132</v>
      </c>
      <c r="F925" s="69">
        <v>32</v>
      </c>
      <c r="G925" s="66"/>
      <c r="H925" s="70"/>
      <c r="I925" s="71"/>
      <c r="J925" s="71"/>
      <c r="K925" s="34" t="s">
        <v>65</v>
      </c>
      <c r="L925" s="72">
        <v>925</v>
      </c>
      <c r="M925" s="72"/>
      <c r="N925" s="73"/>
      <c r="O925" s="79" t="s">
        <v>417</v>
      </c>
      <c r="P925" s="79">
        <v>1</v>
      </c>
      <c r="Q925" s="79" t="s">
        <v>418</v>
      </c>
      <c r="R925" s="79"/>
      <c r="S925" s="79"/>
      <c r="T925" s="78" t="str">
        <f>REPLACE(INDEX(GroupVertices[Group],MATCH(Edges[[#This Row],[Vertex 1]],GroupVertices[Vertex],0)),1,1,"")</f>
        <v>2</v>
      </c>
      <c r="U925" s="78" t="str">
        <f>REPLACE(INDEX(GroupVertices[Group],MATCH(Edges[[#This Row],[Vertex 2]],GroupVertices[Vertex],0)),1,1,"")</f>
        <v>3</v>
      </c>
      <c r="V925" s="48"/>
      <c r="W925" s="49"/>
      <c r="X925" s="48"/>
      <c r="Y925" s="49"/>
      <c r="Z925" s="48"/>
      <c r="AA925" s="49"/>
      <c r="AB925" s="48"/>
      <c r="AC925" s="49"/>
      <c r="AD925" s="48"/>
    </row>
    <row r="926" spans="1:30" ht="15">
      <c r="A926" s="65" t="s">
        <v>199</v>
      </c>
      <c r="B926" s="65" t="s">
        <v>251</v>
      </c>
      <c r="C926" s="66" t="s">
        <v>1350</v>
      </c>
      <c r="D926" s="67">
        <v>3</v>
      </c>
      <c r="E926" s="66" t="s">
        <v>132</v>
      </c>
      <c r="F926" s="69">
        <v>32</v>
      </c>
      <c r="G926" s="66"/>
      <c r="H926" s="70"/>
      <c r="I926" s="71"/>
      <c r="J926" s="71"/>
      <c r="K926" s="34" t="s">
        <v>65</v>
      </c>
      <c r="L926" s="72">
        <v>926</v>
      </c>
      <c r="M926" s="72"/>
      <c r="N926" s="73"/>
      <c r="O926" s="79" t="s">
        <v>417</v>
      </c>
      <c r="P926" s="79">
        <v>1</v>
      </c>
      <c r="Q926" s="79" t="s">
        <v>418</v>
      </c>
      <c r="R926" s="79"/>
      <c r="S926" s="79"/>
      <c r="T926" s="78" t="str">
        <f>REPLACE(INDEX(GroupVertices[Group],MATCH(Edges[[#This Row],[Vertex 1]],GroupVertices[Vertex],0)),1,1,"")</f>
        <v>1</v>
      </c>
      <c r="U926" s="78" t="str">
        <f>REPLACE(INDEX(GroupVertices[Group],MATCH(Edges[[#This Row],[Vertex 2]],GroupVertices[Vertex],0)),1,1,"")</f>
        <v>2</v>
      </c>
      <c r="V926" s="48"/>
      <c r="W926" s="49"/>
      <c r="X926" s="48"/>
      <c r="Y926" s="49"/>
      <c r="Z926" s="48"/>
      <c r="AA926" s="49"/>
      <c r="AB926" s="48"/>
      <c r="AC926" s="49"/>
      <c r="AD926" s="48"/>
    </row>
    <row r="927" spans="1:30" ht="15">
      <c r="A927" s="65" t="s">
        <v>256</v>
      </c>
      <c r="B927" s="65" t="s">
        <v>251</v>
      </c>
      <c r="C927" s="66" t="s">
        <v>1350</v>
      </c>
      <c r="D927" s="67">
        <v>3</v>
      </c>
      <c r="E927" s="66" t="s">
        <v>132</v>
      </c>
      <c r="F927" s="69">
        <v>32</v>
      </c>
      <c r="G927" s="66"/>
      <c r="H927" s="70"/>
      <c r="I927" s="71"/>
      <c r="J927" s="71"/>
      <c r="K927" s="34" t="s">
        <v>65</v>
      </c>
      <c r="L927" s="72">
        <v>927</v>
      </c>
      <c r="M927" s="72"/>
      <c r="N927" s="73"/>
      <c r="O927" s="79" t="s">
        <v>417</v>
      </c>
      <c r="P927" s="79">
        <v>1</v>
      </c>
      <c r="Q927" s="79" t="s">
        <v>418</v>
      </c>
      <c r="R927" s="79"/>
      <c r="S927" s="79"/>
      <c r="T927" s="78" t="str">
        <f>REPLACE(INDEX(GroupVertices[Group],MATCH(Edges[[#This Row],[Vertex 1]],GroupVertices[Vertex],0)),1,1,"")</f>
        <v>5</v>
      </c>
      <c r="U927" s="78" t="str">
        <f>REPLACE(INDEX(GroupVertices[Group],MATCH(Edges[[#This Row],[Vertex 2]],GroupVertices[Vertex],0)),1,1,"")</f>
        <v>2</v>
      </c>
      <c r="V927" s="48"/>
      <c r="W927" s="49"/>
      <c r="X927" s="48"/>
      <c r="Y927" s="49"/>
      <c r="Z927" s="48"/>
      <c r="AA927" s="49"/>
      <c r="AB927" s="48"/>
      <c r="AC927" s="49"/>
      <c r="AD927" s="48"/>
    </row>
    <row r="928" spans="1:30" ht="15">
      <c r="A928" s="65" t="s">
        <v>264</v>
      </c>
      <c r="B928" s="65" t="s">
        <v>251</v>
      </c>
      <c r="C928" s="66" t="s">
        <v>1350</v>
      </c>
      <c r="D928" s="67">
        <v>3</v>
      </c>
      <c r="E928" s="66" t="s">
        <v>132</v>
      </c>
      <c r="F928" s="69">
        <v>32</v>
      </c>
      <c r="G928" s="66"/>
      <c r="H928" s="70"/>
      <c r="I928" s="71"/>
      <c r="J928" s="71"/>
      <c r="K928" s="34" t="s">
        <v>65</v>
      </c>
      <c r="L928" s="72">
        <v>928</v>
      </c>
      <c r="M928" s="72"/>
      <c r="N928" s="73"/>
      <c r="O928" s="79" t="s">
        <v>417</v>
      </c>
      <c r="P928" s="79">
        <v>1</v>
      </c>
      <c r="Q928" s="79" t="s">
        <v>418</v>
      </c>
      <c r="R928" s="79"/>
      <c r="S928" s="79"/>
      <c r="T928" s="78" t="str">
        <f>REPLACE(INDEX(GroupVertices[Group],MATCH(Edges[[#This Row],[Vertex 1]],GroupVertices[Vertex],0)),1,1,"")</f>
        <v>2</v>
      </c>
      <c r="U928" s="78" t="str">
        <f>REPLACE(INDEX(GroupVertices[Group],MATCH(Edges[[#This Row],[Vertex 2]],GroupVertices[Vertex],0)),1,1,"")</f>
        <v>2</v>
      </c>
      <c r="V928" s="48"/>
      <c r="W928" s="49"/>
      <c r="X928" s="48"/>
      <c r="Y928" s="49"/>
      <c r="Z928" s="48"/>
      <c r="AA928" s="49"/>
      <c r="AB928" s="48"/>
      <c r="AC928" s="49"/>
      <c r="AD928" s="48"/>
    </row>
    <row r="929" spans="1:30" ht="15">
      <c r="A929" s="65" t="s">
        <v>270</v>
      </c>
      <c r="B929" s="65" t="s">
        <v>251</v>
      </c>
      <c r="C929" s="66" t="s">
        <v>1350</v>
      </c>
      <c r="D929" s="67">
        <v>3</v>
      </c>
      <c r="E929" s="66" t="s">
        <v>132</v>
      </c>
      <c r="F929" s="69">
        <v>32</v>
      </c>
      <c r="G929" s="66"/>
      <c r="H929" s="70"/>
      <c r="I929" s="71"/>
      <c r="J929" s="71"/>
      <c r="K929" s="34" t="s">
        <v>65</v>
      </c>
      <c r="L929" s="72">
        <v>929</v>
      </c>
      <c r="M929" s="72"/>
      <c r="N929" s="73"/>
      <c r="O929" s="79" t="s">
        <v>417</v>
      </c>
      <c r="P929" s="79">
        <v>1</v>
      </c>
      <c r="Q929" s="79" t="s">
        <v>418</v>
      </c>
      <c r="R929" s="79"/>
      <c r="S929" s="79"/>
      <c r="T929" s="78" t="str">
        <f>REPLACE(INDEX(GroupVertices[Group],MATCH(Edges[[#This Row],[Vertex 1]],GroupVertices[Vertex],0)),1,1,"")</f>
        <v>2</v>
      </c>
      <c r="U929" s="78" t="str">
        <f>REPLACE(INDEX(GroupVertices[Group],MATCH(Edges[[#This Row],[Vertex 2]],GroupVertices[Vertex],0)),1,1,"")</f>
        <v>2</v>
      </c>
      <c r="V929" s="48"/>
      <c r="W929" s="49"/>
      <c r="X929" s="48"/>
      <c r="Y929" s="49"/>
      <c r="Z929" s="48"/>
      <c r="AA929" s="49"/>
      <c r="AB929" s="48"/>
      <c r="AC929" s="49"/>
      <c r="AD929" s="48"/>
    </row>
    <row r="930" spans="1:30" ht="15">
      <c r="A930" s="65" t="s">
        <v>305</v>
      </c>
      <c r="B930" s="65" t="s">
        <v>251</v>
      </c>
      <c r="C930" s="66" t="s">
        <v>1350</v>
      </c>
      <c r="D930" s="67">
        <v>3</v>
      </c>
      <c r="E930" s="66" t="s">
        <v>132</v>
      </c>
      <c r="F930" s="69">
        <v>32</v>
      </c>
      <c r="G930" s="66"/>
      <c r="H930" s="70"/>
      <c r="I930" s="71"/>
      <c r="J930" s="71"/>
      <c r="K930" s="34" t="s">
        <v>65</v>
      </c>
      <c r="L930" s="72">
        <v>930</v>
      </c>
      <c r="M930" s="72"/>
      <c r="N930" s="73"/>
      <c r="O930" s="79" t="s">
        <v>417</v>
      </c>
      <c r="P930" s="79">
        <v>1</v>
      </c>
      <c r="Q930" s="79" t="s">
        <v>418</v>
      </c>
      <c r="R930" s="79"/>
      <c r="S930" s="79"/>
      <c r="T930" s="78" t="str">
        <f>REPLACE(INDEX(GroupVertices[Group],MATCH(Edges[[#This Row],[Vertex 1]],GroupVertices[Vertex],0)),1,1,"")</f>
        <v>2</v>
      </c>
      <c r="U930" s="78" t="str">
        <f>REPLACE(INDEX(GroupVertices[Group],MATCH(Edges[[#This Row],[Vertex 2]],GroupVertices[Vertex],0)),1,1,"")</f>
        <v>2</v>
      </c>
      <c r="V930" s="48"/>
      <c r="W930" s="49"/>
      <c r="X930" s="48"/>
      <c r="Y930" s="49"/>
      <c r="Z930" s="48"/>
      <c r="AA930" s="49"/>
      <c r="AB930" s="48"/>
      <c r="AC930" s="49"/>
      <c r="AD930" s="48"/>
    </row>
    <row r="931" spans="1:30" ht="15">
      <c r="A931" s="65" t="s">
        <v>331</v>
      </c>
      <c r="B931" s="65" t="s">
        <v>251</v>
      </c>
      <c r="C931" s="66" t="s">
        <v>1350</v>
      </c>
      <c r="D931" s="67">
        <v>3</v>
      </c>
      <c r="E931" s="66" t="s">
        <v>132</v>
      </c>
      <c r="F931" s="69">
        <v>32</v>
      </c>
      <c r="G931" s="66"/>
      <c r="H931" s="70"/>
      <c r="I931" s="71"/>
      <c r="J931" s="71"/>
      <c r="K931" s="34" t="s">
        <v>65</v>
      </c>
      <c r="L931" s="72">
        <v>931</v>
      </c>
      <c r="M931" s="72"/>
      <c r="N931" s="73"/>
      <c r="O931" s="79" t="s">
        <v>417</v>
      </c>
      <c r="P931" s="79">
        <v>1</v>
      </c>
      <c r="Q931" s="79" t="s">
        <v>418</v>
      </c>
      <c r="R931" s="79"/>
      <c r="S931" s="79"/>
      <c r="T931" s="78" t="str">
        <f>REPLACE(INDEX(GroupVertices[Group],MATCH(Edges[[#This Row],[Vertex 1]],GroupVertices[Vertex],0)),1,1,"")</f>
        <v>4</v>
      </c>
      <c r="U931" s="78" t="str">
        <f>REPLACE(INDEX(GroupVertices[Group],MATCH(Edges[[#This Row],[Vertex 2]],GroupVertices[Vertex],0)),1,1,"")</f>
        <v>2</v>
      </c>
      <c r="V931" s="48"/>
      <c r="W931" s="49"/>
      <c r="X931" s="48"/>
      <c r="Y931" s="49"/>
      <c r="Z931" s="48"/>
      <c r="AA931" s="49"/>
      <c r="AB931" s="48"/>
      <c r="AC931" s="49"/>
      <c r="AD931" s="48"/>
    </row>
    <row r="932" spans="1:30" ht="15">
      <c r="A932" s="65" t="s">
        <v>242</v>
      </c>
      <c r="B932" s="65" t="s">
        <v>245</v>
      </c>
      <c r="C932" s="66" t="s">
        <v>1350</v>
      </c>
      <c r="D932" s="67">
        <v>3</v>
      </c>
      <c r="E932" s="66" t="s">
        <v>132</v>
      </c>
      <c r="F932" s="69">
        <v>32</v>
      </c>
      <c r="G932" s="66"/>
      <c r="H932" s="70"/>
      <c r="I932" s="71"/>
      <c r="J932" s="71"/>
      <c r="K932" s="34" t="s">
        <v>66</v>
      </c>
      <c r="L932" s="72">
        <v>932</v>
      </c>
      <c r="M932" s="72"/>
      <c r="N932" s="73"/>
      <c r="O932" s="79" t="s">
        <v>417</v>
      </c>
      <c r="P932" s="79">
        <v>1</v>
      </c>
      <c r="Q932" s="79" t="s">
        <v>418</v>
      </c>
      <c r="R932" s="79"/>
      <c r="S932" s="79"/>
      <c r="T932" s="78" t="str">
        <f>REPLACE(INDEX(GroupVertices[Group],MATCH(Edges[[#This Row],[Vertex 1]],GroupVertices[Vertex],0)),1,1,"")</f>
        <v>2</v>
      </c>
      <c r="U932" s="78" t="str">
        <f>REPLACE(INDEX(GroupVertices[Group],MATCH(Edges[[#This Row],[Vertex 2]],GroupVertices[Vertex],0)),1,1,"")</f>
        <v>2</v>
      </c>
      <c r="V932" s="48"/>
      <c r="W932" s="49"/>
      <c r="X932" s="48"/>
      <c r="Y932" s="49"/>
      <c r="Z932" s="48"/>
      <c r="AA932" s="49"/>
      <c r="AB932" s="48"/>
      <c r="AC932" s="49"/>
      <c r="AD932" s="48"/>
    </row>
    <row r="933" spans="1:30" ht="15">
      <c r="A933" s="65" t="s">
        <v>234</v>
      </c>
      <c r="B933" s="65" t="s">
        <v>245</v>
      </c>
      <c r="C933" s="66" t="s">
        <v>1350</v>
      </c>
      <c r="D933" s="67">
        <v>3</v>
      </c>
      <c r="E933" s="66" t="s">
        <v>132</v>
      </c>
      <c r="F933" s="69">
        <v>32</v>
      </c>
      <c r="G933" s="66"/>
      <c r="H933" s="70"/>
      <c r="I933" s="71"/>
      <c r="J933" s="71"/>
      <c r="K933" s="34" t="s">
        <v>65</v>
      </c>
      <c r="L933" s="72">
        <v>933</v>
      </c>
      <c r="M933" s="72"/>
      <c r="N933" s="73"/>
      <c r="O933" s="79" t="s">
        <v>417</v>
      </c>
      <c r="P933" s="79">
        <v>1</v>
      </c>
      <c r="Q933" s="79" t="s">
        <v>418</v>
      </c>
      <c r="R933" s="79"/>
      <c r="S933" s="79"/>
      <c r="T933" s="78" t="str">
        <f>REPLACE(INDEX(GroupVertices[Group],MATCH(Edges[[#This Row],[Vertex 1]],GroupVertices[Vertex],0)),1,1,"")</f>
        <v>2</v>
      </c>
      <c r="U933" s="78" t="str">
        <f>REPLACE(INDEX(GroupVertices[Group],MATCH(Edges[[#This Row],[Vertex 2]],GroupVertices[Vertex],0)),1,1,"")</f>
        <v>2</v>
      </c>
      <c r="V933" s="48"/>
      <c r="W933" s="49"/>
      <c r="X933" s="48"/>
      <c r="Y933" s="49"/>
      <c r="Z933" s="48"/>
      <c r="AA933" s="49"/>
      <c r="AB933" s="48"/>
      <c r="AC933" s="49"/>
      <c r="AD933" s="48"/>
    </row>
    <row r="934" spans="1:30" ht="15">
      <c r="A934" s="65" t="s">
        <v>245</v>
      </c>
      <c r="B934" s="65" t="s">
        <v>242</v>
      </c>
      <c r="C934" s="66" t="s">
        <v>1350</v>
      </c>
      <c r="D934" s="67">
        <v>3</v>
      </c>
      <c r="E934" s="66" t="s">
        <v>132</v>
      </c>
      <c r="F934" s="69">
        <v>32</v>
      </c>
      <c r="G934" s="66"/>
      <c r="H934" s="70"/>
      <c r="I934" s="71"/>
      <c r="J934" s="71"/>
      <c r="K934" s="34" t="s">
        <v>66</v>
      </c>
      <c r="L934" s="72">
        <v>934</v>
      </c>
      <c r="M934" s="72"/>
      <c r="N934" s="73"/>
      <c r="O934" s="79" t="s">
        <v>417</v>
      </c>
      <c r="P934" s="79">
        <v>1</v>
      </c>
      <c r="Q934" s="79" t="s">
        <v>418</v>
      </c>
      <c r="R934" s="79"/>
      <c r="S934" s="79"/>
      <c r="T934" s="78" t="str">
        <f>REPLACE(INDEX(GroupVertices[Group],MATCH(Edges[[#This Row],[Vertex 1]],GroupVertices[Vertex],0)),1,1,"")</f>
        <v>2</v>
      </c>
      <c r="U934" s="78" t="str">
        <f>REPLACE(INDEX(GroupVertices[Group],MATCH(Edges[[#This Row],[Vertex 2]],GroupVertices[Vertex],0)),1,1,"")</f>
        <v>2</v>
      </c>
      <c r="V934" s="48"/>
      <c r="W934" s="49"/>
      <c r="X934" s="48"/>
      <c r="Y934" s="49"/>
      <c r="Z934" s="48"/>
      <c r="AA934" s="49"/>
      <c r="AB934" s="48"/>
      <c r="AC934" s="49"/>
      <c r="AD934" s="48"/>
    </row>
    <row r="935" spans="1:30" ht="15">
      <c r="A935" s="65" t="s">
        <v>245</v>
      </c>
      <c r="B935" s="65" t="s">
        <v>263</v>
      </c>
      <c r="C935" s="66" t="s">
        <v>1350</v>
      </c>
      <c r="D935" s="67">
        <v>3</v>
      </c>
      <c r="E935" s="66" t="s">
        <v>132</v>
      </c>
      <c r="F935" s="69">
        <v>32</v>
      </c>
      <c r="G935" s="66"/>
      <c r="H935" s="70"/>
      <c r="I935" s="71"/>
      <c r="J935" s="71"/>
      <c r="K935" s="34" t="s">
        <v>65</v>
      </c>
      <c r="L935" s="72">
        <v>935</v>
      </c>
      <c r="M935" s="72"/>
      <c r="N935" s="73"/>
      <c r="O935" s="79" t="s">
        <v>417</v>
      </c>
      <c r="P935" s="79">
        <v>1</v>
      </c>
      <c r="Q935" s="79" t="s">
        <v>418</v>
      </c>
      <c r="R935" s="79"/>
      <c r="S935" s="79"/>
      <c r="T935" s="78" t="str">
        <f>REPLACE(INDEX(GroupVertices[Group],MATCH(Edges[[#This Row],[Vertex 1]],GroupVertices[Vertex],0)),1,1,"")</f>
        <v>2</v>
      </c>
      <c r="U935" s="78" t="str">
        <f>REPLACE(INDEX(GroupVertices[Group],MATCH(Edges[[#This Row],[Vertex 2]],GroupVertices[Vertex],0)),1,1,"")</f>
        <v>1</v>
      </c>
      <c r="V935" s="48"/>
      <c r="W935" s="49"/>
      <c r="X935" s="48"/>
      <c r="Y935" s="49"/>
      <c r="Z935" s="48"/>
      <c r="AA935" s="49"/>
      <c r="AB935" s="48"/>
      <c r="AC935" s="49"/>
      <c r="AD935" s="48"/>
    </row>
    <row r="936" spans="1:30" ht="15">
      <c r="A936" s="65" t="s">
        <v>245</v>
      </c>
      <c r="B936" s="65" t="s">
        <v>274</v>
      </c>
      <c r="C936" s="66" t="s">
        <v>1350</v>
      </c>
      <c r="D936" s="67">
        <v>3</v>
      </c>
      <c r="E936" s="66" t="s">
        <v>132</v>
      </c>
      <c r="F936" s="69">
        <v>32</v>
      </c>
      <c r="G936" s="66"/>
      <c r="H936" s="70"/>
      <c r="I936" s="71"/>
      <c r="J936" s="71"/>
      <c r="K936" s="34" t="s">
        <v>65</v>
      </c>
      <c r="L936" s="72">
        <v>936</v>
      </c>
      <c r="M936" s="72"/>
      <c r="N936" s="73"/>
      <c r="O936" s="79" t="s">
        <v>417</v>
      </c>
      <c r="P936" s="79">
        <v>1</v>
      </c>
      <c r="Q936" s="79" t="s">
        <v>418</v>
      </c>
      <c r="R936" s="79"/>
      <c r="S936" s="79"/>
      <c r="T936" s="78" t="str">
        <f>REPLACE(INDEX(GroupVertices[Group],MATCH(Edges[[#This Row],[Vertex 1]],GroupVertices[Vertex],0)),1,1,"")</f>
        <v>2</v>
      </c>
      <c r="U936" s="78" t="str">
        <f>REPLACE(INDEX(GroupVertices[Group],MATCH(Edges[[#This Row],[Vertex 2]],GroupVertices[Vertex],0)),1,1,"")</f>
        <v>3</v>
      </c>
      <c r="V936" s="48"/>
      <c r="W936" s="49"/>
      <c r="X936" s="48"/>
      <c r="Y936" s="49"/>
      <c r="Z936" s="48"/>
      <c r="AA936" s="49"/>
      <c r="AB936" s="48"/>
      <c r="AC936" s="49"/>
      <c r="AD936" s="48"/>
    </row>
    <row r="937" spans="1:30" ht="15">
      <c r="A937" s="65" t="s">
        <v>245</v>
      </c>
      <c r="B937" s="65" t="s">
        <v>396</v>
      </c>
      <c r="C937" s="66" t="s">
        <v>1350</v>
      </c>
      <c r="D937" s="67">
        <v>3</v>
      </c>
      <c r="E937" s="66" t="s">
        <v>132</v>
      </c>
      <c r="F937" s="69">
        <v>32</v>
      </c>
      <c r="G937" s="66"/>
      <c r="H937" s="70"/>
      <c r="I937" s="71"/>
      <c r="J937" s="71"/>
      <c r="K937" s="34" t="s">
        <v>65</v>
      </c>
      <c r="L937" s="72">
        <v>937</v>
      </c>
      <c r="M937" s="72"/>
      <c r="N937" s="73"/>
      <c r="O937" s="79" t="s">
        <v>417</v>
      </c>
      <c r="P937" s="79">
        <v>1</v>
      </c>
      <c r="Q937" s="79" t="s">
        <v>418</v>
      </c>
      <c r="R937" s="79"/>
      <c r="S937" s="79"/>
      <c r="T937" s="78" t="str">
        <f>REPLACE(INDEX(GroupVertices[Group],MATCH(Edges[[#This Row],[Vertex 1]],GroupVertices[Vertex],0)),1,1,"")</f>
        <v>2</v>
      </c>
      <c r="U937" s="78" t="str">
        <f>REPLACE(INDEX(GroupVertices[Group],MATCH(Edges[[#This Row],[Vertex 2]],GroupVertices[Vertex],0)),1,1,"")</f>
        <v>2</v>
      </c>
      <c r="V937" s="48"/>
      <c r="W937" s="49"/>
      <c r="X937" s="48"/>
      <c r="Y937" s="49"/>
      <c r="Z937" s="48"/>
      <c r="AA937" s="49"/>
      <c r="AB937" s="48"/>
      <c r="AC937" s="49"/>
      <c r="AD937" s="48"/>
    </row>
    <row r="938" spans="1:30" ht="15">
      <c r="A938" s="65" t="s">
        <v>245</v>
      </c>
      <c r="B938" s="65" t="s">
        <v>275</v>
      </c>
      <c r="C938" s="66" t="s">
        <v>1350</v>
      </c>
      <c r="D938" s="67">
        <v>3</v>
      </c>
      <c r="E938" s="66" t="s">
        <v>132</v>
      </c>
      <c r="F938" s="69">
        <v>32</v>
      </c>
      <c r="G938" s="66"/>
      <c r="H938" s="70"/>
      <c r="I938" s="71"/>
      <c r="J938" s="71"/>
      <c r="K938" s="34" t="s">
        <v>65</v>
      </c>
      <c r="L938" s="72">
        <v>938</v>
      </c>
      <c r="M938" s="72"/>
      <c r="N938" s="73"/>
      <c r="O938" s="79" t="s">
        <v>417</v>
      </c>
      <c r="P938" s="79">
        <v>1</v>
      </c>
      <c r="Q938" s="79" t="s">
        <v>418</v>
      </c>
      <c r="R938" s="79"/>
      <c r="S938" s="79"/>
      <c r="T938" s="78" t="str">
        <f>REPLACE(INDEX(GroupVertices[Group],MATCH(Edges[[#This Row],[Vertex 1]],GroupVertices[Vertex],0)),1,1,"")</f>
        <v>2</v>
      </c>
      <c r="U938" s="78" t="str">
        <f>REPLACE(INDEX(GroupVertices[Group],MATCH(Edges[[#This Row],[Vertex 2]],GroupVertices[Vertex],0)),1,1,"")</f>
        <v>3</v>
      </c>
      <c r="V938" s="48"/>
      <c r="W938" s="49"/>
      <c r="X938" s="48"/>
      <c r="Y938" s="49"/>
      <c r="Z938" s="48"/>
      <c r="AA938" s="49"/>
      <c r="AB938" s="48"/>
      <c r="AC938" s="49"/>
      <c r="AD938" s="48"/>
    </row>
    <row r="939" spans="1:30" ht="15">
      <c r="A939" s="65" t="s">
        <v>245</v>
      </c>
      <c r="B939" s="65" t="s">
        <v>282</v>
      </c>
      <c r="C939" s="66" t="s">
        <v>1350</v>
      </c>
      <c r="D939" s="67">
        <v>3</v>
      </c>
      <c r="E939" s="66" t="s">
        <v>132</v>
      </c>
      <c r="F939" s="69">
        <v>32</v>
      </c>
      <c r="G939" s="66"/>
      <c r="H939" s="70"/>
      <c r="I939" s="71"/>
      <c r="J939" s="71"/>
      <c r="K939" s="34" t="s">
        <v>65</v>
      </c>
      <c r="L939" s="72">
        <v>939</v>
      </c>
      <c r="M939" s="72"/>
      <c r="N939" s="73"/>
      <c r="O939" s="79" t="s">
        <v>417</v>
      </c>
      <c r="P939" s="79">
        <v>1</v>
      </c>
      <c r="Q939" s="79" t="s">
        <v>418</v>
      </c>
      <c r="R939" s="79"/>
      <c r="S939" s="79"/>
      <c r="T939" s="78" t="str">
        <f>REPLACE(INDEX(GroupVertices[Group],MATCH(Edges[[#This Row],[Vertex 1]],GroupVertices[Vertex],0)),1,1,"")</f>
        <v>2</v>
      </c>
      <c r="U939" s="78" t="str">
        <f>REPLACE(INDEX(GroupVertices[Group],MATCH(Edges[[#This Row],[Vertex 2]],GroupVertices[Vertex],0)),1,1,"")</f>
        <v>2</v>
      </c>
      <c r="V939" s="48"/>
      <c r="W939" s="49"/>
      <c r="X939" s="48"/>
      <c r="Y939" s="49"/>
      <c r="Z939" s="48"/>
      <c r="AA939" s="49"/>
      <c r="AB939" s="48"/>
      <c r="AC939" s="49"/>
      <c r="AD939" s="48"/>
    </row>
    <row r="940" spans="1:30" ht="15">
      <c r="A940" s="65" t="s">
        <v>245</v>
      </c>
      <c r="B940" s="65" t="s">
        <v>295</v>
      </c>
      <c r="C940" s="66" t="s">
        <v>1350</v>
      </c>
      <c r="D940" s="67">
        <v>3</v>
      </c>
      <c r="E940" s="66" t="s">
        <v>132</v>
      </c>
      <c r="F940" s="69">
        <v>32</v>
      </c>
      <c r="G940" s="66"/>
      <c r="H940" s="70"/>
      <c r="I940" s="71"/>
      <c r="J940" s="71"/>
      <c r="K940" s="34" t="s">
        <v>65</v>
      </c>
      <c r="L940" s="72">
        <v>940</v>
      </c>
      <c r="M940" s="72"/>
      <c r="N940" s="73"/>
      <c r="O940" s="79" t="s">
        <v>417</v>
      </c>
      <c r="P940" s="79">
        <v>1</v>
      </c>
      <c r="Q940" s="79" t="s">
        <v>418</v>
      </c>
      <c r="R940" s="79"/>
      <c r="S940" s="79"/>
      <c r="T940" s="78" t="str">
        <f>REPLACE(INDEX(GroupVertices[Group],MATCH(Edges[[#This Row],[Vertex 1]],GroupVertices[Vertex],0)),1,1,"")</f>
        <v>2</v>
      </c>
      <c r="U940" s="78" t="str">
        <f>REPLACE(INDEX(GroupVertices[Group],MATCH(Edges[[#This Row],[Vertex 2]],GroupVertices[Vertex],0)),1,1,"")</f>
        <v>2</v>
      </c>
      <c r="V940" s="48"/>
      <c r="W940" s="49"/>
      <c r="X940" s="48"/>
      <c r="Y940" s="49"/>
      <c r="Z940" s="48"/>
      <c r="AA940" s="49"/>
      <c r="AB940" s="48"/>
      <c r="AC940" s="49"/>
      <c r="AD940" s="48"/>
    </row>
    <row r="941" spans="1:30" ht="15">
      <c r="A941" s="65" t="s">
        <v>245</v>
      </c>
      <c r="B941" s="65" t="s">
        <v>333</v>
      </c>
      <c r="C941" s="66" t="s">
        <v>1350</v>
      </c>
      <c r="D941" s="67">
        <v>3</v>
      </c>
      <c r="E941" s="66" t="s">
        <v>132</v>
      </c>
      <c r="F941" s="69">
        <v>32</v>
      </c>
      <c r="G941" s="66"/>
      <c r="H941" s="70"/>
      <c r="I941" s="71"/>
      <c r="J941" s="71"/>
      <c r="K941" s="34" t="s">
        <v>66</v>
      </c>
      <c r="L941" s="72">
        <v>941</v>
      </c>
      <c r="M941" s="72"/>
      <c r="N941" s="73"/>
      <c r="O941" s="79" t="s">
        <v>417</v>
      </c>
      <c r="P941" s="79">
        <v>1</v>
      </c>
      <c r="Q941" s="79" t="s">
        <v>418</v>
      </c>
      <c r="R941" s="79"/>
      <c r="S941" s="79"/>
      <c r="T941" s="78" t="str">
        <f>REPLACE(INDEX(GroupVertices[Group],MATCH(Edges[[#This Row],[Vertex 1]],GroupVertices[Vertex],0)),1,1,"")</f>
        <v>2</v>
      </c>
      <c r="U941" s="78" t="str">
        <f>REPLACE(INDEX(GroupVertices[Group],MATCH(Edges[[#This Row],[Vertex 2]],GroupVertices[Vertex],0)),1,1,"")</f>
        <v>1</v>
      </c>
      <c r="V941" s="48"/>
      <c r="W941" s="49"/>
      <c r="X941" s="48"/>
      <c r="Y941" s="49"/>
      <c r="Z941" s="48"/>
      <c r="AA941" s="49"/>
      <c r="AB941" s="48"/>
      <c r="AC941" s="49"/>
      <c r="AD941" s="48"/>
    </row>
    <row r="942" spans="1:30" ht="15">
      <c r="A942" s="65" t="s">
        <v>245</v>
      </c>
      <c r="B942" s="65" t="s">
        <v>303</v>
      </c>
      <c r="C942" s="66" t="s">
        <v>1350</v>
      </c>
      <c r="D942" s="67">
        <v>3</v>
      </c>
      <c r="E942" s="66" t="s">
        <v>132</v>
      </c>
      <c r="F942" s="69">
        <v>32</v>
      </c>
      <c r="G942" s="66"/>
      <c r="H942" s="70"/>
      <c r="I942" s="71"/>
      <c r="J942" s="71"/>
      <c r="K942" s="34" t="s">
        <v>65</v>
      </c>
      <c r="L942" s="72">
        <v>942</v>
      </c>
      <c r="M942" s="72"/>
      <c r="N942" s="73"/>
      <c r="O942" s="79" t="s">
        <v>417</v>
      </c>
      <c r="P942" s="79">
        <v>1</v>
      </c>
      <c r="Q942" s="79" t="s">
        <v>418</v>
      </c>
      <c r="R942" s="79"/>
      <c r="S942" s="79"/>
      <c r="T942" s="78" t="str">
        <f>REPLACE(INDEX(GroupVertices[Group],MATCH(Edges[[#This Row],[Vertex 1]],GroupVertices[Vertex],0)),1,1,"")</f>
        <v>2</v>
      </c>
      <c r="U942" s="78" t="str">
        <f>REPLACE(INDEX(GroupVertices[Group],MATCH(Edges[[#This Row],[Vertex 2]],GroupVertices[Vertex],0)),1,1,"")</f>
        <v>4</v>
      </c>
      <c r="V942" s="48"/>
      <c r="W942" s="49"/>
      <c r="X942" s="48"/>
      <c r="Y942" s="49"/>
      <c r="Z942" s="48"/>
      <c r="AA942" s="49"/>
      <c r="AB942" s="48"/>
      <c r="AC942" s="49"/>
      <c r="AD942" s="48"/>
    </row>
    <row r="943" spans="1:30" ht="15">
      <c r="A943" s="65" t="s">
        <v>245</v>
      </c>
      <c r="B943" s="65" t="s">
        <v>348</v>
      </c>
      <c r="C943" s="66" t="s">
        <v>1350</v>
      </c>
      <c r="D943" s="67">
        <v>3</v>
      </c>
      <c r="E943" s="66" t="s">
        <v>132</v>
      </c>
      <c r="F943" s="69">
        <v>32</v>
      </c>
      <c r="G943" s="66"/>
      <c r="H943" s="70"/>
      <c r="I943" s="71"/>
      <c r="J943" s="71"/>
      <c r="K943" s="34" t="s">
        <v>65</v>
      </c>
      <c r="L943" s="72">
        <v>943</v>
      </c>
      <c r="M943" s="72"/>
      <c r="N943" s="73"/>
      <c r="O943" s="79" t="s">
        <v>417</v>
      </c>
      <c r="P943" s="79">
        <v>1</v>
      </c>
      <c r="Q943" s="79" t="s">
        <v>418</v>
      </c>
      <c r="R943" s="79"/>
      <c r="S943" s="79"/>
      <c r="T943" s="78" t="str">
        <f>REPLACE(INDEX(GroupVertices[Group],MATCH(Edges[[#This Row],[Vertex 1]],GroupVertices[Vertex],0)),1,1,"")</f>
        <v>2</v>
      </c>
      <c r="U943" s="78" t="str">
        <f>REPLACE(INDEX(GroupVertices[Group],MATCH(Edges[[#This Row],[Vertex 2]],GroupVertices[Vertex],0)),1,1,"")</f>
        <v>2</v>
      </c>
      <c r="V943" s="48"/>
      <c r="W943" s="49"/>
      <c r="X943" s="48"/>
      <c r="Y943" s="49"/>
      <c r="Z943" s="48"/>
      <c r="AA943" s="49"/>
      <c r="AB943" s="48"/>
      <c r="AC943" s="49"/>
      <c r="AD943" s="48"/>
    </row>
    <row r="944" spans="1:30" ht="15">
      <c r="A944" s="65" t="s">
        <v>245</v>
      </c>
      <c r="B944" s="65" t="s">
        <v>349</v>
      </c>
      <c r="C944" s="66" t="s">
        <v>1350</v>
      </c>
      <c r="D944" s="67">
        <v>3</v>
      </c>
      <c r="E944" s="66" t="s">
        <v>132</v>
      </c>
      <c r="F944" s="69">
        <v>32</v>
      </c>
      <c r="G944" s="66"/>
      <c r="H944" s="70"/>
      <c r="I944" s="71"/>
      <c r="J944" s="71"/>
      <c r="K944" s="34" t="s">
        <v>65</v>
      </c>
      <c r="L944" s="72">
        <v>944</v>
      </c>
      <c r="M944" s="72"/>
      <c r="N944" s="73"/>
      <c r="O944" s="79" t="s">
        <v>417</v>
      </c>
      <c r="P944" s="79">
        <v>1</v>
      </c>
      <c r="Q944" s="79" t="s">
        <v>418</v>
      </c>
      <c r="R944" s="79"/>
      <c r="S944" s="79"/>
      <c r="T944" s="78" t="str">
        <f>REPLACE(INDEX(GroupVertices[Group],MATCH(Edges[[#This Row],[Vertex 1]],GroupVertices[Vertex],0)),1,1,"")</f>
        <v>2</v>
      </c>
      <c r="U944" s="78" t="str">
        <f>REPLACE(INDEX(GroupVertices[Group],MATCH(Edges[[#This Row],[Vertex 2]],GroupVertices[Vertex],0)),1,1,"")</f>
        <v>2</v>
      </c>
      <c r="V944" s="48"/>
      <c r="W944" s="49"/>
      <c r="X944" s="48"/>
      <c r="Y944" s="49"/>
      <c r="Z944" s="48"/>
      <c r="AA944" s="49"/>
      <c r="AB944" s="48"/>
      <c r="AC944" s="49"/>
      <c r="AD944" s="48"/>
    </row>
    <row r="945" spans="1:30" ht="15">
      <c r="A945" s="65" t="s">
        <v>245</v>
      </c>
      <c r="B945" s="65" t="s">
        <v>356</v>
      </c>
      <c r="C945" s="66" t="s">
        <v>1350</v>
      </c>
      <c r="D945" s="67">
        <v>3</v>
      </c>
      <c r="E945" s="66" t="s">
        <v>132</v>
      </c>
      <c r="F945" s="69">
        <v>32</v>
      </c>
      <c r="G945" s="66"/>
      <c r="H945" s="70"/>
      <c r="I945" s="71"/>
      <c r="J945" s="71"/>
      <c r="K945" s="34" t="s">
        <v>65</v>
      </c>
      <c r="L945" s="72">
        <v>945</v>
      </c>
      <c r="M945" s="72"/>
      <c r="N945" s="73"/>
      <c r="O945" s="79" t="s">
        <v>417</v>
      </c>
      <c r="P945" s="79">
        <v>1</v>
      </c>
      <c r="Q945" s="79" t="s">
        <v>418</v>
      </c>
      <c r="R945" s="79"/>
      <c r="S945" s="79"/>
      <c r="T945" s="78" t="str">
        <f>REPLACE(INDEX(GroupVertices[Group],MATCH(Edges[[#This Row],[Vertex 1]],GroupVertices[Vertex],0)),1,1,"")</f>
        <v>2</v>
      </c>
      <c r="U945" s="78" t="str">
        <f>REPLACE(INDEX(GroupVertices[Group],MATCH(Edges[[#This Row],[Vertex 2]],GroupVertices[Vertex],0)),1,1,"")</f>
        <v>2</v>
      </c>
      <c r="V945" s="48"/>
      <c r="W945" s="49"/>
      <c r="X945" s="48"/>
      <c r="Y945" s="49"/>
      <c r="Z945" s="48"/>
      <c r="AA945" s="49"/>
      <c r="AB945" s="48"/>
      <c r="AC945" s="49"/>
      <c r="AD945" s="48"/>
    </row>
    <row r="946" spans="1:30" ht="15">
      <c r="A946" s="65" t="s">
        <v>245</v>
      </c>
      <c r="B946" s="65" t="s">
        <v>357</v>
      </c>
      <c r="C946" s="66" t="s">
        <v>1350</v>
      </c>
      <c r="D946" s="67">
        <v>3</v>
      </c>
      <c r="E946" s="66" t="s">
        <v>132</v>
      </c>
      <c r="F946" s="69">
        <v>32</v>
      </c>
      <c r="G946" s="66"/>
      <c r="H946" s="70"/>
      <c r="I946" s="71"/>
      <c r="J946" s="71"/>
      <c r="K946" s="34" t="s">
        <v>65</v>
      </c>
      <c r="L946" s="72">
        <v>946</v>
      </c>
      <c r="M946" s="72"/>
      <c r="N946" s="73"/>
      <c r="O946" s="79" t="s">
        <v>417</v>
      </c>
      <c r="P946" s="79">
        <v>1</v>
      </c>
      <c r="Q946" s="79" t="s">
        <v>418</v>
      </c>
      <c r="R946" s="79"/>
      <c r="S946" s="79"/>
      <c r="T946" s="78" t="str">
        <f>REPLACE(INDEX(GroupVertices[Group],MATCH(Edges[[#This Row],[Vertex 1]],GroupVertices[Vertex],0)),1,1,"")</f>
        <v>2</v>
      </c>
      <c r="U946" s="78" t="str">
        <f>REPLACE(INDEX(GroupVertices[Group],MATCH(Edges[[#This Row],[Vertex 2]],GroupVertices[Vertex],0)),1,1,"")</f>
        <v>2</v>
      </c>
      <c r="V946" s="48"/>
      <c r="W946" s="49"/>
      <c r="X946" s="48"/>
      <c r="Y946" s="49"/>
      <c r="Z946" s="48"/>
      <c r="AA946" s="49"/>
      <c r="AB946" s="48"/>
      <c r="AC946" s="49"/>
      <c r="AD946" s="48"/>
    </row>
    <row r="947" spans="1:30" ht="15">
      <c r="A947" s="65" t="s">
        <v>199</v>
      </c>
      <c r="B947" s="65" t="s">
        <v>245</v>
      </c>
      <c r="C947" s="66" t="s">
        <v>1350</v>
      </c>
      <c r="D947" s="67">
        <v>3</v>
      </c>
      <c r="E947" s="66" t="s">
        <v>132</v>
      </c>
      <c r="F947" s="69">
        <v>32</v>
      </c>
      <c r="G947" s="66"/>
      <c r="H947" s="70"/>
      <c r="I947" s="71"/>
      <c r="J947" s="71"/>
      <c r="K947" s="34" t="s">
        <v>65</v>
      </c>
      <c r="L947" s="72">
        <v>947</v>
      </c>
      <c r="M947" s="72"/>
      <c r="N947" s="73"/>
      <c r="O947" s="79" t="s">
        <v>417</v>
      </c>
      <c r="P947" s="79">
        <v>1</v>
      </c>
      <c r="Q947" s="79" t="s">
        <v>418</v>
      </c>
      <c r="R947" s="79"/>
      <c r="S947" s="79"/>
      <c r="T947" s="78" t="str">
        <f>REPLACE(INDEX(GroupVertices[Group],MATCH(Edges[[#This Row],[Vertex 1]],GroupVertices[Vertex],0)),1,1,"")</f>
        <v>1</v>
      </c>
      <c r="U947" s="78" t="str">
        <f>REPLACE(INDEX(GroupVertices[Group],MATCH(Edges[[#This Row],[Vertex 2]],GroupVertices[Vertex],0)),1,1,"")</f>
        <v>2</v>
      </c>
      <c r="V947" s="48"/>
      <c r="W947" s="49"/>
      <c r="X947" s="48"/>
      <c r="Y947" s="49"/>
      <c r="Z947" s="48"/>
      <c r="AA947" s="49"/>
      <c r="AB947" s="48"/>
      <c r="AC947" s="49"/>
      <c r="AD947" s="48"/>
    </row>
    <row r="948" spans="1:30" ht="15">
      <c r="A948" s="65" t="s">
        <v>328</v>
      </c>
      <c r="B948" s="65" t="s">
        <v>245</v>
      </c>
      <c r="C948" s="66" t="s">
        <v>1350</v>
      </c>
      <c r="D948" s="67">
        <v>3</v>
      </c>
      <c r="E948" s="66" t="s">
        <v>132</v>
      </c>
      <c r="F948" s="69">
        <v>32</v>
      </c>
      <c r="G948" s="66"/>
      <c r="H948" s="70"/>
      <c r="I948" s="71"/>
      <c r="J948" s="71"/>
      <c r="K948" s="34" t="s">
        <v>65</v>
      </c>
      <c r="L948" s="72">
        <v>948</v>
      </c>
      <c r="M948" s="72"/>
      <c r="N948" s="73"/>
      <c r="O948" s="79" t="s">
        <v>417</v>
      </c>
      <c r="P948" s="79">
        <v>1</v>
      </c>
      <c r="Q948" s="79" t="s">
        <v>418</v>
      </c>
      <c r="R948" s="79"/>
      <c r="S948" s="79"/>
      <c r="T948" s="78" t="str">
        <f>REPLACE(INDEX(GroupVertices[Group],MATCH(Edges[[#This Row],[Vertex 1]],GroupVertices[Vertex],0)),1,1,"")</f>
        <v>2</v>
      </c>
      <c r="U948" s="78" t="str">
        <f>REPLACE(INDEX(GroupVertices[Group],MATCH(Edges[[#This Row],[Vertex 2]],GroupVertices[Vertex],0)),1,1,"")</f>
        <v>2</v>
      </c>
      <c r="V948" s="48"/>
      <c r="W948" s="49"/>
      <c r="X948" s="48"/>
      <c r="Y948" s="49"/>
      <c r="Z948" s="48"/>
      <c r="AA948" s="49"/>
      <c r="AB948" s="48"/>
      <c r="AC948" s="49"/>
      <c r="AD948" s="48"/>
    </row>
    <row r="949" spans="1:30" ht="15">
      <c r="A949" s="65" t="s">
        <v>272</v>
      </c>
      <c r="B949" s="65" t="s">
        <v>245</v>
      </c>
      <c r="C949" s="66" t="s">
        <v>1350</v>
      </c>
      <c r="D949" s="67">
        <v>3</v>
      </c>
      <c r="E949" s="66" t="s">
        <v>132</v>
      </c>
      <c r="F949" s="69">
        <v>32</v>
      </c>
      <c r="G949" s="66"/>
      <c r="H949" s="70"/>
      <c r="I949" s="71"/>
      <c r="J949" s="71"/>
      <c r="K949" s="34" t="s">
        <v>65</v>
      </c>
      <c r="L949" s="72">
        <v>949</v>
      </c>
      <c r="M949" s="72"/>
      <c r="N949" s="73"/>
      <c r="O949" s="79" t="s">
        <v>417</v>
      </c>
      <c r="P949" s="79">
        <v>1</v>
      </c>
      <c r="Q949" s="79" t="s">
        <v>418</v>
      </c>
      <c r="R949" s="79"/>
      <c r="S949" s="79"/>
      <c r="T949" s="78" t="str">
        <f>REPLACE(INDEX(GroupVertices[Group],MATCH(Edges[[#This Row],[Vertex 1]],GroupVertices[Vertex],0)),1,1,"")</f>
        <v>1</v>
      </c>
      <c r="U949" s="78" t="str">
        <f>REPLACE(INDEX(GroupVertices[Group],MATCH(Edges[[#This Row],[Vertex 2]],GroupVertices[Vertex],0)),1,1,"")</f>
        <v>2</v>
      </c>
      <c r="V949" s="48"/>
      <c r="W949" s="49"/>
      <c r="X949" s="48"/>
      <c r="Y949" s="49"/>
      <c r="Z949" s="48"/>
      <c r="AA949" s="49"/>
      <c r="AB949" s="48"/>
      <c r="AC949" s="49"/>
      <c r="AD949" s="48"/>
    </row>
    <row r="950" spans="1:30" ht="15">
      <c r="A950" s="65" t="s">
        <v>283</v>
      </c>
      <c r="B950" s="65" t="s">
        <v>245</v>
      </c>
      <c r="C950" s="66" t="s">
        <v>1350</v>
      </c>
      <c r="D950" s="67">
        <v>3</v>
      </c>
      <c r="E950" s="66" t="s">
        <v>132</v>
      </c>
      <c r="F950" s="69">
        <v>32</v>
      </c>
      <c r="G950" s="66"/>
      <c r="H950" s="70"/>
      <c r="I950" s="71"/>
      <c r="J950" s="71"/>
      <c r="K950" s="34" t="s">
        <v>65</v>
      </c>
      <c r="L950" s="72">
        <v>950</v>
      </c>
      <c r="M950" s="72"/>
      <c r="N950" s="73"/>
      <c r="O950" s="79" t="s">
        <v>417</v>
      </c>
      <c r="P950" s="79">
        <v>1</v>
      </c>
      <c r="Q950" s="79" t="s">
        <v>418</v>
      </c>
      <c r="R950" s="79"/>
      <c r="S950" s="79"/>
      <c r="T950" s="78" t="str">
        <f>REPLACE(INDEX(GroupVertices[Group],MATCH(Edges[[#This Row],[Vertex 1]],GroupVertices[Vertex],0)),1,1,"")</f>
        <v>2</v>
      </c>
      <c r="U950" s="78" t="str">
        <f>REPLACE(INDEX(GroupVertices[Group],MATCH(Edges[[#This Row],[Vertex 2]],GroupVertices[Vertex],0)),1,1,"")</f>
        <v>2</v>
      </c>
      <c r="V950" s="48"/>
      <c r="W950" s="49"/>
      <c r="X950" s="48"/>
      <c r="Y950" s="49"/>
      <c r="Z950" s="48"/>
      <c r="AA950" s="49"/>
      <c r="AB950" s="48"/>
      <c r="AC950" s="49"/>
      <c r="AD950" s="48"/>
    </row>
    <row r="951" spans="1:30" ht="15">
      <c r="A951" s="65" t="s">
        <v>333</v>
      </c>
      <c r="B951" s="65" t="s">
        <v>245</v>
      </c>
      <c r="C951" s="66" t="s">
        <v>1350</v>
      </c>
      <c r="D951" s="67">
        <v>3</v>
      </c>
      <c r="E951" s="66" t="s">
        <v>132</v>
      </c>
      <c r="F951" s="69">
        <v>32</v>
      </c>
      <c r="G951" s="66"/>
      <c r="H951" s="70"/>
      <c r="I951" s="71"/>
      <c r="J951" s="71"/>
      <c r="K951" s="34" t="s">
        <v>66</v>
      </c>
      <c r="L951" s="72">
        <v>951</v>
      </c>
      <c r="M951" s="72"/>
      <c r="N951" s="73"/>
      <c r="O951" s="79" t="s">
        <v>417</v>
      </c>
      <c r="P951" s="79">
        <v>1</v>
      </c>
      <c r="Q951" s="79" t="s">
        <v>418</v>
      </c>
      <c r="R951" s="79"/>
      <c r="S951" s="79"/>
      <c r="T951" s="78" t="str">
        <f>REPLACE(INDEX(GroupVertices[Group],MATCH(Edges[[#This Row],[Vertex 1]],GroupVertices[Vertex],0)),1,1,"")</f>
        <v>1</v>
      </c>
      <c r="U951" s="78" t="str">
        <f>REPLACE(INDEX(GroupVertices[Group],MATCH(Edges[[#This Row],[Vertex 2]],GroupVertices[Vertex],0)),1,1,"")</f>
        <v>2</v>
      </c>
      <c r="V951" s="48"/>
      <c r="W951" s="49"/>
      <c r="X951" s="48"/>
      <c r="Y951" s="49"/>
      <c r="Z951" s="48"/>
      <c r="AA951" s="49"/>
      <c r="AB951" s="48"/>
      <c r="AC951" s="49"/>
      <c r="AD951" s="48"/>
    </row>
    <row r="952" spans="1:30" ht="15">
      <c r="A952" s="65" t="s">
        <v>312</v>
      </c>
      <c r="B952" s="65" t="s">
        <v>245</v>
      </c>
      <c r="C952" s="66" t="s">
        <v>1350</v>
      </c>
      <c r="D952" s="67">
        <v>3</v>
      </c>
      <c r="E952" s="66" t="s">
        <v>132</v>
      </c>
      <c r="F952" s="69">
        <v>32</v>
      </c>
      <c r="G952" s="66"/>
      <c r="H952" s="70"/>
      <c r="I952" s="71"/>
      <c r="J952" s="71"/>
      <c r="K952" s="34" t="s">
        <v>65</v>
      </c>
      <c r="L952" s="72">
        <v>952</v>
      </c>
      <c r="M952" s="72"/>
      <c r="N952" s="73"/>
      <c r="O952" s="79" t="s">
        <v>417</v>
      </c>
      <c r="P952" s="79">
        <v>1</v>
      </c>
      <c r="Q952" s="79" t="s">
        <v>418</v>
      </c>
      <c r="R952" s="79"/>
      <c r="S952" s="79"/>
      <c r="T952" s="78" t="str">
        <f>REPLACE(INDEX(GroupVertices[Group],MATCH(Edges[[#This Row],[Vertex 1]],GroupVertices[Vertex],0)),1,1,"")</f>
        <v>2</v>
      </c>
      <c r="U952" s="78" t="str">
        <f>REPLACE(INDEX(GroupVertices[Group],MATCH(Edges[[#This Row],[Vertex 2]],GroupVertices[Vertex],0)),1,1,"")</f>
        <v>2</v>
      </c>
      <c r="V952" s="48"/>
      <c r="W952" s="49"/>
      <c r="X952" s="48"/>
      <c r="Y952" s="49"/>
      <c r="Z952" s="48"/>
      <c r="AA952" s="49"/>
      <c r="AB952" s="48"/>
      <c r="AC952" s="49"/>
      <c r="AD952" s="48"/>
    </row>
    <row r="953" spans="1:30" ht="15">
      <c r="A953" s="65" t="s">
        <v>317</v>
      </c>
      <c r="B953" s="65" t="s">
        <v>245</v>
      </c>
      <c r="C953" s="66" t="s">
        <v>1350</v>
      </c>
      <c r="D953" s="67">
        <v>3</v>
      </c>
      <c r="E953" s="66" t="s">
        <v>132</v>
      </c>
      <c r="F953" s="69">
        <v>32</v>
      </c>
      <c r="G953" s="66"/>
      <c r="H953" s="70"/>
      <c r="I953" s="71"/>
      <c r="J953" s="71"/>
      <c r="K953" s="34" t="s">
        <v>65</v>
      </c>
      <c r="L953" s="72">
        <v>953</v>
      </c>
      <c r="M953" s="72"/>
      <c r="N953" s="73"/>
      <c r="O953" s="79" t="s">
        <v>417</v>
      </c>
      <c r="P953" s="79">
        <v>1</v>
      </c>
      <c r="Q953" s="79" t="s">
        <v>418</v>
      </c>
      <c r="R953" s="79"/>
      <c r="S953" s="79"/>
      <c r="T953" s="78" t="str">
        <f>REPLACE(INDEX(GroupVertices[Group],MATCH(Edges[[#This Row],[Vertex 1]],GroupVertices[Vertex],0)),1,1,"")</f>
        <v>3</v>
      </c>
      <c r="U953" s="78" t="str">
        <f>REPLACE(INDEX(GroupVertices[Group],MATCH(Edges[[#This Row],[Vertex 2]],GroupVertices[Vertex],0)),1,1,"")</f>
        <v>2</v>
      </c>
      <c r="V953" s="48"/>
      <c r="W953" s="49"/>
      <c r="X953" s="48"/>
      <c r="Y953" s="49"/>
      <c r="Z953" s="48"/>
      <c r="AA953" s="49"/>
      <c r="AB953" s="48"/>
      <c r="AC953" s="49"/>
      <c r="AD953" s="48"/>
    </row>
    <row r="954" spans="1:30" ht="15">
      <c r="A954" s="65" t="s">
        <v>325</v>
      </c>
      <c r="B954" s="65" t="s">
        <v>245</v>
      </c>
      <c r="C954" s="66" t="s">
        <v>1350</v>
      </c>
      <c r="D954" s="67">
        <v>3</v>
      </c>
      <c r="E954" s="66" t="s">
        <v>132</v>
      </c>
      <c r="F954" s="69">
        <v>32</v>
      </c>
      <c r="G954" s="66"/>
      <c r="H954" s="70"/>
      <c r="I954" s="71"/>
      <c r="J954" s="71"/>
      <c r="K954" s="34" t="s">
        <v>65</v>
      </c>
      <c r="L954" s="72">
        <v>954</v>
      </c>
      <c r="M954" s="72"/>
      <c r="N954" s="73"/>
      <c r="O954" s="79" t="s">
        <v>417</v>
      </c>
      <c r="P954" s="79">
        <v>1</v>
      </c>
      <c r="Q954" s="79" t="s">
        <v>418</v>
      </c>
      <c r="R954" s="79"/>
      <c r="S954" s="79"/>
      <c r="T954" s="78" t="str">
        <f>REPLACE(INDEX(GroupVertices[Group],MATCH(Edges[[#This Row],[Vertex 1]],GroupVertices[Vertex],0)),1,1,"")</f>
        <v>3</v>
      </c>
      <c r="U954" s="78" t="str">
        <f>REPLACE(INDEX(GroupVertices[Group],MATCH(Edges[[#This Row],[Vertex 2]],GroupVertices[Vertex],0)),1,1,"")</f>
        <v>2</v>
      </c>
      <c r="V954" s="48"/>
      <c r="W954" s="49"/>
      <c r="X954" s="48"/>
      <c r="Y954" s="49"/>
      <c r="Z954" s="48"/>
      <c r="AA954" s="49"/>
      <c r="AB954" s="48"/>
      <c r="AC954" s="49"/>
      <c r="AD954" s="48"/>
    </row>
    <row r="955" spans="1:30" ht="15">
      <c r="A955" s="65" t="s">
        <v>331</v>
      </c>
      <c r="B955" s="65" t="s">
        <v>245</v>
      </c>
      <c r="C955" s="66" t="s">
        <v>1350</v>
      </c>
      <c r="D955" s="67">
        <v>3</v>
      </c>
      <c r="E955" s="66" t="s">
        <v>132</v>
      </c>
      <c r="F955" s="69">
        <v>32</v>
      </c>
      <c r="G955" s="66"/>
      <c r="H955" s="70"/>
      <c r="I955" s="71"/>
      <c r="J955" s="71"/>
      <c r="K955" s="34" t="s">
        <v>65</v>
      </c>
      <c r="L955" s="72">
        <v>955</v>
      </c>
      <c r="M955" s="72"/>
      <c r="N955" s="73"/>
      <c r="O955" s="79" t="s">
        <v>417</v>
      </c>
      <c r="P955" s="79">
        <v>1</v>
      </c>
      <c r="Q955" s="79" t="s">
        <v>418</v>
      </c>
      <c r="R955" s="79"/>
      <c r="S955" s="79"/>
      <c r="T955" s="78" t="str">
        <f>REPLACE(INDEX(GroupVertices[Group],MATCH(Edges[[#This Row],[Vertex 1]],GroupVertices[Vertex],0)),1,1,"")</f>
        <v>4</v>
      </c>
      <c r="U955" s="78" t="str">
        <f>REPLACE(INDEX(GroupVertices[Group],MATCH(Edges[[#This Row],[Vertex 2]],GroupVertices[Vertex],0)),1,1,"")</f>
        <v>2</v>
      </c>
      <c r="V955" s="48"/>
      <c r="W955" s="49"/>
      <c r="X955" s="48"/>
      <c r="Y955" s="49"/>
      <c r="Z955" s="48"/>
      <c r="AA955" s="49"/>
      <c r="AB955" s="48"/>
      <c r="AC955" s="49"/>
      <c r="AD955" s="48"/>
    </row>
    <row r="956" spans="1:30" ht="15">
      <c r="A956" s="65" t="s">
        <v>256</v>
      </c>
      <c r="B956" s="65" t="s">
        <v>260</v>
      </c>
      <c r="C956" s="66" t="s">
        <v>1350</v>
      </c>
      <c r="D956" s="67">
        <v>3</v>
      </c>
      <c r="E956" s="66" t="s">
        <v>132</v>
      </c>
      <c r="F956" s="69">
        <v>32</v>
      </c>
      <c r="G956" s="66"/>
      <c r="H956" s="70"/>
      <c r="I956" s="71"/>
      <c r="J956" s="71"/>
      <c r="K956" s="34" t="s">
        <v>65</v>
      </c>
      <c r="L956" s="72">
        <v>956</v>
      </c>
      <c r="M956" s="72"/>
      <c r="N956" s="73"/>
      <c r="O956" s="79" t="s">
        <v>417</v>
      </c>
      <c r="P956" s="79">
        <v>1</v>
      </c>
      <c r="Q956" s="79" t="s">
        <v>418</v>
      </c>
      <c r="R956" s="79"/>
      <c r="S956" s="79"/>
      <c r="T956" s="78" t="str">
        <f>REPLACE(INDEX(GroupVertices[Group],MATCH(Edges[[#This Row],[Vertex 1]],GroupVertices[Vertex],0)),1,1,"")</f>
        <v>5</v>
      </c>
      <c r="U956" s="78" t="str">
        <f>REPLACE(INDEX(GroupVertices[Group],MATCH(Edges[[#This Row],[Vertex 2]],GroupVertices[Vertex],0)),1,1,"")</f>
        <v>3</v>
      </c>
      <c r="V956" s="48"/>
      <c r="W956" s="49"/>
      <c r="X956" s="48"/>
      <c r="Y956" s="49"/>
      <c r="Z956" s="48"/>
      <c r="AA956" s="49"/>
      <c r="AB956" s="48"/>
      <c r="AC956" s="49"/>
      <c r="AD956" s="48"/>
    </row>
    <row r="957" spans="1:30" ht="15">
      <c r="A957" s="65" t="s">
        <v>256</v>
      </c>
      <c r="B957" s="65" t="s">
        <v>397</v>
      </c>
      <c r="C957" s="66" t="s">
        <v>1350</v>
      </c>
      <c r="D957" s="67">
        <v>3</v>
      </c>
      <c r="E957" s="66" t="s">
        <v>132</v>
      </c>
      <c r="F957" s="69">
        <v>32</v>
      </c>
      <c r="G957" s="66"/>
      <c r="H957" s="70"/>
      <c r="I957" s="71"/>
      <c r="J957" s="71"/>
      <c r="K957" s="34" t="s">
        <v>65</v>
      </c>
      <c r="L957" s="72">
        <v>957</v>
      </c>
      <c r="M957" s="72"/>
      <c r="N957" s="73"/>
      <c r="O957" s="79" t="s">
        <v>417</v>
      </c>
      <c r="P957" s="79">
        <v>1</v>
      </c>
      <c r="Q957" s="79" t="s">
        <v>418</v>
      </c>
      <c r="R957" s="79"/>
      <c r="S957" s="79"/>
      <c r="T957" s="78" t="str">
        <f>REPLACE(INDEX(GroupVertices[Group],MATCH(Edges[[#This Row],[Vertex 1]],GroupVertices[Vertex],0)),1,1,"")</f>
        <v>5</v>
      </c>
      <c r="U957" s="78" t="str">
        <f>REPLACE(INDEX(GroupVertices[Group],MATCH(Edges[[#This Row],[Vertex 2]],GroupVertices[Vertex],0)),1,1,"")</f>
        <v>5</v>
      </c>
      <c r="V957" s="48"/>
      <c r="W957" s="49"/>
      <c r="X957" s="48"/>
      <c r="Y957" s="49"/>
      <c r="Z957" s="48"/>
      <c r="AA957" s="49"/>
      <c r="AB957" s="48"/>
      <c r="AC957" s="49"/>
      <c r="AD957" s="48"/>
    </row>
    <row r="958" spans="1:30" ht="15">
      <c r="A958" s="65" t="s">
        <v>256</v>
      </c>
      <c r="B958" s="65" t="s">
        <v>274</v>
      </c>
      <c r="C958" s="66" t="s">
        <v>1350</v>
      </c>
      <c r="D958" s="67">
        <v>3</v>
      </c>
      <c r="E958" s="66" t="s">
        <v>132</v>
      </c>
      <c r="F958" s="69">
        <v>32</v>
      </c>
      <c r="G958" s="66"/>
      <c r="H958" s="70"/>
      <c r="I958" s="71"/>
      <c r="J958" s="71"/>
      <c r="K958" s="34" t="s">
        <v>65</v>
      </c>
      <c r="L958" s="72">
        <v>958</v>
      </c>
      <c r="M958" s="72"/>
      <c r="N958" s="73"/>
      <c r="O958" s="79" t="s">
        <v>417</v>
      </c>
      <c r="P958" s="79">
        <v>1</v>
      </c>
      <c r="Q958" s="79" t="s">
        <v>418</v>
      </c>
      <c r="R958" s="79"/>
      <c r="S958" s="79"/>
      <c r="T958" s="78" t="str">
        <f>REPLACE(INDEX(GroupVertices[Group],MATCH(Edges[[#This Row],[Vertex 1]],GroupVertices[Vertex],0)),1,1,"")</f>
        <v>5</v>
      </c>
      <c r="U958" s="78" t="str">
        <f>REPLACE(INDEX(GroupVertices[Group],MATCH(Edges[[#This Row],[Vertex 2]],GroupVertices[Vertex],0)),1,1,"")</f>
        <v>3</v>
      </c>
      <c r="V958" s="48"/>
      <c r="W958" s="49"/>
      <c r="X958" s="48"/>
      <c r="Y958" s="49"/>
      <c r="Z958" s="48"/>
      <c r="AA958" s="49"/>
      <c r="AB958" s="48"/>
      <c r="AC958" s="49"/>
      <c r="AD958" s="48"/>
    </row>
    <row r="959" spans="1:30" ht="15">
      <c r="A959" s="65" t="s">
        <v>256</v>
      </c>
      <c r="B959" s="65" t="s">
        <v>334</v>
      </c>
      <c r="C959" s="66" t="s">
        <v>1350</v>
      </c>
      <c r="D959" s="67">
        <v>3</v>
      </c>
      <c r="E959" s="66" t="s">
        <v>132</v>
      </c>
      <c r="F959" s="69">
        <v>32</v>
      </c>
      <c r="G959" s="66"/>
      <c r="H959" s="70"/>
      <c r="I959" s="71"/>
      <c r="J959" s="71"/>
      <c r="K959" s="34" t="s">
        <v>65</v>
      </c>
      <c r="L959" s="72">
        <v>959</v>
      </c>
      <c r="M959" s="72"/>
      <c r="N959" s="73"/>
      <c r="O959" s="79" t="s">
        <v>417</v>
      </c>
      <c r="P959" s="79">
        <v>1</v>
      </c>
      <c r="Q959" s="79" t="s">
        <v>418</v>
      </c>
      <c r="R959" s="79"/>
      <c r="S959" s="79"/>
      <c r="T959" s="78" t="str">
        <f>REPLACE(INDEX(GroupVertices[Group],MATCH(Edges[[#This Row],[Vertex 1]],GroupVertices[Vertex],0)),1,1,"")</f>
        <v>5</v>
      </c>
      <c r="U959" s="78" t="str">
        <f>REPLACE(INDEX(GroupVertices[Group],MATCH(Edges[[#This Row],[Vertex 2]],GroupVertices[Vertex],0)),1,1,"")</f>
        <v>1</v>
      </c>
      <c r="V959" s="48"/>
      <c r="W959" s="49"/>
      <c r="X959" s="48"/>
      <c r="Y959" s="49"/>
      <c r="Z959" s="48"/>
      <c r="AA959" s="49"/>
      <c r="AB959" s="48"/>
      <c r="AC959" s="49"/>
      <c r="AD959" s="48"/>
    </row>
    <row r="960" spans="1:30" ht="15">
      <c r="A960" s="65" t="s">
        <v>256</v>
      </c>
      <c r="B960" s="65" t="s">
        <v>329</v>
      </c>
      <c r="C960" s="66" t="s">
        <v>1350</v>
      </c>
      <c r="D960" s="67">
        <v>3</v>
      </c>
      <c r="E960" s="66" t="s">
        <v>132</v>
      </c>
      <c r="F960" s="69">
        <v>32</v>
      </c>
      <c r="G960" s="66"/>
      <c r="H960" s="70"/>
      <c r="I960" s="71"/>
      <c r="J960" s="71"/>
      <c r="K960" s="34" t="s">
        <v>65</v>
      </c>
      <c r="L960" s="72">
        <v>960</v>
      </c>
      <c r="M960" s="72"/>
      <c r="N960" s="73"/>
      <c r="O960" s="79" t="s">
        <v>417</v>
      </c>
      <c r="P960" s="79">
        <v>1</v>
      </c>
      <c r="Q960" s="79" t="s">
        <v>418</v>
      </c>
      <c r="R960" s="79"/>
      <c r="S960" s="79"/>
      <c r="T960" s="78" t="str">
        <f>REPLACE(INDEX(GroupVertices[Group],MATCH(Edges[[#This Row],[Vertex 1]],GroupVertices[Vertex],0)),1,1,"")</f>
        <v>5</v>
      </c>
      <c r="U960" s="78" t="str">
        <f>REPLACE(INDEX(GroupVertices[Group],MATCH(Edges[[#This Row],[Vertex 2]],GroupVertices[Vertex],0)),1,1,"")</f>
        <v>2</v>
      </c>
      <c r="V960" s="48"/>
      <c r="W960" s="49"/>
      <c r="X960" s="48"/>
      <c r="Y960" s="49"/>
      <c r="Z960" s="48"/>
      <c r="AA960" s="49"/>
      <c r="AB960" s="48"/>
      <c r="AC960" s="49"/>
      <c r="AD960" s="48"/>
    </row>
    <row r="961" spans="1:30" ht="15">
      <c r="A961" s="65" t="s">
        <v>256</v>
      </c>
      <c r="B961" s="65" t="s">
        <v>363</v>
      </c>
      <c r="C961" s="66" t="s">
        <v>1350</v>
      </c>
      <c r="D961" s="67">
        <v>3</v>
      </c>
      <c r="E961" s="66" t="s">
        <v>132</v>
      </c>
      <c r="F961" s="69">
        <v>32</v>
      </c>
      <c r="G961" s="66"/>
      <c r="H961" s="70"/>
      <c r="I961" s="71"/>
      <c r="J961" s="71"/>
      <c r="K961" s="34" t="s">
        <v>65</v>
      </c>
      <c r="L961" s="72">
        <v>961</v>
      </c>
      <c r="M961" s="72"/>
      <c r="N961" s="73"/>
      <c r="O961" s="79" t="s">
        <v>417</v>
      </c>
      <c r="P961" s="79">
        <v>1</v>
      </c>
      <c r="Q961" s="79" t="s">
        <v>418</v>
      </c>
      <c r="R961" s="79"/>
      <c r="S961" s="79"/>
      <c r="T961" s="78" t="str">
        <f>REPLACE(INDEX(GroupVertices[Group],MATCH(Edges[[#This Row],[Vertex 1]],GroupVertices[Vertex],0)),1,1,"")</f>
        <v>5</v>
      </c>
      <c r="U961" s="78" t="str">
        <f>REPLACE(INDEX(GroupVertices[Group],MATCH(Edges[[#This Row],[Vertex 2]],GroupVertices[Vertex],0)),1,1,"")</f>
        <v>2</v>
      </c>
      <c r="V961" s="48"/>
      <c r="W961" s="49"/>
      <c r="X961" s="48"/>
      <c r="Y961" s="49"/>
      <c r="Z961" s="48"/>
      <c r="AA961" s="49"/>
      <c r="AB961" s="48"/>
      <c r="AC961" s="49"/>
      <c r="AD961" s="48"/>
    </row>
    <row r="962" spans="1:30" ht="15">
      <c r="A962" s="65" t="s">
        <v>256</v>
      </c>
      <c r="B962" s="65" t="s">
        <v>305</v>
      </c>
      <c r="C962" s="66" t="s">
        <v>1350</v>
      </c>
      <c r="D962" s="67">
        <v>3</v>
      </c>
      <c r="E962" s="66" t="s">
        <v>132</v>
      </c>
      <c r="F962" s="69">
        <v>32</v>
      </c>
      <c r="G962" s="66"/>
      <c r="H962" s="70"/>
      <c r="I962" s="71"/>
      <c r="J962" s="71"/>
      <c r="K962" s="34" t="s">
        <v>66</v>
      </c>
      <c r="L962" s="72">
        <v>962</v>
      </c>
      <c r="M962" s="72"/>
      <c r="N962" s="73"/>
      <c r="O962" s="79" t="s">
        <v>417</v>
      </c>
      <c r="P962" s="79">
        <v>1</v>
      </c>
      <c r="Q962" s="79" t="s">
        <v>418</v>
      </c>
      <c r="R962" s="79"/>
      <c r="S962" s="79"/>
      <c r="T962" s="78" t="str">
        <f>REPLACE(INDEX(GroupVertices[Group],MATCH(Edges[[#This Row],[Vertex 1]],GroupVertices[Vertex],0)),1,1,"")</f>
        <v>5</v>
      </c>
      <c r="U962" s="78" t="str">
        <f>REPLACE(INDEX(GroupVertices[Group],MATCH(Edges[[#This Row],[Vertex 2]],GroupVertices[Vertex],0)),1,1,"")</f>
        <v>2</v>
      </c>
      <c r="V962" s="48"/>
      <c r="W962" s="49"/>
      <c r="X962" s="48"/>
      <c r="Y962" s="49"/>
      <c r="Z962" s="48"/>
      <c r="AA962" s="49"/>
      <c r="AB962" s="48"/>
      <c r="AC962" s="49"/>
      <c r="AD962" s="48"/>
    </row>
    <row r="963" spans="1:30" ht="15">
      <c r="A963" s="65" t="s">
        <v>256</v>
      </c>
      <c r="B963" s="65" t="s">
        <v>309</v>
      </c>
      <c r="C963" s="66" t="s">
        <v>1350</v>
      </c>
      <c r="D963" s="67">
        <v>3</v>
      </c>
      <c r="E963" s="66" t="s">
        <v>132</v>
      </c>
      <c r="F963" s="69">
        <v>32</v>
      </c>
      <c r="G963" s="66"/>
      <c r="H963" s="70"/>
      <c r="I963" s="71"/>
      <c r="J963" s="71"/>
      <c r="K963" s="34" t="s">
        <v>65</v>
      </c>
      <c r="L963" s="72">
        <v>963</v>
      </c>
      <c r="M963" s="72"/>
      <c r="N963" s="73"/>
      <c r="O963" s="79" t="s">
        <v>417</v>
      </c>
      <c r="P963" s="79">
        <v>1</v>
      </c>
      <c r="Q963" s="79" t="s">
        <v>418</v>
      </c>
      <c r="R963" s="79"/>
      <c r="S963" s="79"/>
      <c r="T963" s="78" t="str">
        <f>REPLACE(INDEX(GroupVertices[Group],MATCH(Edges[[#This Row],[Vertex 1]],GroupVertices[Vertex],0)),1,1,"")</f>
        <v>5</v>
      </c>
      <c r="U963" s="78" t="str">
        <f>REPLACE(INDEX(GroupVertices[Group],MATCH(Edges[[#This Row],[Vertex 2]],GroupVertices[Vertex],0)),1,1,"")</f>
        <v>4</v>
      </c>
      <c r="V963" s="48"/>
      <c r="W963" s="49"/>
      <c r="X963" s="48"/>
      <c r="Y963" s="49"/>
      <c r="Z963" s="48"/>
      <c r="AA963" s="49"/>
      <c r="AB963" s="48"/>
      <c r="AC963" s="49"/>
      <c r="AD963" s="48"/>
    </row>
    <row r="964" spans="1:30" ht="15">
      <c r="A964" s="65" t="s">
        <v>256</v>
      </c>
      <c r="B964" s="65" t="s">
        <v>331</v>
      </c>
      <c r="C964" s="66" t="s">
        <v>1350</v>
      </c>
      <c r="D964" s="67">
        <v>3</v>
      </c>
      <c r="E964" s="66" t="s">
        <v>132</v>
      </c>
      <c r="F964" s="69">
        <v>32</v>
      </c>
      <c r="G964" s="66"/>
      <c r="H964" s="70"/>
      <c r="I964" s="71"/>
      <c r="J964" s="71"/>
      <c r="K964" s="34" t="s">
        <v>66</v>
      </c>
      <c r="L964" s="72">
        <v>964</v>
      </c>
      <c r="M964" s="72"/>
      <c r="N964" s="73"/>
      <c r="O964" s="79" t="s">
        <v>417</v>
      </c>
      <c r="P964" s="79">
        <v>1</v>
      </c>
      <c r="Q964" s="79" t="s">
        <v>418</v>
      </c>
      <c r="R964" s="79"/>
      <c r="S964" s="79"/>
      <c r="T964" s="78" t="str">
        <f>REPLACE(INDEX(GroupVertices[Group],MATCH(Edges[[#This Row],[Vertex 1]],GroupVertices[Vertex],0)),1,1,"")</f>
        <v>5</v>
      </c>
      <c r="U964" s="78" t="str">
        <f>REPLACE(INDEX(GroupVertices[Group],MATCH(Edges[[#This Row],[Vertex 2]],GroupVertices[Vertex],0)),1,1,"")</f>
        <v>4</v>
      </c>
      <c r="V964" s="48"/>
      <c r="W964" s="49"/>
      <c r="X964" s="48"/>
      <c r="Y964" s="49"/>
      <c r="Z964" s="48"/>
      <c r="AA964" s="49"/>
      <c r="AB964" s="48"/>
      <c r="AC964" s="49"/>
      <c r="AD964" s="48"/>
    </row>
    <row r="965" spans="1:30" ht="15">
      <c r="A965" s="65" t="s">
        <v>199</v>
      </c>
      <c r="B965" s="65" t="s">
        <v>256</v>
      </c>
      <c r="C965" s="66" t="s">
        <v>1350</v>
      </c>
      <c r="D965" s="67">
        <v>3</v>
      </c>
      <c r="E965" s="66" t="s">
        <v>132</v>
      </c>
      <c r="F965" s="69">
        <v>32</v>
      </c>
      <c r="G965" s="66"/>
      <c r="H965" s="70"/>
      <c r="I965" s="71"/>
      <c r="J965" s="71"/>
      <c r="K965" s="34" t="s">
        <v>65</v>
      </c>
      <c r="L965" s="72">
        <v>965</v>
      </c>
      <c r="M965" s="72"/>
      <c r="N965" s="73"/>
      <c r="O965" s="79" t="s">
        <v>417</v>
      </c>
      <c r="P965" s="79">
        <v>1</v>
      </c>
      <c r="Q965" s="79" t="s">
        <v>418</v>
      </c>
      <c r="R965" s="79"/>
      <c r="S965" s="79"/>
      <c r="T965" s="78" t="str">
        <f>REPLACE(INDEX(GroupVertices[Group],MATCH(Edges[[#This Row],[Vertex 1]],GroupVertices[Vertex],0)),1,1,"")</f>
        <v>1</v>
      </c>
      <c r="U965" s="78" t="str">
        <f>REPLACE(INDEX(GroupVertices[Group],MATCH(Edges[[#This Row],[Vertex 2]],GroupVertices[Vertex],0)),1,1,"")</f>
        <v>5</v>
      </c>
      <c r="V965" s="48"/>
      <c r="W965" s="49"/>
      <c r="X965" s="48"/>
      <c r="Y965" s="49"/>
      <c r="Z965" s="48"/>
      <c r="AA965" s="49"/>
      <c r="AB965" s="48"/>
      <c r="AC965" s="49"/>
      <c r="AD965" s="48"/>
    </row>
    <row r="966" spans="1:30" ht="15">
      <c r="A966" s="65" t="s">
        <v>305</v>
      </c>
      <c r="B966" s="65" t="s">
        <v>256</v>
      </c>
      <c r="C966" s="66" t="s">
        <v>1350</v>
      </c>
      <c r="D966" s="67">
        <v>3</v>
      </c>
      <c r="E966" s="66" t="s">
        <v>132</v>
      </c>
      <c r="F966" s="69">
        <v>32</v>
      </c>
      <c r="G966" s="66"/>
      <c r="H966" s="70"/>
      <c r="I966" s="71"/>
      <c r="J966" s="71"/>
      <c r="K966" s="34" t="s">
        <v>66</v>
      </c>
      <c r="L966" s="72">
        <v>966</v>
      </c>
      <c r="M966" s="72"/>
      <c r="N966" s="73"/>
      <c r="O966" s="79" t="s">
        <v>417</v>
      </c>
      <c r="P966" s="79">
        <v>1</v>
      </c>
      <c r="Q966" s="79" t="s">
        <v>418</v>
      </c>
      <c r="R966" s="79"/>
      <c r="S966" s="79"/>
      <c r="T966" s="78" t="str">
        <f>REPLACE(INDEX(GroupVertices[Group],MATCH(Edges[[#This Row],[Vertex 1]],GroupVertices[Vertex],0)),1,1,"")</f>
        <v>2</v>
      </c>
      <c r="U966" s="78" t="str">
        <f>REPLACE(INDEX(GroupVertices[Group],MATCH(Edges[[#This Row],[Vertex 2]],GroupVertices[Vertex],0)),1,1,"")</f>
        <v>5</v>
      </c>
      <c r="V966" s="48"/>
      <c r="W966" s="49"/>
      <c r="X966" s="48"/>
      <c r="Y966" s="49"/>
      <c r="Z966" s="48"/>
      <c r="AA966" s="49"/>
      <c r="AB966" s="48"/>
      <c r="AC966" s="49"/>
      <c r="AD966" s="48"/>
    </row>
    <row r="967" spans="1:30" ht="15">
      <c r="A967" s="65" t="s">
        <v>317</v>
      </c>
      <c r="B967" s="65" t="s">
        <v>256</v>
      </c>
      <c r="C967" s="66" t="s">
        <v>1350</v>
      </c>
      <c r="D967" s="67">
        <v>3</v>
      </c>
      <c r="E967" s="66" t="s">
        <v>132</v>
      </c>
      <c r="F967" s="69">
        <v>32</v>
      </c>
      <c r="G967" s="66"/>
      <c r="H967" s="70"/>
      <c r="I967" s="71"/>
      <c r="J967" s="71"/>
      <c r="K967" s="34" t="s">
        <v>65</v>
      </c>
      <c r="L967" s="72">
        <v>967</v>
      </c>
      <c r="M967" s="72"/>
      <c r="N967" s="73"/>
      <c r="O967" s="79" t="s">
        <v>417</v>
      </c>
      <c r="P967" s="79">
        <v>1</v>
      </c>
      <c r="Q967" s="79" t="s">
        <v>418</v>
      </c>
      <c r="R967" s="79"/>
      <c r="S967" s="79"/>
      <c r="T967" s="78" t="str">
        <f>REPLACE(INDEX(GroupVertices[Group],MATCH(Edges[[#This Row],[Vertex 1]],GroupVertices[Vertex],0)),1,1,"")</f>
        <v>3</v>
      </c>
      <c r="U967" s="78" t="str">
        <f>REPLACE(INDEX(GroupVertices[Group],MATCH(Edges[[#This Row],[Vertex 2]],GroupVertices[Vertex],0)),1,1,"")</f>
        <v>5</v>
      </c>
      <c r="V967" s="48"/>
      <c r="W967" s="49"/>
      <c r="X967" s="48"/>
      <c r="Y967" s="49"/>
      <c r="Z967" s="48"/>
      <c r="AA967" s="49"/>
      <c r="AB967" s="48"/>
      <c r="AC967" s="49"/>
      <c r="AD967" s="48"/>
    </row>
    <row r="968" spans="1:30" ht="15">
      <c r="A968" s="65" t="s">
        <v>331</v>
      </c>
      <c r="B968" s="65" t="s">
        <v>256</v>
      </c>
      <c r="C968" s="66" t="s">
        <v>1350</v>
      </c>
      <c r="D968" s="67">
        <v>3</v>
      </c>
      <c r="E968" s="66" t="s">
        <v>132</v>
      </c>
      <c r="F968" s="69">
        <v>32</v>
      </c>
      <c r="G968" s="66"/>
      <c r="H968" s="70"/>
      <c r="I968" s="71"/>
      <c r="J968" s="71"/>
      <c r="K968" s="34" t="s">
        <v>66</v>
      </c>
      <c r="L968" s="72">
        <v>968</v>
      </c>
      <c r="M968" s="72"/>
      <c r="N968" s="73"/>
      <c r="O968" s="79" t="s">
        <v>417</v>
      </c>
      <c r="P968" s="79">
        <v>1</v>
      </c>
      <c r="Q968" s="79" t="s">
        <v>418</v>
      </c>
      <c r="R968" s="79"/>
      <c r="S968" s="79"/>
      <c r="T968" s="78" t="str">
        <f>REPLACE(INDEX(GroupVertices[Group],MATCH(Edges[[#This Row],[Vertex 1]],GroupVertices[Vertex],0)),1,1,"")</f>
        <v>4</v>
      </c>
      <c r="U968" s="78" t="str">
        <f>REPLACE(INDEX(GroupVertices[Group],MATCH(Edges[[#This Row],[Vertex 2]],GroupVertices[Vertex],0)),1,1,"")</f>
        <v>5</v>
      </c>
      <c r="V968" s="48"/>
      <c r="W968" s="49"/>
      <c r="X968" s="48"/>
      <c r="Y968" s="49"/>
      <c r="Z968" s="48"/>
      <c r="AA968" s="49"/>
      <c r="AB968" s="48"/>
      <c r="AC968" s="49"/>
      <c r="AD968" s="48"/>
    </row>
    <row r="969" spans="1:30" ht="15">
      <c r="A969" s="65" t="s">
        <v>298</v>
      </c>
      <c r="B969" s="65" t="s">
        <v>334</v>
      </c>
      <c r="C969" s="66" t="s">
        <v>1350</v>
      </c>
      <c r="D969" s="67">
        <v>3</v>
      </c>
      <c r="E969" s="66" t="s">
        <v>132</v>
      </c>
      <c r="F969" s="69">
        <v>32</v>
      </c>
      <c r="G969" s="66"/>
      <c r="H969" s="70"/>
      <c r="I969" s="71"/>
      <c r="J969" s="71"/>
      <c r="K969" s="34" t="s">
        <v>65</v>
      </c>
      <c r="L969" s="72">
        <v>969</v>
      </c>
      <c r="M969" s="72"/>
      <c r="N969" s="73"/>
      <c r="O969" s="79" t="s">
        <v>417</v>
      </c>
      <c r="P969" s="79">
        <v>1</v>
      </c>
      <c r="Q969" s="79" t="s">
        <v>418</v>
      </c>
      <c r="R969" s="79"/>
      <c r="S969" s="79"/>
      <c r="T969" s="78" t="str">
        <f>REPLACE(INDEX(GroupVertices[Group],MATCH(Edges[[#This Row],[Vertex 1]],GroupVertices[Vertex],0)),1,1,"")</f>
        <v>1</v>
      </c>
      <c r="U969" s="78" t="str">
        <f>REPLACE(INDEX(GroupVertices[Group],MATCH(Edges[[#This Row],[Vertex 2]],GroupVertices[Vertex],0)),1,1,"")</f>
        <v>1</v>
      </c>
      <c r="V969" s="48"/>
      <c r="W969" s="49"/>
      <c r="X969" s="48"/>
      <c r="Y969" s="49"/>
      <c r="Z969" s="48"/>
      <c r="AA969" s="49"/>
      <c r="AB969" s="48"/>
      <c r="AC969" s="49"/>
      <c r="AD969" s="48"/>
    </row>
    <row r="970" spans="1:30" ht="15">
      <c r="A970" s="65" t="s">
        <v>334</v>
      </c>
      <c r="B970" s="65" t="s">
        <v>309</v>
      </c>
      <c r="C970" s="66" t="s">
        <v>1350</v>
      </c>
      <c r="D970" s="67">
        <v>3</v>
      </c>
      <c r="E970" s="66" t="s">
        <v>132</v>
      </c>
      <c r="F970" s="69">
        <v>32</v>
      </c>
      <c r="G970" s="66"/>
      <c r="H970" s="70"/>
      <c r="I970" s="71"/>
      <c r="J970" s="71"/>
      <c r="K970" s="34" t="s">
        <v>65</v>
      </c>
      <c r="L970" s="72">
        <v>970</v>
      </c>
      <c r="M970" s="72"/>
      <c r="N970" s="73"/>
      <c r="O970" s="79" t="s">
        <v>417</v>
      </c>
      <c r="P970" s="79">
        <v>1</v>
      </c>
      <c r="Q970" s="79" t="s">
        <v>418</v>
      </c>
      <c r="R970" s="79"/>
      <c r="S970" s="79"/>
      <c r="T970" s="78" t="str">
        <f>REPLACE(INDEX(GroupVertices[Group],MATCH(Edges[[#This Row],[Vertex 1]],GroupVertices[Vertex],0)),1,1,"")</f>
        <v>1</v>
      </c>
      <c r="U970" s="78" t="str">
        <f>REPLACE(INDEX(GroupVertices[Group],MATCH(Edges[[#This Row],[Vertex 2]],GroupVertices[Vertex],0)),1,1,"")</f>
        <v>4</v>
      </c>
      <c r="V970" s="48"/>
      <c r="W970" s="49"/>
      <c r="X970" s="48"/>
      <c r="Y970" s="49"/>
      <c r="Z970" s="48"/>
      <c r="AA970" s="49"/>
      <c r="AB970" s="48"/>
      <c r="AC970" s="49"/>
      <c r="AD970" s="48"/>
    </row>
    <row r="971" spans="1:30" ht="15">
      <c r="A971" s="65" t="s">
        <v>199</v>
      </c>
      <c r="B971" s="65" t="s">
        <v>334</v>
      </c>
      <c r="C971" s="66" t="s">
        <v>1350</v>
      </c>
      <c r="D971" s="67">
        <v>3</v>
      </c>
      <c r="E971" s="66" t="s">
        <v>132</v>
      </c>
      <c r="F971" s="69">
        <v>32</v>
      </c>
      <c r="G971" s="66"/>
      <c r="H971" s="70"/>
      <c r="I971" s="71"/>
      <c r="J971" s="71"/>
      <c r="K971" s="34" t="s">
        <v>65</v>
      </c>
      <c r="L971" s="72">
        <v>971</v>
      </c>
      <c r="M971" s="72"/>
      <c r="N971" s="73"/>
      <c r="O971" s="79" t="s">
        <v>417</v>
      </c>
      <c r="P971" s="79">
        <v>1</v>
      </c>
      <c r="Q971" s="79" t="s">
        <v>418</v>
      </c>
      <c r="R971" s="79"/>
      <c r="S971" s="79"/>
      <c r="T971" s="78" t="str">
        <f>REPLACE(INDEX(GroupVertices[Group],MATCH(Edges[[#This Row],[Vertex 1]],GroupVertices[Vertex],0)),1,1,"")</f>
        <v>1</v>
      </c>
      <c r="U971" s="78" t="str">
        <f>REPLACE(INDEX(GroupVertices[Group],MATCH(Edges[[#This Row],[Vertex 2]],GroupVertices[Vertex],0)),1,1,"")</f>
        <v>1</v>
      </c>
      <c r="V971" s="48"/>
      <c r="W971" s="49"/>
      <c r="X971" s="48"/>
      <c r="Y971" s="49"/>
      <c r="Z971" s="48"/>
      <c r="AA971" s="49"/>
      <c r="AB971" s="48"/>
      <c r="AC971" s="49"/>
      <c r="AD971" s="48"/>
    </row>
    <row r="972" spans="1:30" ht="15">
      <c r="A972" s="65" t="s">
        <v>312</v>
      </c>
      <c r="B972" s="65" t="s">
        <v>334</v>
      </c>
      <c r="C972" s="66" t="s">
        <v>1350</v>
      </c>
      <c r="D972" s="67">
        <v>3</v>
      </c>
      <c r="E972" s="66" t="s">
        <v>132</v>
      </c>
      <c r="F972" s="69">
        <v>32</v>
      </c>
      <c r="G972" s="66"/>
      <c r="H972" s="70"/>
      <c r="I972" s="71"/>
      <c r="J972" s="71"/>
      <c r="K972" s="34" t="s">
        <v>65</v>
      </c>
      <c r="L972" s="72">
        <v>972</v>
      </c>
      <c r="M972" s="72"/>
      <c r="N972" s="73"/>
      <c r="O972" s="79" t="s">
        <v>417</v>
      </c>
      <c r="P972" s="79">
        <v>1</v>
      </c>
      <c r="Q972" s="79" t="s">
        <v>418</v>
      </c>
      <c r="R972" s="79"/>
      <c r="S972" s="79"/>
      <c r="T972" s="78" t="str">
        <f>REPLACE(INDEX(GroupVertices[Group],MATCH(Edges[[#This Row],[Vertex 1]],GroupVertices[Vertex],0)),1,1,"")</f>
        <v>2</v>
      </c>
      <c r="U972" s="78" t="str">
        <f>REPLACE(INDEX(GroupVertices[Group],MATCH(Edges[[#This Row],[Vertex 2]],GroupVertices[Vertex],0)),1,1,"")</f>
        <v>1</v>
      </c>
      <c r="V972" s="48"/>
      <c r="W972" s="49"/>
      <c r="X972" s="48"/>
      <c r="Y972" s="49"/>
      <c r="Z972" s="48"/>
      <c r="AA972" s="49"/>
      <c r="AB972" s="48"/>
      <c r="AC972" s="49"/>
      <c r="AD972" s="48"/>
    </row>
    <row r="973" spans="1:30" ht="15">
      <c r="A973" s="65" t="s">
        <v>331</v>
      </c>
      <c r="B973" s="65" t="s">
        <v>334</v>
      </c>
      <c r="C973" s="66" t="s">
        <v>1350</v>
      </c>
      <c r="D973" s="67">
        <v>3</v>
      </c>
      <c r="E973" s="66" t="s">
        <v>132</v>
      </c>
      <c r="F973" s="69">
        <v>32</v>
      </c>
      <c r="G973" s="66"/>
      <c r="H973" s="70"/>
      <c r="I973" s="71"/>
      <c r="J973" s="71"/>
      <c r="K973" s="34" t="s">
        <v>65</v>
      </c>
      <c r="L973" s="72">
        <v>973</v>
      </c>
      <c r="M973" s="72"/>
      <c r="N973" s="73"/>
      <c r="O973" s="79" t="s">
        <v>417</v>
      </c>
      <c r="P973" s="79">
        <v>1</v>
      </c>
      <c r="Q973" s="79" t="s">
        <v>418</v>
      </c>
      <c r="R973" s="79"/>
      <c r="S973" s="79"/>
      <c r="T973" s="78" t="str">
        <f>REPLACE(INDEX(GroupVertices[Group],MATCH(Edges[[#This Row],[Vertex 1]],GroupVertices[Vertex],0)),1,1,"")</f>
        <v>4</v>
      </c>
      <c r="U973" s="78" t="str">
        <f>REPLACE(INDEX(GroupVertices[Group],MATCH(Edges[[#This Row],[Vertex 2]],GroupVertices[Vertex],0)),1,1,"")</f>
        <v>1</v>
      </c>
      <c r="V973" s="48"/>
      <c r="W973" s="49"/>
      <c r="X973" s="48"/>
      <c r="Y973" s="49"/>
      <c r="Z973" s="48"/>
      <c r="AA973" s="49"/>
      <c r="AB973" s="48"/>
      <c r="AC973" s="49"/>
      <c r="AD973" s="48"/>
    </row>
    <row r="974" spans="1:30" ht="15">
      <c r="A974" s="65" t="s">
        <v>199</v>
      </c>
      <c r="B974" s="65" t="s">
        <v>415</v>
      </c>
      <c r="C974" s="66" t="s">
        <v>1350</v>
      </c>
      <c r="D974" s="67">
        <v>3</v>
      </c>
      <c r="E974" s="66" t="s">
        <v>132</v>
      </c>
      <c r="F974" s="69">
        <v>32</v>
      </c>
      <c r="G974" s="66"/>
      <c r="H974" s="70"/>
      <c r="I974" s="71"/>
      <c r="J974" s="71"/>
      <c r="K974" s="34" t="s">
        <v>65</v>
      </c>
      <c r="L974" s="72">
        <v>974</v>
      </c>
      <c r="M974" s="72"/>
      <c r="N974" s="73"/>
      <c r="O974" s="79" t="s">
        <v>417</v>
      </c>
      <c r="P974" s="79">
        <v>1</v>
      </c>
      <c r="Q974" s="79" t="s">
        <v>418</v>
      </c>
      <c r="R974" s="79"/>
      <c r="S974" s="79"/>
      <c r="T974" s="78" t="str">
        <f>REPLACE(INDEX(GroupVertices[Group],MATCH(Edges[[#This Row],[Vertex 1]],GroupVertices[Vertex],0)),1,1,"")</f>
        <v>1</v>
      </c>
      <c r="U974" s="78" t="str">
        <f>REPLACE(INDEX(GroupVertices[Group],MATCH(Edges[[#This Row],[Vertex 2]],GroupVertices[Vertex],0)),1,1,"")</f>
        <v>4</v>
      </c>
      <c r="V974" s="48"/>
      <c r="W974" s="49"/>
      <c r="X974" s="48"/>
      <c r="Y974" s="49"/>
      <c r="Z974" s="48"/>
      <c r="AA974" s="49"/>
      <c r="AB974" s="48"/>
      <c r="AC974" s="49"/>
      <c r="AD974" s="48"/>
    </row>
    <row r="975" spans="1:30" ht="15">
      <c r="A975" s="65" t="s">
        <v>317</v>
      </c>
      <c r="B975" s="65" t="s">
        <v>415</v>
      </c>
      <c r="C975" s="66" t="s">
        <v>1350</v>
      </c>
      <c r="D975" s="67">
        <v>3</v>
      </c>
      <c r="E975" s="66" t="s">
        <v>132</v>
      </c>
      <c r="F975" s="69">
        <v>32</v>
      </c>
      <c r="G975" s="66"/>
      <c r="H975" s="70"/>
      <c r="I975" s="71"/>
      <c r="J975" s="71"/>
      <c r="K975" s="34" t="s">
        <v>65</v>
      </c>
      <c r="L975" s="72">
        <v>975</v>
      </c>
      <c r="M975" s="72"/>
      <c r="N975" s="73"/>
      <c r="O975" s="79" t="s">
        <v>417</v>
      </c>
      <c r="P975" s="79">
        <v>1</v>
      </c>
      <c r="Q975" s="79" t="s">
        <v>418</v>
      </c>
      <c r="R975" s="79"/>
      <c r="S975" s="79"/>
      <c r="T975" s="78" t="str">
        <f>REPLACE(INDEX(GroupVertices[Group],MATCH(Edges[[#This Row],[Vertex 1]],GroupVertices[Vertex],0)),1,1,"")</f>
        <v>3</v>
      </c>
      <c r="U975" s="78" t="str">
        <f>REPLACE(INDEX(GroupVertices[Group],MATCH(Edges[[#This Row],[Vertex 2]],GroupVertices[Vertex],0)),1,1,"")</f>
        <v>4</v>
      </c>
      <c r="V975" s="48"/>
      <c r="W975" s="49"/>
      <c r="X975" s="48"/>
      <c r="Y975" s="49"/>
      <c r="Z975" s="48"/>
      <c r="AA975" s="49"/>
      <c r="AB975" s="48"/>
      <c r="AC975" s="49"/>
      <c r="AD975" s="48"/>
    </row>
    <row r="976" spans="1:30" ht="15">
      <c r="A976" s="65" t="s">
        <v>331</v>
      </c>
      <c r="B976" s="65" t="s">
        <v>415</v>
      </c>
      <c r="C976" s="66" t="s">
        <v>1350</v>
      </c>
      <c r="D976" s="67">
        <v>3</v>
      </c>
      <c r="E976" s="66" t="s">
        <v>132</v>
      </c>
      <c r="F976" s="69">
        <v>32</v>
      </c>
      <c r="G976" s="66"/>
      <c r="H976" s="70"/>
      <c r="I976" s="71"/>
      <c r="J976" s="71"/>
      <c r="K976" s="34" t="s">
        <v>65</v>
      </c>
      <c r="L976" s="72">
        <v>976</v>
      </c>
      <c r="M976" s="72"/>
      <c r="N976" s="73"/>
      <c r="O976" s="79" t="s">
        <v>417</v>
      </c>
      <c r="P976" s="79">
        <v>1</v>
      </c>
      <c r="Q976" s="79" t="s">
        <v>418</v>
      </c>
      <c r="R976" s="79"/>
      <c r="S976" s="79"/>
      <c r="T976" s="78" t="str">
        <f>REPLACE(INDEX(GroupVertices[Group],MATCH(Edges[[#This Row],[Vertex 1]],GroupVertices[Vertex],0)),1,1,"")</f>
        <v>4</v>
      </c>
      <c r="U976" s="78" t="str">
        <f>REPLACE(INDEX(GroupVertices[Group],MATCH(Edges[[#This Row],[Vertex 2]],GroupVertices[Vertex],0)),1,1,"")</f>
        <v>4</v>
      </c>
      <c r="V976" s="48"/>
      <c r="W976" s="49"/>
      <c r="X976" s="48"/>
      <c r="Y976" s="49"/>
      <c r="Z976" s="48"/>
      <c r="AA976" s="49"/>
      <c r="AB976" s="48"/>
      <c r="AC976" s="49"/>
      <c r="AD976" s="48"/>
    </row>
    <row r="977" spans="1:30" ht="15">
      <c r="A977" s="65" t="s">
        <v>242</v>
      </c>
      <c r="B977" s="65" t="s">
        <v>282</v>
      </c>
      <c r="C977" s="66" t="s">
        <v>1350</v>
      </c>
      <c r="D977" s="67">
        <v>3</v>
      </c>
      <c r="E977" s="66" t="s">
        <v>132</v>
      </c>
      <c r="F977" s="69">
        <v>32</v>
      </c>
      <c r="G977" s="66"/>
      <c r="H977" s="70"/>
      <c r="I977" s="71"/>
      <c r="J977" s="71"/>
      <c r="K977" s="34" t="s">
        <v>65</v>
      </c>
      <c r="L977" s="72">
        <v>977</v>
      </c>
      <c r="M977" s="72"/>
      <c r="N977" s="73"/>
      <c r="O977" s="79" t="s">
        <v>417</v>
      </c>
      <c r="P977" s="79">
        <v>1</v>
      </c>
      <c r="Q977" s="79" t="s">
        <v>418</v>
      </c>
      <c r="R977" s="79"/>
      <c r="S977" s="79"/>
      <c r="T977" s="78" t="str">
        <f>REPLACE(INDEX(GroupVertices[Group],MATCH(Edges[[#This Row],[Vertex 1]],GroupVertices[Vertex],0)),1,1,"")</f>
        <v>2</v>
      </c>
      <c r="U977" s="78" t="str">
        <f>REPLACE(INDEX(GroupVertices[Group],MATCH(Edges[[#This Row],[Vertex 2]],GroupVertices[Vertex],0)),1,1,"")</f>
        <v>2</v>
      </c>
      <c r="V977" s="48"/>
      <c r="W977" s="49"/>
      <c r="X977" s="48"/>
      <c r="Y977" s="49"/>
      <c r="Z977" s="48"/>
      <c r="AA977" s="49"/>
      <c r="AB977" s="48"/>
      <c r="AC977" s="49"/>
      <c r="AD977" s="48"/>
    </row>
    <row r="978" spans="1:30" ht="15">
      <c r="A978" s="65" t="s">
        <v>335</v>
      </c>
      <c r="B978" s="65" t="s">
        <v>282</v>
      </c>
      <c r="C978" s="66" t="s">
        <v>1350</v>
      </c>
      <c r="D978" s="67">
        <v>3</v>
      </c>
      <c r="E978" s="66" t="s">
        <v>132</v>
      </c>
      <c r="F978" s="69">
        <v>32</v>
      </c>
      <c r="G978" s="66"/>
      <c r="H978" s="70"/>
      <c r="I978" s="71"/>
      <c r="J978" s="71"/>
      <c r="K978" s="34" t="s">
        <v>65</v>
      </c>
      <c r="L978" s="72">
        <v>978</v>
      </c>
      <c r="M978" s="72"/>
      <c r="N978" s="73"/>
      <c r="O978" s="79" t="s">
        <v>417</v>
      </c>
      <c r="P978" s="79">
        <v>1</v>
      </c>
      <c r="Q978" s="79" t="s">
        <v>418</v>
      </c>
      <c r="R978" s="79"/>
      <c r="S978" s="79"/>
      <c r="T978" s="78" t="str">
        <f>REPLACE(INDEX(GroupVertices[Group],MATCH(Edges[[#This Row],[Vertex 1]],GroupVertices[Vertex],0)),1,1,"")</f>
        <v>2</v>
      </c>
      <c r="U978" s="78" t="str">
        <f>REPLACE(INDEX(GroupVertices[Group],MATCH(Edges[[#This Row],[Vertex 2]],GroupVertices[Vertex],0)),1,1,"")</f>
        <v>2</v>
      </c>
      <c r="V978" s="48"/>
      <c r="W978" s="49"/>
      <c r="X978" s="48"/>
      <c r="Y978" s="49"/>
      <c r="Z978" s="48"/>
      <c r="AA978" s="49"/>
      <c r="AB978" s="48"/>
      <c r="AC978" s="49"/>
      <c r="AD978" s="48"/>
    </row>
    <row r="979" spans="1:30" ht="15">
      <c r="A979" s="65" t="s">
        <v>264</v>
      </c>
      <c r="B979" s="65" t="s">
        <v>282</v>
      </c>
      <c r="C979" s="66" t="s">
        <v>1350</v>
      </c>
      <c r="D979" s="67">
        <v>3</v>
      </c>
      <c r="E979" s="66" t="s">
        <v>132</v>
      </c>
      <c r="F979" s="69">
        <v>32</v>
      </c>
      <c r="G979" s="66"/>
      <c r="H979" s="70"/>
      <c r="I979" s="71"/>
      <c r="J979" s="71"/>
      <c r="K979" s="34" t="s">
        <v>65</v>
      </c>
      <c r="L979" s="72">
        <v>979</v>
      </c>
      <c r="M979" s="72"/>
      <c r="N979" s="73"/>
      <c r="O979" s="79" t="s">
        <v>417</v>
      </c>
      <c r="P979" s="79">
        <v>1</v>
      </c>
      <c r="Q979" s="79" t="s">
        <v>418</v>
      </c>
      <c r="R979" s="79"/>
      <c r="S979" s="79"/>
      <c r="T979" s="78" t="str">
        <f>REPLACE(INDEX(GroupVertices[Group],MATCH(Edges[[#This Row],[Vertex 1]],GroupVertices[Vertex],0)),1,1,"")</f>
        <v>2</v>
      </c>
      <c r="U979" s="78" t="str">
        <f>REPLACE(INDEX(GroupVertices[Group],MATCH(Edges[[#This Row],[Vertex 2]],GroupVertices[Vertex],0)),1,1,"")</f>
        <v>2</v>
      </c>
      <c r="V979" s="48"/>
      <c r="W979" s="49"/>
      <c r="X979" s="48"/>
      <c r="Y979" s="49"/>
      <c r="Z979" s="48"/>
      <c r="AA979" s="49"/>
      <c r="AB979" s="48"/>
      <c r="AC979" s="49"/>
      <c r="AD979" s="48"/>
    </row>
    <row r="980" spans="1:30" ht="15">
      <c r="A980" s="65" t="s">
        <v>282</v>
      </c>
      <c r="B980" s="65" t="s">
        <v>310</v>
      </c>
      <c r="C980" s="66" t="s">
        <v>1350</v>
      </c>
      <c r="D980" s="67">
        <v>3</v>
      </c>
      <c r="E980" s="66" t="s">
        <v>132</v>
      </c>
      <c r="F980" s="69">
        <v>32</v>
      </c>
      <c r="G980" s="66"/>
      <c r="H980" s="70"/>
      <c r="I980" s="71"/>
      <c r="J980" s="71"/>
      <c r="K980" s="34" t="s">
        <v>65</v>
      </c>
      <c r="L980" s="72">
        <v>980</v>
      </c>
      <c r="M980" s="72"/>
      <c r="N980" s="73"/>
      <c r="O980" s="79" t="s">
        <v>417</v>
      </c>
      <c r="P980" s="79">
        <v>1</v>
      </c>
      <c r="Q980" s="79" t="s">
        <v>418</v>
      </c>
      <c r="R980" s="79"/>
      <c r="S980" s="79"/>
      <c r="T980" s="78" t="str">
        <f>REPLACE(INDEX(GroupVertices[Group],MATCH(Edges[[#This Row],[Vertex 1]],GroupVertices[Vertex],0)),1,1,"")</f>
        <v>2</v>
      </c>
      <c r="U980" s="78" t="str">
        <f>REPLACE(INDEX(GroupVertices[Group],MATCH(Edges[[#This Row],[Vertex 2]],GroupVertices[Vertex],0)),1,1,"")</f>
        <v>3</v>
      </c>
      <c r="V980" s="48"/>
      <c r="W980" s="49"/>
      <c r="X980" s="48"/>
      <c r="Y980" s="49"/>
      <c r="Z980" s="48"/>
      <c r="AA980" s="49"/>
      <c r="AB980" s="48"/>
      <c r="AC980" s="49"/>
      <c r="AD980" s="48"/>
    </row>
    <row r="981" spans="1:30" ht="15">
      <c r="A981" s="65" t="s">
        <v>282</v>
      </c>
      <c r="B981" s="65" t="s">
        <v>275</v>
      </c>
      <c r="C981" s="66" t="s">
        <v>1350</v>
      </c>
      <c r="D981" s="67">
        <v>3</v>
      </c>
      <c r="E981" s="66" t="s">
        <v>132</v>
      </c>
      <c r="F981" s="69">
        <v>32</v>
      </c>
      <c r="G981" s="66"/>
      <c r="H981" s="70"/>
      <c r="I981" s="71"/>
      <c r="J981" s="71"/>
      <c r="K981" s="34" t="s">
        <v>65</v>
      </c>
      <c r="L981" s="72">
        <v>981</v>
      </c>
      <c r="M981" s="72"/>
      <c r="N981" s="73"/>
      <c r="O981" s="79" t="s">
        <v>417</v>
      </c>
      <c r="P981" s="79">
        <v>1</v>
      </c>
      <c r="Q981" s="79" t="s">
        <v>418</v>
      </c>
      <c r="R981" s="79"/>
      <c r="S981" s="79"/>
      <c r="T981" s="78" t="str">
        <f>REPLACE(INDEX(GroupVertices[Group],MATCH(Edges[[#This Row],[Vertex 1]],GroupVertices[Vertex],0)),1,1,"")</f>
        <v>2</v>
      </c>
      <c r="U981" s="78" t="str">
        <f>REPLACE(INDEX(GroupVertices[Group],MATCH(Edges[[#This Row],[Vertex 2]],GroupVertices[Vertex],0)),1,1,"")</f>
        <v>3</v>
      </c>
      <c r="V981" s="48"/>
      <c r="W981" s="49"/>
      <c r="X981" s="48"/>
      <c r="Y981" s="49"/>
      <c r="Z981" s="48"/>
      <c r="AA981" s="49"/>
      <c r="AB981" s="48"/>
      <c r="AC981" s="49"/>
      <c r="AD981" s="48"/>
    </row>
    <row r="982" spans="1:30" ht="15">
      <c r="A982" s="65" t="s">
        <v>282</v>
      </c>
      <c r="B982" s="65" t="s">
        <v>295</v>
      </c>
      <c r="C982" s="66" t="s">
        <v>1350</v>
      </c>
      <c r="D982" s="67">
        <v>3</v>
      </c>
      <c r="E982" s="66" t="s">
        <v>132</v>
      </c>
      <c r="F982" s="69">
        <v>32</v>
      </c>
      <c r="G982" s="66"/>
      <c r="H982" s="70"/>
      <c r="I982" s="71"/>
      <c r="J982" s="71"/>
      <c r="K982" s="34" t="s">
        <v>65</v>
      </c>
      <c r="L982" s="72">
        <v>982</v>
      </c>
      <c r="M982" s="72"/>
      <c r="N982" s="73"/>
      <c r="O982" s="79" t="s">
        <v>417</v>
      </c>
      <c r="P982" s="79">
        <v>1</v>
      </c>
      <c r="Q982" s="79" t="s">
        <v>418</v>
      </c>
      <c r="R982" s="79"/>
      <c r="S982" s="79"/>
      <c r="T982" s="78" t="str">
        <f>REPLACE(INDEX(GroupVertices[Group],MATCH(Edges[[#This Row],[Vertex 1]],GroupVertices[Vertex],0)),1,1,"")</f>
        <v>2</v>
      </c>
      <c r="U982" s="78" t="str">
        <f>REPLACE(INDEX(GroupVertices[Group],MATCH(Edges[[#This Row],[Vertex 2]],GroupVertices[Vertex],0)),1,1,"")</f>
        <v>2</v>
      </c>
      <c r="V982" s="48"/>
      <c r="W982" s="49"/>
      <c r="X982" s="48"/>
      <c r="Y982" s="49"/>
      <c r="Z982" s="48"/>
      <c r="AA982" s="49"/>
      <c r="AB982" s="48"/>
      <c r="AC982" s="49"/>
      <c r="AD982" s="48"/>
    </row>
    <row r="983" spans="1:30" ht="15">
      <c r="A983" s="65" t="s">
        <v>282</v>
      </c>
      <c r="B983" s="65" t="s">
        <v>312</v>
      </c>
      <c r="C983" s="66" t="s">
        <v>1350</v>
      </c>
      <c r="D983" s="67">
        <v>3</v>
      </c>
      <c r="E983" s="66" t="s">
        <v>132</v>
      </c>
      <c r="F983" s="69">
        <v>32</v>
      </c>
      <c r="G983" s="66"/>
      <c r="H983" s="70"/>
      <c r="I983" s="71"/>
      <c r="J983" s="71"/>
      <c r="K983" s="34" t="s">
        <v>66</v>
      </c>
      <c r="L983" s="72">
        <v>983</v>
      </c>
      <c r="M983" s="72"/>
      <c r="N983" s="73"/>
      <c r="O983" s="79" t="s">
        <v>417</v>
      </c>
      <c r="P983" s="79">
        <v>1</v>
      </c>
      <c r="Q983" s="79" t="s">
        <v>418</v>
      </c>
      <c r="R983" s="79"/>
      <c r="S983" s="79"/>
      <c r="T983" s="78" t="str">
        <f>REPLACE(INDEX(GroupVertices[Group],MATCH(Edges[[#This Row],[Vertex 1]],GroupVertices[Vertex],0)),1,1,"")</f>
        <v>2</v>
      </c>
      <c r="U983" s="78" t="str">
        <f>REPLACE(INDEX(GroupVertices[Group],MATCH(Edges[[#This Row],[Vertex 2]],GroupVertices[Vertex],0)),1,1,"")</f>
        <v>2</v>
      </c>
      <c r="V983" s="48"/>
      <c r="W983" s="49"/>
      <c r="X983" s="48"/>
      <c r="Y983" s="49"/>
      <c r="Z983" s="48"/>
      <c r="AA983" s="49"/>
      <c r="AB983" s="48"/>
      <c r="AC983" s="49"/>
      <c r="AD983" s="48"/>
    </row>
    <row r="984" spans="1:30" ht="15">
      <c r="A984" s="65" t="s">
        <v>282</v>
      </c>
      <c r="B984" s="65" t="s">
        <v>331</v>
      </c>
      <c r="C984" s="66" t="s">
        <v>1350</v>
      </c>
      <c r="D984" s="67">
        <v>3</v>
      </c>
      <c r="E984" s="66" t="s">
        <v>132</v>
      </c>
      <c r="F984" s="69">
        <v>32</v>
      </c>
      <c r="G984" s="66"/>
      <c r="H984" s="70"/>
      <c r="I984" s="71"/>
      <c r="J984" s="71"/>
      <c r="K984" s="34" t="s">
        <v>66</v>
      </c>
      <c r="L984" s="72">
        <v>984</v>
      </c>
      <c r="M984" s="72"/>
      <c r="N984" s="73"/>
      <c r="O984" s="79" t="s">
        <v>417</v>
      </c>
      <c r="P984" s="79">
        <v>1</v>
      </c>
      <c r="Q984" s="79" t="s">
        <v>418</v>
      </c>
      <c r="R984" s="79"/>
      <c r="S984" s="79"/>
      <c r="T984" s="78" t="str">
        <f>REPLACE(INDEX(GroupVertices[Group],MATCH(Edges[[#This Row],[Vertex 1]],GroupVertices[Vertex],0)),1,1,"")</f>
        <v>2</v>
      </c>
      <c r="U984" s="78" t="str">
        <f>REPLACE(INDEX(GroupVertices[Group],MATCH(Edges[[#This Row],[Vertex 2]],GroupVertices[Vertex],0)),1,1,"")</f>
        <v>4</v>
      </c>
      <c r="V984" s="48"/>
      <c r="W984" s="49"/>
      <c r="X984" s="48"/>
      <c r="Y984" s="49"/>
      <c r="Z984" s="48"/>
      <c r="AA984" s="49"/>
      <c r="AB984" s="48"/>
      <c r="AC984" s="49"/>
      <c r="AD984" s="48"/>
    </row>
    <row r="985" spans="1:30" ht="15">
      <c r="A985" s="65" t="s">
        <v>199</v>
      </c>
      <c r="B985" s="65" t="s">
        <v>282</v>
      </c>
      <c r="C985" s="66" t="s">
        <v>1350</v>
      </c>
      <c r="D985" s="67">
        <v>3</v>
      </c>
      <c r="E985" s="66" t="s">
        <v>132</v>
      </c>
      <c r="F985" s="69">
        <v>32</v>
      </c>
      <c r="G985" s="66"/>
      <c r="H985" s="70"/>
      <c r="I985" s="71"/>
      <c r="J985" s="71"/>
      <c r="K985" s="34" t="s">
        <v>65</v>
      </c>
      <c r="L985" s="72">
        <v>985</v>
      </c>
      <c r="M985" s="72"/>
      <c r="N985" s="73"/>
      <c r="O985" s="79" t="s">
        <v>417</v>
      </c>
      <c r="P985" s="79">
        <v>1</v>
      </c>
      <c r="Q985" s="79" t="s">
        <v>418</v>
      </c>
      <c r="R985" s="79"/>
      <c r="S985" s="79"/>
      <c r="T985" s="78" t="str">
        <f>REPLACE(INDEX(GroupVertices[Group],MATCH(Edges[[#This Row],[Vertex 1]],GroupVertices[Vertex],0)),1,1,"")</f>
        <v>1</v>
      </c>
      <c r="U985" s="78" t="str">
        <f>REPLACE(INDEX(GroupVertices[Group],MATCH(Edges[[#This Row],[Vertex 2]],GroupVertices[Vertex],0)),1,1,"")</f>
        <v>2</v>
      </c>
      <c r="V985" s="48"/>
      <c r="W985" s="49"/>
      <c r="X985" s="48"/>
      <c r="Y985" s="49"/>
      <c r="Z985" s="48"/>
      <c r="AA985" s="49"/>
      <c r="AB985" s="48"/>
      <c r="AC985" s="49"/>
      <c r="AD985" s="48"/>
    </row>
    <row r="986" spans="1:30" ht="15">
      <c r="A986" s="65" t="s">
        <v>283</v>
      </c>
      <c r="B986" s="65" t="s">
        <v>282</v>
      </c>
      <c r="C986" s="66" t="s">
        <v>1350</v>
      </c>
      <c r="D986" s="67">
        <v>3</v>
      </c>
      <c r="E986" s="66" t="s">
        <v>132</v>
      </c>
      <c r="F986" s="69">
        <v>32</v>
      </c>
      <c r="G986" s="66"/>
      <c r="H986" s="70"/>
      <c r="I986" s="71"/>
      <c r="J986" s="71"/>
      <c r="K986" s="34" t="s">
        <v>65</v>
      </c>
      <c r="L986" s="72">
        <v>986</v>
      </c>
      <c r="M986" s="72"/>
      <c r="N986" s="73"/>
      <c r="O986" s="79" t="s">
        <v>417</v>
      </c>
      <c r="P986" s="79">
        <v>1</v>
      </c>
      <c r="Q986" s="79" t="s">
        <v>418</v>
      </c>
      <c r="R986" s="79"/>
      <c r="S986" s="79"/>
      <c r="T986" s="78" t="str">
        <f>REPLACE(INDEX(GroupVertices[Group],MATCH(Edges[[#This Row],[Vertex 1]],GroupVertices[Vertex],0)),1,1,"")</f>
        <v>2</v>
      </c>
      <c r="U986" s="78" t="str">
        <f>REPLACE(INDEX(GroupVertices[Group],MATCH(Edges[[#This Row],[Vertex 2]],GroupVertices[Vertex],0)),1,1,"")</f>
        <v>2</v>
      </c>
      <c r="V986" s="48"/>
      <c r="W986" s="49"/>
      <c r="X986" s="48"/>
      <c r="Y986" s="49"/>
      <c r="Z986" s="48"/>
      <c r="AA986" s="49"/>
      <c r="AB986" s="48"/>
      <c r="AC986" s="49"/>
      <c r="AD986" s="48"/>
    </row>
    <row r="987" spans="1:30" ht="15">
      <c r="A987" s="65" t="s">
        <v>288</v>
      </c>
      <c r="B987" s="65" t="s">
        <v>282</v>
      </c>
      <c r="C987" s="66" t="s">
        <v>1350</v>
      </c>
      <c r="D987" s="67">
        <v>3</v>
      </c>
      <c r="E987" s="66" t="s">
        <v>132</v>
      </c>
      <c r="F987" s="69">
        <v>32</v>
      </c>
      <c r="G987" s="66"/>
      <c r="H987" s="70"/>
      <c r="I987" s="71"/>
      <c r="J987" s="71"/>
      <c r="K987" s="34" t="s">
        <v>65</v>
      </c>
      <c r="L987" s="72">
        <v>987</v>
      </c>
      <c r="M987" s="72"/>
      <c r="N987" s="73"/>
      <c r="O987" s="79" t="s">
        <v>417</v>
      </c>
      <c r="P987" s="79">
        <v>1</v>
      </c>
      <c r="Q987" s="79" t="s">
        <v>418</v>
      </c>
      <c r="R987" s="79"/>
      <c r="S987" s="79"/>
      <c r="T987" s="78" t="str">
        <f>REPLACE(INDEX(GroupVertices[Group],MATCH(Edges[[#This Row],[Vertex 1]],GroupVertices[Vertex],0)),1,1,"")</f>
        <v>2</v>
      </c>
      <c r="U987" s="78" t="str">
        <f>REPLACE(INDEX(GroupVertices[Group],MATCH(Edges[[#This Row],[Vertex 2]],GroupVertices[Vertex],0)),1,1,"")</f>
        <v>2</v>
      </c>
      <c r="V987" s="48"/>
      <c r="W987" s="49"/>
      <c r="X987" s="48"/>
      <c r="Y987" s="49"/>
      <c r="Z987" s="48"/>
      <c r="AA987" s="49"/>
      <c r="AB987" s="48"/>
      <c r="AC987" s="49"/>
      <c r="AD987" s="48"/>
    </row>
    <row r="988" spans="1:30" ht="15">
      <c r="A988" s="65" t="s">
        <v>312</v>
      </c>
      <c r="B988" s="65" t="s">
        <v>282</v>
      </c>
      <c r="C988" s="66" t="s">
        <v>1350</v>
      </c>
      <c r="D988" s="67">
        <v>3</v>
      </c>
      <c r="E988" s="66" t="s">
        <v>132</v>
      </c>
      <c r="F988" s="69">
        <v>32</v>
      </c>
      <c r="G988" s="66"/>
      <c r="H988" s="70"/>
      <c r="I988" s="71"/>
      <c r="J988" s="71"/>
      <c r="K988" s="34" t="s">
        <v>66</v>
      </c>
      <c r="L988" s="72">
        <v>988</v>
      </c>
      <c r="M988" s="72"/>
      <c r="N988" s="73"/>
      <c r="O988" s="79" t="s">
        <v>417</v>
      </c>
      <c r="P988" s="79">
        <v>1</v>
      </c>
      <c r="Q988" s="79" t="s">
        <v>418</v>
      </c>
      <c r="R988" s="79"/>
      <c r="S988" s="79"/>
      <c r="T988" s="78" t="str">
        <f>REPLACE(INDEX(GroupVertices[Group],MATCH(Edges[[#This Row],[Vertex 1]],GroupVertices[Vertex],0)),1,1,"")</f>
        <v>2</v>
      </c>
      <c r="U988" s="78" t="str">
        <f>REPLACE(INDEX(GroupVertices[Group],MATCH(Edges[[#This Row],[Vertex 2]],GroupVertices[Vertex],0)),1,1,"")</f>
        <v>2</v>
      </c>
      <c r="V988" s="48"/>
      <c r="W988" s="49"/>
      <c r="X988" s="48"/>
      <c r="Y988" s="49"/>
      <c r="Z988" s="48"/>
      <c r="AA988" s="49"/>
      <c r="AB988" s="48"/>
      <c r="AC988" s="49"/>
      <c r="AD988" s="48"/>
    </row>
    <row r="989" spans="1:30" ht="15">
      <c r="A989" s="65" t="s">
        <v>331</v>
      </c>
      <c r="B989" s="65" t="s">
        <v>282</v>
      </c>
      <c r="C989" s="66" t="s">
        <v>1350</v>
      </c>
      <c r="D989" s="67">
        <v>3</v>
      </c>
      <c r="E989" s="66" t="s">
        <v>132</v>
      </c>
      <c r="F989" s="69">
        <v>32</v>
      </c>
      <c r="G989" s="66"/>
      <c r="H989" s="70"/>
      <c r="I989" s="71"/>
      <c r="J989" s="71"/>
      <c r="K989" s="34" t="s">
        <v>66</v>
      </c>
      <c r="L989" s="72">
        <v>989</v>
      </c>
      <c r="M989" s="72"/>
      <c r="N989" s="73"/>
      <c r="O989" s="79" t="s">
        <v>417</v>
      </c>
      <c r="P989" s="79">
        <v>1</v>
      </c>
      <c r="Q989" s="79" t="s">
        <v>418</v>
      </c>
      <c r="R989" s="79"/>
      <c r="S989" s="79"/>
      <c r="T989" s="78" t="str">
        <f>REPLACE(INDEX(GroupVertices[Group],MATCH(Edges[[#This Row],[Vertex 1]],GroupVertices[Vertex],0)),1,1,"")</f>
        <v>4</v>
      </c>
      <c r="U989" s="78" t="str">
        <f>REPLACE(INDEX(GroupVertices[Group],MATCH(Edges[[#This Row],[Vertex 2]],GroupVertices[Vertex],0)),1,1,"")</f>
        <v>2</v>
      </c>
      <c r="V989" s="48"/>
      <c r="W989" s="49"/>
      <c r="X989" s="48"/>
      <c r="Y989" s="49"/>
      <c r="Z989" s="48"/>
      <c r="AA989" s="49"/>
      <c r="AB989" s="48"/>
      <c r="AC989" s="49"/>
      <c r="AD989" s="48"/>
    </row>
    <row r="990" spans="1:30" ht="15">
      <c r="A990" s="65" t="s">
        <v>336</v>
      </c>
      <c r="B990" s="65" t="s">
        <v>401</v>
      </c>
      <c r="C990" s="66" t="s">
        <v>1350</v>
      </c>
      <c r="D990" s="67">
        <v>3</v>
      </c>
      <c r="E990" s="66" t="s">
        <v>132</v>
      </c>
      <c r="F990" s="69">
        <v>32</v>
      </c>
      <c r="G990" s="66"/>
      <c r="H990" s="70"/>
      <c r="I990" s="71"/>
      <c r="J990" s="71"/>
      <c r="K990" s="34" t="s">
        <v>65</v>
      </c>
      <c r="L990" s="72">
        <v>990</v>
      </c>
      <c r="M990" s="72"/>
      <c r="N990" s="73"/>
      <c r="O990" s="79" t="s">
        <v>417</v>
      </c>
      <c r="P990" s="79">
        <v>1</v>
      </c>
      <c r="Q990" s="79" t="s">
        <v>418</v>
      </c>
      <c r="R990" s="79"/>
      <c r="S990" s="79"/>
      <c r="T990" s="78" t="str">
        <f>REPLACE(INDEX(GroupVertices[Group],MATCH(Edges[[#This Row],[Vertex 1]],GroupVertices[Vertex],0)),1,1,"")</f>
        <v>3</v>
      </c>
      <c r="U990" s="78" t="str">
        <f>REPLACE(INDEX(GroupVertices[Group],MATCH(Edges[[#This Row],[Vertex 2]],GroupVertices[Vertex],0)),1,1,"")</f>
        <v>2</v>
      </c>
      <c r="V990" s="48"/>
      <c r="W990" s="49"/>
      <c r="X990" s="48"/>
      <c r="Y990" s="49"/>
      <c r="Z990" s="48"/>
      <c r="AA990" s="49"/>
      <c r="AB990" s="48"/>
      <c r="AC990" s="49"/>
      <c r="AD990" s="48"/>
    </row>
    <row r="991" spans="1:30" ht="15">
      <c r="A991" s="65" t="s">
        <v>242</v>
      </c>
      <c r="B991" s="65" t="s">
        <v>401</v>
      </c>
      <c r="C991" s="66" t="s">
        <v>1350</v>
      </c>
      <c r="D991" s="67">
        <v>3</v>
      </c>
      <c r="E991" s="66" t="s">
        <v>132</v>
      </c>
      <c r="F991" s="69">
        <v>32</v>
      </c>
      <c r="G991" s="66"/>
      <c r="H991" s="70"/>
      <c r="I991" s="71"/>
      <c r="J991" s="71"/>
      <c r="K991" s="34" t="s">
        <v>65</v>
      </c>
      <c r="L991" s="72">
        <v>991</v>
      </c>
      <c r="M991" s="72"/>
      <c r="N991" s="73"/>
      <c r="O991" s="79" t="s">
        <v>417</v>
      </c>
      <c r="P991" s="79">
        <v>1</v>
      </c>
      <c r="Q991" s="79" t="s">
        <v>418</v>
      </c>
      <c r="R991" s="79"/>
      <c r="S991" s="79"/>
      <c r="T991" s="78" t="str">
        <f>REPLACE(INDEX(GroupVertices[Group],MATCH(Edges[[#This Row],[Vertex 1]],GroupVertices[Vertex],0)),1,1,"")</f>
        <v>2</v>
      </c>
      <c r="U991" s="78" t="str">
        <f>REPLACE(INDEX(GroupVertices[Group],MATCH(Edges[[#This Row],[Vertex 2]],GroupVertices[Vertex],0)),1,1,"")</f>
        <v>2</v>
      </c>
      <c r="V991" s="48"/>
      <c r="W991" s="49"/>
      <c r="X991" s="48"/>
      <c r="Y991" s="49"/>
      <c r="Z991" s="48"/>
      <c r="AA991" s="49"/>
      <c r="AB991" s="48"/>
      <c r="AC991" s="49"/>
      <c r="AD991" s="48"/>
    </row>
    <row r="992" spans="1:30" ht="15">
      <c r="A992" s="65" t="s">
        <v>260</v>
      </c>
      <c r="B992" s="65" t="s">
        <v>401</v>
      </c>
      <c r="C992" s="66" t="s">
        <v>1350</v>
      </c>
      <c r="D992" s="67">
        <v>3</v>
      </c>
      <c r="E992" s="66" t="s">
        <v>132</v>
      </c>
      <c r="F992" s="69">
        <v>32</v>
      </c>
      <c r="G992" s="66"/>
      <c r="H992" s="70"/>
      <c r="I992" s="71"/>
      <c r="J992" s="71"/>
      <c r="K992" s="34" t="s">
        <v>65</v>
      </c>
      <c r="L992" s="72">
        <v>992</v>
      </c>
      <c r="M992" s="72"/>
      <c r="N992" s="73"/>
      <c r="O992" s="79" t="s">
        <v>417</v>
      </c>
      <c r="P992" s="79">
        <v>1</v>
      </c>
      <c r="Q992" s="79" t="s">
        <v>418</v>
      </c>
      <c r="R992" s="79"/>
      <c r="S992" s="79"/>
      <c r="T992" s="78" t="str">
        <f>REPLACE(INDEX(GroupVertices[Group],MATCH(Edges[[#This Row],[Vertex 1]],GroupVertices[Vertex],0)),1,1,"")</f>
        <v>3</v>
      </c>
      <c r="U992" s="78" t="str">
        <f>REPLACE(INDEX(GroupVertices[Group],MATCH(Edges[[#This Row],[Vertex 2]],GroupVertices[Vertex],0)),1,1,"")</f>
        <v>2</v>
      </c>
      <c r="V992" s="48"/>
      <c r="W992" s="49"/>
      <c r="X992" s="48"/>
      <c r="Y992" s="49"/>
      <c r="Z992" s="48"/>
      <c r="AA992" s="49"/>
      <c r="AB992" s="48"/>
      <c r="AC992" s="49"/>
      <c r="AD992" s="48"/>
    </row>
    <row r="993" spans="1:30" ht="15">
      <c r="A993" s="65" t="s">
        <v>234</v>
      </c>
      <c r="B993" s="65" t="s">
        <v>401</v>
      </c>
      <c r="C993" s="66" t="s">
        <v>1350</v>
      </c>
      <c r="D993" s="67">
        <v>3</v>
      </c>
      <c r="E993" s="66" t="s">
        <v>132</v>
      </c>
      <c r="F993" s="69">
        <v>32</v>
      </c>
      <c r="G993" s="66"/>
      <c r="H993" s="70"/>
      <c r="I993" s="71"/>
      <c r="J993" s="71"/>
      <c r="K993" s="34" t="s">
        <v>65</v>
      </c>
      <c r="L993" s="72">
        <v>993</v>
      </c>
      <c r="M993" s="72"/>
      <c r="N993" s="73"/>
      <c r="O993" s="79" t="s">
        <v>417</v>
      </c>
      <c r="P993" s="79">
        <v>1</v>
      </c>
      <c r="Q993" s="79" t="s">
        <v>418</v>
      </c>
      <c r="R993" s="79"/>
      <c r="S993" s="79"/>
      <c r="T993" s="78" t="str">
        <f>REPLACE(INDEX(GroupVertices[Group],MATCH(Edges[[#This Row],[Vertex 1]],GroupVertices[Vertex],0)),1,1,"")</f>
        <v>2</v>
      </c>
      <c r="U993" s="78" t="str">
        <f>REPLACE(INDEX(GroupVertices[Group],MATCH(Edges[[#This Row],[Vertex 2]],GroupVertices[Vertex],0)),1,1,"")</f>
        <v>2</v>
      </c>
      <c r="V993" s="48"/>
      <c r="W993" s="49"/>
      <c r="X993" s="48"/>
      <c r="Y993" s="49"/>
      <c r="Z993" s="48"/>
      <c r="AA993" s="49"/>
      <c r="AB993" s="48"/>
      <c r="AC993" s="49"/>
      <c r="AD993" s="48"/>
    </row>
    <row r="994" spans="1:30" ht="15">
      <c r="A994" s="65" t="s">
        <v>272</v>
      </c>
      <c r="B994" s="65" t="s">
        <v>401</v>
      </c>
      <c r="C994" s="66" t="s">
        <v>1350</v>
      </c>
      <c r="D994" s="67">
        <v>3</v>
      </c>
      <c r="E994" s="66" t="s">
        <v>132</v>
      </c>
      <c r="F994" s="69">
        <v>32</v>
      </c>
      <c r="G994" s="66"/>
      <c r="H994" s="70"/>
      <c r="I994" s="71"/>
      <c r="J994" s="71"/>
      <c r="K994" s="34" t="s">
        <v>65</v>
      </c>
      <c r="L994" s="72">
        <v>994</v>
      </c>
      <c r="M994" s="72"/>
      <c r="N994" s="73"/>
      <c r="O994" s="79" t="s">
        <v>417</v>
      </c>
      <c r="P994" s="79">
        <v>1</v>
      </c>
      <c r="Q994" s="79" t="s">
        <v>418</v>
      </c>
      <c r="R994" s="79"/>
      <c r="S994" s="79"/>
      <c r="T994" s="78" t="str">
        <f>REPLACE(INDEX(GroupVertices[Group],MATCH(Edges[[#This Row],[Vertex 1]],GroupVertices[Vertex],0)),1,1,"")</f>
        <v>1</v>
      </c>
      <c r="U994" s="78" t="str">
        <f>REPLACE(INDEX(GroupVertices[Group],MATCH(Edges[[#This Row],[Vertex 2]],GroupVertices[Vertex],0)),1,1,"")</f>
        <v>2</v>
      </c>
      <c r="V994" s="48"/>
      <c r="W994" s="49"/>
      <c r="X994" s="48"/>
      <c r="Y994" s="49"/>
      <c r="Z994" s="48"/>
      <c r="AA994" s="49"/>
      <c r="AB994" s="48"/>
      <c r="AC994" s="49"/>
      <c r="AD994" s="48"/>
    </row>
    <row r="995" spans="1:30" ht="15">
      <c r="A995" s="65" t="s">
        <v>288</v>
      </c>
      <c r="B995" s="65" t="s">
        <v>401</v>
      </c>
      <c r="C995" s="66" t="s">
        <v>1350</v>
      </c>
      <c r="D995" s="67">
        <v>3</v>
      </c>
      <c r="E995" s="66" t="s">
        <v>132</v>
      </c>
      <c r="F995" s="69">
        <v>32</v>
      </c>
      <c r="G995" s="66"/>
      <c r="H995" s="70"/>
      <c r="I995" s="71"/>
      <c r="J995" s="71"/>
      <c r="K995" s="34" t="s">
        <v>65</v>
      </c>
      <c r="L995" s="72">
        <v>995</v>
      </c>
      <c r="M995" s="72"/>
      <c r="N995" s="73"/>
      <c r="O995" s="79" t="s">
        <v>417</v>
      </c>
      <c r="P995" s="79">
        <v>1</v>
      </c>
      <c r="Q995" s="79" t="s">
        <v>418</v>
      </c>
      <c r="R995" s="79"/>
      <c r="S995" s="79"/>
      <c r="T995" s="78" t="str">
        <f>REPLACE(INDEX(GroupVertices[Group],MATCH(Edges[[#This Row],[Vertex 1]],GroupVertices[Vertex],0)),1,1,"")</f>
        <v>2</v>
      </c>
      <c r="U995" s="78" t="str">
        <f>REPLACE(INDEX(GroupVertices[Group],MATCH(Edges[[#This Row],[Vertex 2]],GroupVertices[Vertex],0)),1,1,"")</f>
        <v>2</v>
      </c>
      <c r="V995" s="48"/>
      <c r="W995" s="49"/>
      <c r="X995" s="48"/>
      <c r="Y995" s="49"/>
      <c r="Z995" s="48"/>
      <c r="AA995" s="49"/>
      <c r="AB995" s="48"/>
      <c r="AC995" s="49"/>
      <c r="AD995" s="48"/>
    </row>
    <row r="996" spans="1:30" ht="15">
      <c r="A996" s="65" t="s">
        <v>199</v>
      </c>
      <c r="B996" s="65" t="s">
        <v>401</v>
      </c>
      <c r="C996" s="66" t="s">
        <v>1350</v>
      </c>
      <c r="D996" s="67">
        <v>3</v>
      </c>
      <c r="E996" s="66" t="s">
        <v>132</v>
      </c>
      <c r="F996" s="69">
        <v>32</v>
      </c>
      <c r="G996" s="66"/>
      <c r="H996" s="70"/>
      <c r="I996" s="71"/>
      <c r="J996" s="71"/>
      <c r="K996" s="34" t="s">
        <v>65</v>
      </c>
      <c r="L996" s="72">
        <v>996</v>
      </c>
      <c r="M996" s="72"/>
      <c r="N996" s="73"/>
      <c r="O996" s="79" t="s">
        <v>417</v>
      </c>
      <c r="P996" s="79">
        <v>1</v>
      </c>
      <c r="Q996" s="79" t="s">
        <v>418</v>
      </c>
      <c r="R996" s="79"/>
      <c r="S996" s="79"/>
      <c r="T996" s="78" t="str">
        <f>REPLACE(INDEX(GroupVertices[Group],MATCH(Edges[[#This Row],[Vertex 1]],GroupVertices[Vertex],0)),1,1,"")</f>
        <v>1</v>
      </c>
      <c r="U996" s="78" t="str">
        <f>REPLACE(INDEX(GroupVertices[Group],MATCH(Edges[[#This Row],[Vertex 2]],GroupVertices[Vertex],0)),1,1,"")</f>
        <v>2</v>
      </c>
      <c r="V996" s="48"/>
      <c r="W996" s="49"/>
      <c r="X996" s="48"/>
      <c r="Y996" s="49"/>
      <c r="Z996" s="48"/>
      <c r="AA996" s="49"/>
      <c r="AB996" s="48"/>
      <c r="AC996" s="49"/>
      <c r="AD996" s="48"/>
    </row>
    <row r="997" spans="1:30" ht="15">
      <c r="A997" s="65" t="s">
        <v>331</v>
      </c>
      <c r="B997" s="65" t="s">
        <v>401</v>
      </c>
      <c r="C997" s="66" t="s">
        <v>1350</v>
      </c>
      <c r="D997" s="67">
        <v>3</v>
      </c>
      <c r="E997" s="66" t="s">
        <v>132</v>
      </c>
      <c r="F997" s="69">
        <v>32</v>
      </c>
      <c r="G997" s="66"/>
      <c r="H997" s="70"/>
      <c r="I997" s="71"/>
      <c r="J997" s="71"/>
      <c r="K997" s="34" t="s">
        <v>65</v>
      </c>
      <c r="L997" s="72">
        <v>997</v>
      </c>
      <c r="M997" s="72"/>
      <c r="N997" s="73"/>
      <c r="O997" s="79" t="s">
        <v>417</v>
      </c>
      <c r="P997" s="79">
        <v>1</v>
      </c>
      <c r="Q997" s="79" t="s">
        <v>418</v>
      </c>
      <c r="R997" s="79"/>
      <c r="S997" s="79"/>
      <c r="T997" s="78" t="str">
        <f>REPLACE(INDEX(GroupVertices[Group],MATCH(Edges[[#This Row],[Vertex 1]],GroupVertices[Vertex],0)),1,1,"")</f>
        <v>4</v>
      </c>
      <c r="U997" s="78" t="str">
        <f>REPLACE(INDEX(GroupVertices[Group],MATCH(Edges[[#This Row],[Vertex 2]],GroupVertices[Vertex],0)),1,1,"")</f>
        <v>2</v>
      </c>
      <c r="V997" s="48"/>
      <c r="W997" s="49"/>
      <c r="X997" s="48"/>
      <c r="Y997" s="49"/>
      <c r="Z997" s="48"/>
      <c r="AA997" s="49"/>
      <c r="AB997" s="48"/>
      <c r="AC997" s="49"/>
      <c r="AD997" s="48"/>
    </row>
    <row r="998" spans="1:30" ht="15">
      <c r="A998" s="65" t="s">
        <v>337</v>
      </c>
      <c r="B998" s="65" t="s">
        <v>312</v>
      </c>
      <c r="C998" s="66" t="s">
        <v>1350</v>
      </c>
      <c r="D998" s="67">
        <v>3</v>
      </c>
      <c r="E998" s="66" t="s">
        <v>132</v>
      </c>
      <c r="F998" s="69">
        <v>32</v>
      </c>
      <c r="G998" s="66"/>
      <c r="H998" s="70"/>
      <c r="I998" s="71"/>
      <c r="J998" s="71"/>
      <c r="K998" s="34" t="s">
        <v>65</v>
      </c>
      <c r="L998" s="72">
        <v>998</v>
      </c>
      <c r="M998" s="72"/>
      <c r="N998" s="73"/>
      <c r="O998" s="79" t="s">
        <v>417</v>
      </c>
      <c r="P998" s="79">
        <v>1</v>
      </c>
      <c r="Q998" s="79" t="s">
        <v>418</v>
      </c>
      <c r="R998" s="79"/>
      <c r="S998" s="79"/>
      <c r="T998" s="78" t="str">
        <f>REPLACE(INDEX(GroupVertices[Group],MATCH(Edges[[#This Row],[Vertex 1]],GroupVertices[Vertex],0)),1,1,"")</f>
        <v>4</v>
      </c>
      <c r="U998" s="78" t="str">
        <f>REPLACE(INDEX(GroupVertices[Group],MATCH(Edges[[#This Row],[Vertex 2]],GroupVertices[Vertex],0)),1,1,"")</f>
        <v>2</v>
      </c>
      <c r="V998" s="48"/>
      <c r="W998" s="49"/>
      <c r="X998" s="48"/>
      <c r="Y998" s="49"/>
      <c r="Z998" s="48"/>
      <c r="AA998" s="49"/>
      <c r="AB998" s="48"/>
      <c r="AC998" s="49"/>
      <c r="AD998" s="48"/>
    </row>
    <row r="999" spans="1:30" ht="15">
      <c r="A999" s="65" t="s">
        <v>337</v>
      </c>
      <c r="B999" s="65" t="s">
        <v>316</v>
      </c>
      <c r="C999" s="66" t="s">
        <v>1350</v>
      </c>
      <c r="D999" s="67">
        <v>3</v>
      </c>
      <c r="E999" s="66" t="s">
        <v>132</v>
      </c>
      <c r="F999" s="69">
        <v>32</v>
      </c>
      <c r="G999" s="66"/>
      <c r="H999" s="70"/>
      <c r="I999" s="71"/>
      <c r="J999" s="71"/>
      <c r="K999" s="34" t="s">
        <v>65</v>
      </c>
      <c r="L999" s="72">
        <v>999</v>
      </c>
      <c r="M999" s="72"/>
      <c r="N999" s="73"/>
      <c r="O999" s="79" t="s">
        <v>417</v>
      </c>
      <c r="P999" s="79">
        <v>1</v>
      </c>
      <c r="Q999" s="79" t="s">
        <v>418</v>
      </c>
      <c r="R999" s="79"/>
      <c r="S999" s="79"/>
      <c r="T999" s="78" t="str">
        <f>REPLACE(INDEX(GroupVertices[Group],MATCH(Edges[[#This Row],[Vertex 1]],GroupVertices[Vertex],0)),1,1,"")</f>
        <v>4</v>
      </c>
      <c r="U999" s="78" t="str">
        <f>REPLACE(INDEX(GroupVertices[Group],MATCH(Edges[[#This Row],[Vertex 2]],GroupVertices[Vertex],0)),1,1,"")</f>
        <v>4</v>
      </c>
      <c r="V999" s="48"/>
      <c r="W999" s="49"/>
      <c r="X999" s="48"/>
      <c r="Y999" s="49"/>
      <c r="Z999" s="48"/>
      <c r="AA999" s="49"/>
      <c r="AB999" s="48"/>
      <c r="AC999" s="49"/>
      <c r="AD999" s="48"/>
    </row>
    <row r="1000" spans="1:30" ht="15">
      <c r="A1000" s="65" t="s">
        <v>337</v>
      </c>
      <c r="B1000" s="65" t="s">
        <v>331</v>
      </c>
      <c r="C1000" s="66" t="s">
        <v>1350</v>
      </c>
      <c r="D1000" s="67">
        <v>3</v>
      </c>
      <c r="E1000" s="66" t="s">
        <v>132</v>
      </c>
      <c r="F1000" s="69">
        <v>32</v>
      </c>
      <c r="G1000" s="66"/>
      <c r="H1000" s="70"/>
      <c r="I1000" s="71"/>
      <c r="J1000" s="71"/>
      <c r="K1000" s="34" t="s">
        <v>65</v>
      </c>
      <c r="L1000" s="72">
        <v>1000</v>
      </c>
      <c r="M1000" s="72"/>
      <c r="N1000" s="73"/>
      <c r="O1000" s="79" t="s">
        <v>417</v>
      </c>
      <c r="P1000" s="79">
        <v>1</v>
      </c>
      <c r="Q1000" s="79" t="s">
        <v>418</v>
      </c>
      <c r="R1000" s="79"/>
      <c r="S1000" s="79"/>
      <c r="T1000" s="78" t="str">
        <f>REPLACE(INDEX(GroupVertices[Group],MATCH(Edges[[#This Row],[Vertex 1]],GroupVertices[Vertex],0)),1,1,"")</f>
        <v>4</v>
      </c>
      <c r="U1000" s="78" t="str">
        <f>REPLACE(INDEX(GroupVertices[Group],MATCH(Edges[[#This Row],[Vertex 2]],GroupVertices[Vertex],0)),1,1,"")</f>
        <v>4</v>
      </c>
      <c r="V1000" s="48"/>
      <c r="W1000" s="49"/>
      <c r="X1000" s="48"/>
      <c r="Y1000" s="49"/>
      <c r="Z1000" s="48"/>
      <c r="AA1000" s="49"/>
      <c r="AB1000" s="48"/>
      <c r="AC1000" s="49"/>
      <c r="AD1000" s="48"/>
    </row>
    <row r="1001" spans="1:30" ht="15">
      <c r="A1001" s="65" t="s">
        <v>199</v>
      </c>
      <c r="B1001" s="65" t="s">
        <v>337</v>
      </c>
      <c r="C1001" s="66" t="s">
        <v>1350</v>
      </c>
      <c r="D1001" s="67">
        <v>3</v>
      </c>
      <c r="E1001" s="66" t="s">
        <v>132</v>
      </c>
      <c r="F1001" s="69">
        <v>32</v>
      </c>
      <c r="G1001" s="66"/>
      <c r="H1001" s="70"/>
      <c r="I1001" s="71"/>
      <c r="J1001" s="71"/>
      <c r="K1001" s="34" t="s">
        <v>65</v>
      </c>
      <c r="L1001" s="72">
        <v>1001</v>
      </c>
      <c r="M1001" s="72"/>
      <c r="N1001" s="73"/>
      <c r="O1001" s="79" t="s">
        <v>417</v>
      </c>
      <c r="P1001" s="79">
        <v>1</v>
      </c>
      <c r="Q1001" s="79" t="s">
        <v>418</v>
      </c>
      <c r="R1001" s="79"/>
      <c r="S1001" s="79"/>
      <c r="T1001" s="78" t="str">
        <f>REPLACE(INDEX(GroupVertices[Group],MATCH(Edges[[#This Row],[Vertex 1]],GroupVertices[Vertex],0)),1,1,"")</f>
        <v>1</v>
      </c>
      <c r="U1001" s="78" t="str">
        <f>REPLACE(INDEX(GroupVertices[Group],MATCH(Edges[[#This Row],[Vertex 2]],GroupVertices[Vertex],0)),1,1,"")</f>
        <v>4</v>
      </c>
      <c r="V1001" s="48"/>
      <c r="W1001" s="49"/>
      <c r="X1001" s="48"/>
      <c r="Y1001" s="49"/>
      <c r="Z1001" s="48"/>
      <c r="AA1001" s="49"/>
      <c r="AB1001" s="48"/>
      <c r="AC1001" s="49"/>
      <c r="AD1001" s="48"/>
    </row>
    <row r="1002" spans="1:30" ht="15">
      <c r="A1002" s="65" t="s">
        <v>317</v>
      </c>
      <c r="B1002" s="65" t="s">
        <v>413</v>
      </c>
      <c r="C1002" s="66" t="s">
        <v>1350</v>
      </c>
      <c r="D1002" s="67">
        <v>3</v>
      </c>
      <c r="E1002" s="66" t="s">
        <v>132</v>
      </c>
      <c r="F1002" s="69">
        <v>32</v>
      </c>
      <c r="G1002" s="66"/>
      <c r="H1002" s="70"/>
      <c r="I1002" s="71"/>
      <c r="J1002" s="71"/>
      <c r="K1002" s="34" t="s">
        <v>65</v>
      </c>
      <c r="L1002" s="72">
        <v>1002</v>
      </c>
      <c r="M1002" s="72"/>
      <c r="N1002" s="73"/>
      <c r="O1002" s="79" t="s">
        <v>417</v>
      </c>
      <c r="P1002" s="79">
        <v>1</v>
      </c>
      <c r="Q1002" s="79" t="s">
        <v>418</v>
      </c>
      <c r="R1002" s="79"/>
      <c r="S1002" s="79"/>
      <c r="T1002" s="78" t="str">
        <f>REPLACE(INDEX(GroupVertices[Group],MATCH(Edges[[#This Row],[Vertex 1]],GroupVertices[Vertex],0)),1,1,"")</f>
        <v>3</v>
      </c>
      <c r="U1002" s="78" t="str">
        <f>REPLACE(INDEX(GroupVertices[Group],MATCH(Edges[[#This Row],[Vertex 2]],GroupVertices[Vertex],0)),1,1,"")</f>
        <v>5</v>
      </c>
      <c r="V1002" s="48"/>
      <c r="W1002" s="49"/>
      <c r="X1002" s="48"/>
      <c r="Y1002" s="49"/>
      <c r="Z1002" s="48"/>
      <c r="AA1002" s="49"/>
      <c r="AB1002" s="48"/>
      <c r="AC1002" s="49"/>
      <c r="AD1002" s="48"/>
    </row>
    <row r="1003" spans="1:30" ht="15">
      <c r="A1003" s="65" t="s">
        <v>199</v>
      </c>
      <c r="B1003" s="65" t="s">
        <v>413</v>
      </c>
      <c r="C1003" s="66" t="s">
        <v>1350</v>
      </c>
      <c r="D1003" s="67">
        <v>3</v>
      </c>
      <c r="E1003" s="66" t="s">
        <v>132</v>
      </c>
      <c r="F1003" s="69">
        <v>32</v>
      </c>
      <c r="G1003" s="66"/>
      <c r="H1003" s="70"/>
      <c r="I1003" s="71"/>
      <c r="J1003" s="71"/>
      <c r="K1003" s="34" t="s">
        <v>65</v>
      </c>
      <c r="L1003" s="72">
        <v>1003</v>
      </c>
      <c r="M1003" s="72"/>
      <c r="N1003" s="73"/>
      <c r="O1003" s="79" t="s">
        <v>417</v>
      </c>
      <c r="P1003" s="79">
        <v>1</v>
      </c>
      <c r="Q1003" s="79" t="s">
        <v>418</v>
      </c>
      <c r="R1003" s="79"/>
      <c r="S1003" s="79"/>
      <c r="T1003" s="78" t="str">
        <f>REPLACE(INDEX(GroupVertices[Group],MATCH(Edges[[#This Row],[Vertex 1]],GroupVertices[Vertex],0)),1,1,"")</f>
        <v>1</v>
      </c>
      <c r="U1003" s="78" t="str">
        <f>REPLACE(INDEX(GroupVertices[Group],MATCH(Edges[[#This Row],[Vertex 2]],GroupVertices[Vertex],0)),1,1,"")</f>
        <v>5</v>
      </c>
      <c r="V1003" s="48"/>
      <c r="W1003" s="49"/>
      <c r="X1003" s="48"/>
      <c r="Y1003" s="49"/>
      <c r="Z1003" s="48"/>
      <c r="AA1003" s="49"/>
      <c r="AB1003" s="48"/>
      <c r="AC1003" s="49"/>
      <c r="AD1003" s="48"/>
    </row>
    <row r="1004" spans="1:30" ht="15">
      <c r="A1004" s="65" t="s">
        <v>276</v>
      </c>
      <c r="B1004" s="65" t="s">
        <v>219</v>
      </c>
      <c r="C1004" s="66" t="s">
        <v>1350</v>
      </c>
      <c r="D1004" s="67">
        <v>3</v>
      </c>
      <c r="E1004" s="66" t="s">
        <v>132</v>
      </c>
      <c r="F1004" s="69">
        <v>32</v>
      </c>
      <c r="G1004" s="66"/>
      <c r="H1004" s="70"/>
      <c r="I1004" s="71"/>
      <c r="J1004" s="71"/>
      <c r="K1004" s="34" t="s">
        <v>65</v>
      </c>
      <c r="L1004" s="72">
        <v>1004</v>
      </c>
      <c r="M1004" s="72"/>
      <c r="N1004" s="73"/>
      <c r="O1004" s="79" t="s">
        <v>417</v>
      </c>
      <c r="P1004" s="79">
        <v>1</v>
      </c>
      <c r="Q1004" s="79" t="s">
        <v>418</v>
      </c>
      <c r="R1004" s="79"/>
      <c r="S1004" s="79"/>
      <c r="T1004" s="78" t="str">
        <f>REPLACE(INDEX(GroupVertices[Group],MATCH(Edges[[#This Row],[Vertex 1]],GroupVertices[Vertex],0)),1,1,"")</f>
        <v>3</v>
      </c>
      <c r="U1004" s="78" t="str">
        <f>REPLACE(INDEX(GroupVertices[Group],MATCH(Edges[[#This Row],[Vertex 2]],GroupVertices[Vertex],0)),1,1,"")</f>
        <v>4</v>
      </c>
      <c r="V1004" s="48"/>
      <c r="W1004" s="49"/>
      <c r="X1004" s="48"/>
      <c r="Y1004" s="49"/>
      <c r="Z1004" s="48"/>
      <c r="AA1004" s="49"/>
      <c r="AB1004" s="48"/>
      <c r="AC1004" s="49"/>
      <c r="AD1004" s="48"/>
    </row>
    <row r="1005" spans="1:30" ht="15">
      <c r="A1005" s="65" t="s">
        <v>219</v>
      </c>
      <c r="B1005" s="65" t="s">
        <v>311</v>
      </c>
      <c r="C1005" s="66" t="s">
        <v>1350</v>
      </c>
      <c r="D1005" s="67">
        <v>3</v>
      </c>
      <c r="E1005" s="66" t="s">
        <v>132</v>
      </c>
      <c r="F1005" s="69">
        <v>32</v>
      </c>
      <c r="G1005" s="66"/>
      <c r="H1005" s="70"/>
      <c r="I1005" s="71"/>
      <c r="J1005" s="71"/>
      <c r="K1005" s="34" t="s">
        <v>66</v>
      </c>
      <c r="L1005" s="72">
        <v>1005</v>
      </c>
      <c r="M1005" s="72"/>
      <c r="N1005" s="73"/>
      <c r="O1005" s="79" t="s">
        <v>417</v>
      </c>
      <c r="P1005" s="79">
        <v>1</v>
      </c>
      <c r="Q1005" s="79" t="s">
        <v>418</v>
      </c>
      <c r="R1005" s="79"/>
      <c r="S1005" s="79"/>
      <c r="T1005" s="78" t="str">
        <f>REPLACE(INDEX(GroupVertices[Group],MATCH(Edges[[#This Row],[Vertex 1]],GroupVertices[Vertex],0)),1,1,"")</f>
        <v>4</v>
      </c>
      <c r="U1005" s="78" t="str">
        <f>REPLACE(INDEX(GroupVertices[Group],MATCH(Edges[[#This Row],[Vertex 2]],GroupVertices[Vertex],0)),1,1,"")</f>
        <v>3</v>
      </c>
      <c r="V1005" s="48"/>
      <c r="W1005" s="49"/>
      <c r="X1005" s="48"/>
      <c r="Y1005" s="49"/>
      <c r="Z1005" s="48"/>
      <c r="AA1005" s="49"/>
      <c r="AB1005" s="48"/>
      <c r="AC1005" s="49"/>
      <c r="AD1005" s="48"/>
    </row>
    <row r="1006" spans="1:30" ht="15">
      <c r="A1006" s="65" t="s">
        <v>219</v>
      </c>
      <c r="B1006" s="65" t="s">
        <v>242</v>
      </c>
      <c r="C1006" s="66" t="s">
        <v>1350</v>
      </c>
      <c r="D1006" s="67">
        <v>3</v>
      </c>
      <c r="E1006" s="66" t="s">
        <v>132</v>
      </c>
      <c r="F1006" s="69">
        <v>32</v>
      </c>
      <c r="G1006" s="66"/>
      <c r="H1006" s="70"/>
      <c r="I1006" s="71"/>
      <c r="J1006" s="71"/>
      <c r="K1006" s="34" t="s">
        <v>65</v>
      </c>
      <c r="L1006" s="72">
        <v>1006</v>
      </c>
      <c r="M1006" s="72"/>
      <c r="N1006" s="73"/>
      <c r="O1006" s="79" t="s">
        <v>417</v>
      </c>
      <c r="P1006" s="79">
        <v>1</v>
      </c>
      <c r="Q1006" s="79" t="s">
        <v>418</v>
      </c>
      <c r="R1006" s="79"/>
      <c r="S1006" s="79"/>
      <c r="T1006" s="78" t="str">
        <f>REPLACE(INDEX(GroupVertices[Group],MATCH(Edges[[#This Row],[Vertex 1]],GroupVertices[Vertex],0)),1,1,"")</f>
        <v>4</v>
      </c>
      <c r="U1006" s="78" t="str">
        <f>REPLACE(INDEX(GroupVertices[Group],MATCH(Edges[[#This Row],[Vertex 2]],GroupVertices[Vertex],0)),1,1,"")</f>
        <v>2</v>
      </c>
      <c r="V1006" s="48"/>
      <c r="W1006" s="49"/>
      <c r="X1006" s="48"/>
      <c r="Y1006" s="49"/>
      <c r="Z1006" s="48"/>
      <c r="AA1006" s="49"/>
      <c r="AB1006" s="48"/>
      <c r="AC1006" s="49"/>
      <c r="AD1006" s="48"/>
    </row>
    <row r="1007" spans="1:30" ht="15">
      <c r="A1007" s="65" t="s">
        <v>219</v>
      </c>
      <c r="B1007" s="65" t="s">
        <v>310</v>
      </c>
      <c r="C1007" s="66" t="s">
        <v>1350</v>
      </c>
      <c r="D1007" s="67">
        <v>3</v>
      </c>
      <c r="E1007" s="66" t="s">
        <v>132</v>
      </c>
      <c r="F1007" s="69">
        <v>32</v>
      </c>
      <c r="G1007" s="66"/>
      <c r="H1007" s="70"/>
      <c r="I1007" s="71"/>
      <c r="J1007" s="71"/>
      <c r="K1007" s="34" t="s">
        <v>65</v>
      </c>
      <c r="L1007" s="72">
        <v>1007</v>
      </c>
      <c r="M1007" s="72"/>
      <c r="N1007" s="73"/>
      <c r="O1007" s="79" t="s">
        <v>417</v>
      </c>
      <c r="P1007" s="79">
        <v>1</v>
      </c>
      <c r="Q1007" s="79" t="s">
        <v>418</v>
      </c>
      <c r="R1007" s="79"/>
      <c r="S1007" s="79"/>
      <c r="T1007" s="78" t="str">
        <f>REPLACE(INDEX(GroupVertices[Group],MATCH(Edges[[#This Row],[Vertex 1]],GroupVertices[Vertex],0)),1,1,"")</f>
        <v>4</v>
      </c>
      <c r="U1007" s="78" t="str">
        <f>REPLACE(INDEX(GroupVertices[Group],MATCH(Edges[[#This Row],[Vertex 2]],GroupVertices[Vertex],0)),1,1,"")</f>
        <v>3</v>
      </c>
      <c r="V1007" s="48"/>
      <c r="W1007" s="49"/>
      <c r="X1007" s="48"/>
      <c r="Y1007" s="49"/>
      <c r="Z1007" s="48"/>
      <c r="AA1007" s="49"/>
      <c r="AB1007" s="48"/>
      <c r="AC1007" s="49"/>
      <c r="AD1007" s="48"/>
    </row>
    <row r="1008" spans="1:30" ht="15">
      <c r="A1008" s="65" t="s">
        <v>219</v>
      </c>
      <c r="B1008" s="65" t="s">
        <v>283</v>
      </c>
      <c r="C1008" s="66" t="s">
        <v>1350</v>
      </c>
      <c r="D1008" s="67">
        <v>3</v>
      </c>
      <c r="E1008" s="66" t="s">
        <v>132</v>
      </c>
      <c r="F1008" s="69">
        <v>32</v>
      </c>
      <c r="G1008" s="66"/>
      <c r="H1008" s="70"/>
      <c r="I1008" s="71"/>
      <c r="J1008" s="71"/>
      <c r="K1008" s="34" t="s">
        <v>65</v>
      </c>
      <c r="L1008" s="72">
        <v>1008</v>
      </c>
      <c r="M1008" s="72"/>
      <c r="N1008" s="73"/>
      <c r="O1008" s="79" t="s">
        <v>417</v>
      </c>
      <c r="P1008" s="79">
        <v>1</v>
      </c>
      <c r="Q1008" s="79" t="s">
        <v>418</v>
      </c>
      <c r="R1008" s="79"/>
      <c r="S1008" s="79"/>
      <c r="T1008" s="78" t="str">
        <f>REPLACE(INDEX(GroupVertices[Group],MATCH(Edges[[#This Row],[Vertex 1]],GroupVertices[Vertex],0)),1,1,"")</f>
        <v>4</v>
      </c>
      <c r="U1008" s="78" t="str">
        <f>REPLACE(INDEX(GroupVertices[Group],MATCH(Edges[[#This Row],[Vertex 2]],GroupVertices[Vertex],0)),1,1,"")</f>
        <v>2</v>
      </c>
      <c r="V1008" s="48"/>
      <c r="W1008" s="49"/>
      <c r="X1008" s="48"/>
      <c r="Y1008" s="49"/>
      <c r="Z1008" s="48"/>
      <c r="AA1008" s="49"/>
      <c r="AB1008" s="48"/>
      <c r="AC1008" s="49"/>
      <c r="AD1008" s="48"/>
    </row>
    <row r="1009" spans="1:30" ht="15">
      <c r="A1009" s="65" t="s">
        <v>219</v>
      </c>
      <c r="B1009" s="65" t="s">
        <v>297</v>
      </c>
      <c r="C1009" s="66" t="s">
        <v>1350</v>
      </c>
      <c r="D1009" s="67">
        <v>3</v>
      </c>
      <c r="E1009" s="66" t="s">
        <v>132</v>
      </c>
      <c r="F1009" s="69">
        <v>32</v>
      </c>
      <c r="G1009" s="66"/>
      <c r="H1009" s="70"/>
      <c r="I1009" s="71"/>
      <c r="J1009" s="71"/>
      <c r="K1009" s="34" t="s">
        <v>65</v>
      </c>
      <c r="L1009" s="72">
        <v>1009</v>
      </c>
      <c r="M1009" s="72"/>
      <c r="N1009" s="73"/>
      <c r="O1009" s="79" t="s">
        <v>417</v>
      </c>
      <c r="P1009" s="79">
        <v>1</v>
      </c>
      <c r="Q1009" s="79" t="s">
        <v>418</v>
      </c>
      <c r="R1009" s="79"/>
      <c r="S1009" s="79"/>
      <c r="T1009" s="78" t="str">
        <f>REPLACE(INDEX(GroupVertices[Group],MATCH(Edges[[#This Row],[Vertex 1]],GroupVertices[Vertex],0)),1,1,"")</f>
        <v>4</v>
      </c>
      <c r="U1009" s="78" t="str">
        <f>REPLACE(INDEX(GroupVertices[Group],MATCH(Edges[[#This Row],[Vertex 2]],GroupVertices[Vertex],0)),1,1,"")</f>
        <v>4</v>
      </c>
      <c r="V1009" s="48"/>
      <c r="W1009" s="49"/>
      <c r="X1009" s="48"/>
      <c r="Y1009" s="49"/>
      <c r="Z1009" s="48"/>
      <c r="AA1009" s="49"/>
      <c r="AB1009" s="48"/>
      <c r="AC1009" s="49"/>
      <c r="AD1009" s="48"/>
    </row>
    <row r="1010" spans="1:30" ht="15">
      <c r="A1010" s="65" t="s">
        <v>219</v>
      </c>
      <c r="B1010" s="65" t="s">
        <v>325</v>
      </c>
      <c r="C1010" s="66" t="s">
        <v>1350</v>
      </c>
      <c r="D1010" s="67">
        <v>3</v>
      </c>
      <c r="E1010" s="66" t="s">
        <v>132</v>
      </c>
      <c r="F1010" s="69">
        <v>32</v>
      </c>
      <c r="G1010" s="66"/>
      <c r="H1010" s="70"/>
      <c r="I1010" s="71"/>
      <c r="J1010" s="71"/>
      <c r="K1010" s="34" t="s">
        <v>66</v>
      </c>
      <c r="L1010" s="72">
        <v>1010</v>
      </c>
      <c r="M1010" s="72"/>
      <c r="N1010" s="73"/>
      <c r="O1010" s="79" t="s">
        <v>417</v>
      </c>
      <c r="P1010" s="79">
        <v>1</v>
      </c>
      <c r="Q1010" s="79" t="s">
        <v>418</v>
      </c>
      <c r="R1010" s="79"/>
      <c r="S1010" s="79"/>
      <c r="T1010" s="78" t="str">
        <f>REPLACE(INDEX(GroupVertices[Group],MATCH(Edges[[#This Row],[Vertex 1]],GroupVertices[Vertex],0)),1,1,"")</f>
        <v>4</v>
      </c>
      <c r="U1010" s="78" t="str">
        <f>REPLACE(INDEX(GroupVertices[Group],MATCH(Edges[[#This Row],[Vertex 2]],GroupVertices[Vertex],0)),1,1,"")</f>
        <v>3</v>
      </c>
      <c r="V1010" s="48"/>
      <c r="W1010" s="49"/>
      <c r="X1010" s="48"/>
      <c r="Y1010" s="49"/>
      <c r="Z1010" s="48"/>
      <c r="AA1010" s="49"/>
      <c r="AB1010" s="48"/>
      <c r="AC1010" s="49"/>
      <c r="AD1010" s="48"/>
    </row>
    <row r="1011" spans="1:30" ht="15">
      <c r="A1011" s="65" t="s">
        <v>199</v>
      </c>
      <c r="B1011" s="65" t="s">
        <v>219</v>
      </c>
      <c r="C1011" s="66" t="s">
        <v>1350</v>
      </c>
      <c r="D1011" s="67">
        <v>3</v>
      </c>
      <c r="E1011" s="66" t="s">
        <v>132</v>
      </c>
      <c r="F1011" s="69">
        <v>32</v>
      </c>
      <c r="G1011" s="66"/>
      <c r="H1011" s="70"/>
      <c r="I1011" s="71"/>
      <c r="J1011" s="71"/>
      <c r="K1011" s="34" t="s">
        <v>65</v>
      </c>
      <c r="L1011" s="72">
        <v>1011</v>
      </c>
      <c r="M1011" s="72"/>
      <c r="N1011" s="73"/>
      <c r="O1011" s="79" t="s">
        <v>417</v>
      </c>
      <c r="P1011" s="79">
        <v>1</v>
      </c>
      <c r="Q1011" s="79" t="s">
        <v>418</v>
      </c>
      <c r="R1011" s="79"/>
      <c r="S1011" s="79"/>
      <c r="T1011" s="78" t="str">
        <f>REPLACE(INDEX(GroupVertices[Group],MATCH(Edges[[#This Row],[Vertex 1]],GroupVertices[Vertex],0)),1,1,"")</f>
        <v>1</v>
      </c>
      <c r="U1011" s="78" t="str">
        <f>REPLACE(INDEX(GroupVertices[Group],MATCH(Edges[[#This Row],[Vertex 2]],GroupVertices[Vertex],0)),1,1,"")</f>
        <v>4</v>
      </c>
      <c r="V1011" s="48"/>
      <c r="W1011" s="49"/>
      <c r="X1011" s="48"/>
      <c r="Y1011" s="49"/>
      <c r="Z1011" s="48"/>
      <c r="AA1011" s="49"/>
      <c r="AB1011" s="48"/>
      <c r="AC1011" s="49"/>
      <c r="AD1011" s="48"/>
    </row>
    <row r="1012" spans="1:30" ht="15">
      <c r="A1012" s="65" t="s">
        <v>311</v>
      </c>
      <c r="B1012" s="65" t="s">
        <v>219</v>
      </c>
      <c r="C1012" s="66" t="s">
        <v>1350</v>
      </c>
      <c r="D1012" s="67">
        <v>3</v>
      </c>
      <c r="E1012" s="66" t="s">
        <v>132</v>
      </c>
      <c r="F1012" s="69">
        <v>32</v>
      </c>
      <c r="G1012" s="66"/>
      <c r="H1012" s="70"/>
      <c r="I1012" s="71"/>
      <c r="J1012" s="71"/>
      <c r="K1012" s="34" t="s">
        <v>66</v>
      </c>
      <c r="L1012" s="72">
        <v>1012</v>
      </c>
      <c r="M1012" s="72"/>
      <c r="N1012" s="73"/>
      <c r="O1012" s="79" t="s">
        <v>417</v>
      </c>
      <c r="P1012" s="79">
        <v>1</v>
      </c>
      <c r="Q1012" s="79" t="s">
        <v>418</v>
      </c>
      <c r="R1012" s="79"/>
      <c r="S1012" s="79"/>
      <c r="T1012" s="78" t="str">
        <f>REPLACE(INDEX(GroupVertices[Group],MATCH(Edges[[#This Row],[Vertex 1]],GroupVertices[Vertex],0)),1,1,"")</f>
        <v>3</v>
      </c>
      <c r="U1012" s="78" t="str">
        <f>REPLACE(INDEX(GroupVertices[Group],MATCH(Edges[[#This Row],[Vertex 2]],GroupVertices[Vertex],0)),1,1,"")</f>
        <v>4</v>
      </c>
      <c r="V1012" s="48"/>
      <c r="W1012" s="49"/>
      <c r="X1012" s="48"/>
      <c r="Y1012" s="49"/>
      <c r="Z1012" s="48"/>
      <c r="AA1012" s="49"/>
      <c r="AB1012" s="48"/>
      <c r="AC1012" s="49"/>
      <c r="AD1012" s="48"/>
    </row>
    <row r="1013" spans="1:30" ht="15">
      <c r="A1013" s="65" t="s">
        <v>265</v>
      </c>
      <c r="B1013" s="65" t="s">
        <v>219</v>
      </c>
      <c r="C1013" s="66" t="s">
        <v>1350</v>
      </c>
      <c r="D1013" s="67">
        <v>3</v>
      </c>
      <c r="E1013" s="66" t="s">
        <v>132</v>
      </c>
      <c r="F1013" s="69">
        <v>32</v>
      </c>
      <c r="G1013" s="66"/>
      <c r="H1013" s="70"/>
      <c r="I1013" s="71"/>
      <c r="J1013" s="71"/>
      <c r="K1013" s="34" t="s">
        <v>65</v>
      </c>
      <c r="L1013" s="72">
        <v>1013</v>
      </c>
      <c r="M1013" s="72"/>
      <c r="N1013" s="73"/>
      <c r="O1013" s="79" t="s">
        <v>417</v>
      </c>
      <c r="P1013" s="79">
        <v>1</v>
      </c>
      <c r="Q1013" s="79" t="s">
        <v>418</v>
      </c>
      <c r="R1013" s="79"/>
      <c r="S1013" s="79"/>
      <c r="T1013" s="78" t="str">
        <f>REPLACE(INDEX(GroupVertices[Group],MATCH(Edges[[#This Row],[Vertex 1]],GroupVertices[Vertex],0)),1,1,"")</f>
        <v>3</v>
      </c>
      <c r="U1013" s="78" t="str">
        <f>REPLACE(INDEX(GroupVertices[Group],MATCH(Edges[[#This Row],[Vertex 2]],GroupVertices[Vertex],0)),1,1,"")</f>
        <v>4</v>
      </c>
      <c r="V1013" s="48"/>
      <c r="W1013" s="49"/>
      <c r="X1013" s="48"/>
      <c r="Y1013" s="49"/>
      <c r="Z1013" s="48"/>
      <c r="AA1013" s="49"/>
      <c r="AB1013" s="48"/>
      <c r="AC1013" s="49"/>
      <c r="AD1013" s="48"/>
    </row>
    <row r="1014" spans="1:30" ht="15">
      <c r="A1014" s="65" t="s">
        <v>234</v>
      </c>
      <c r="B1014" s="65" t="s">
        <v>219</v>
      </c>
      <c r="C1014" s="66" t="s">
        <v>1350</v>
      </c>
      <c r="D1014" s="67">
        <v>3</v>
      </c>
      <c r="E1014" s="66" t="s">
        <v>132</v>
      </c>
      <c r="F1014" s="69">
        <v>32</v>
      </c>
      <c r="G1014" s="66"/>
      <c r="H1014" s="70"/>
      <c r="I1014" s="71"/>
      <c r="J1014" s="71"/>
      <c r="K1014" s="34" t="s">
        <v>65</v>
      </c>
      <c r="L1014" s="72">
        <v>1014</v>
      </c>
      <c r="M1014" s="72"/>
      <c r="N1014" s="73"/>
      <c r="O1014" s="79" t="s">
        <v>417</v>
      </c>
      <c r="P1014" s="79">
        <v>1</v>
      </c>
      <c r="Q1014" s="79" t="s">
        <v>418</v>
      </c>
      <c r="R1014" s="79"/>
      <c r="S1014" s="79"/>
      <c r="T1014" s="78" t="str">
        <f>REPLACE(INDEX(GroupVertices[Group],MATCH(Edges[[#This Row],[Vertex 1]],GroupVertices[Vertex],0)),1,1,"")</f>
        <v>2</v>
      </c>
      <c r="U1014" s="78" t="str">
        <f>REPLACE(INDEX(GroupVertices[Group],MATCH(Edges[[#This Row],[Vertex 2]],GroupVertices[Vertex],0)),1,1,"")</f>
        <v>4</v>
      </c>
      <c r="V1014" s="48"/>
      <c r="W1014" s="49"/>
      <c r="X1014" s="48"/>
      <c r="Y1014" s="49"/>
      <c r="Z1014" s="48"/>
      <c r="AA1014" s="49"/>
      <c r="AB1014" s="48"/>
      <c r="AC1014" s="49"/>
      <c r="AD1014" s="48"/>
    </row>
    <row r="1015" spans="1:30" ht="15">
      <c r="A1015" s="65" t="s">
        <v>264</v>
      </c>
      <c r="B1015" s="65" t="s">
        <v>219</v>
      </c>
      <c r="C1015" s="66" t="s">
        <v>1350</v>
      </c>
      <c r="D1015" s="67">
        <v>3</v>
      </c>
      <c r="E1015" s="66" t="s">
        <v>132</v>
      </c>
      <c r="F1015" s="69">
        <v>32</v>
      </c>
      <c r="G1015" s="66"/>
      <c r="H1015" s="70"/>
      <c r="I1015" s="71"/>
      <c r="J1015" s="71"/>
      <c r="K1015" s="34" t="s">
        <v>65</v>
      </c>
      <c r="L1015" s="72">
        <v>1015</v>
      </c>
      <c r="M1015" s="72"/>
      <c r="N1015" s="73"/>
      <c r="O1015" s="79" t="s">
        <v>417</v>
      </c>
      <c r="P1015" s="79">
        <v>1</v>
      </c>
      <c r="Q1015" s="79" t="s">
        <v>418</v>
      </c>
      <c r="R1015" s="79"/>
      <c r="S1015" s="79"/>
      <c r="T1015" s="78" t="str">
        <f>REPLACE(INDEX(GroupVertices[Group],MATCH(Edges[[#This Row],[Vertex 1]],GroupVertices[Vertex],0)),1,1,"")</f>
        <v>2</v>
      </c>
      <c r="U1015" s="78" t="str">
        <f>REPLACE(INDEX(GroupVertices[Group],MATCH(Edges[[#This Row],[Vertex 2]],GroupVertices[Vertex],0)),1,1,"")</f>
        <v>4</v>
      </c>
      <c r="V1015" s="48"/>
      <c r="W1015" s="49"/>
      <c r="X1015" s="48"/>
      <c r="Y1015" s="49"/>
      <c r="Z1015" s="48"/>
      <c r="AA1015" s="49"/>
      <c r="AB1015" s="48"/>
      <c r="AC1015" s="49"/>
      <c r="AD1015" s="48"/>
    </row>
    <row r="1016" spans="1:30" ht="15">
      <c r="A1016" s="65" t="s">
        <v>288</v>
      </c>
      <c r="B1016" s="65" t="s">
        <v>219</v>
      </c>
      <c r="C1016" s="66" t="s">
        <v>1350</v>
      </c>
      <c r="D1016" s="67">
        <v>3</v>
      </c>
      <c r="E1016" s="66" t="s">
        <v>132</v>
      </c>
      <c r="F1016" s="69">
        <v>32</v>
      </c>
      <c r="G1016" s="66"/>
      <c r="H1016" s="70"/>
      <c r="I1016" s="71"/>
      <c r="J1016" s="71"/>
      <c r="K1016" s="34" t="s">
        <v>65</v>
      </c>
      <c r="L1016" s="72">
        <v>1016</v>
      </c>
      <c r="M1016" s="72"/>
      <c r="N1016" s="73"/>
      <c r="O1016" s="79" t="s">
        <v>417</v>
      </c>
      <c r="P1016" s="79">
        <v>1</v>
      </c>
      <c r="Q1016" s="79" t="s">
        <v>418</v>
      </c>
      <c r="R1016" s="79"/>
      <c r="S1016" s="79"/>
      <c r="T1016" s="78" t="str">
        <f>REPLACE(INDEX(GroupVertices[Group],MATCH(Edges[[#This Row],[Vertex 1]],GroupVertices[Vertex],0)),1,1,"")</f>
        <v>2</v>
      </c>
      <c r="U1016" s="78" t="str">
        <f>REPLACE(INDEX(GroupVertices[Group],MATCH(Edges[[#This Row],[Vertex 2]],GroupVertices[Vertex],0)),1,1,"")</f>
        <v>4</v>
      </c>
      <c r="V1016" s="48"/>
      <c r="W1016" s="49"/>
      <c r="X1016" s="48"/>
      <c r="Y1016" s="49"/>
      <c r="Z1016" s="48"/>
      <c r="AA1016" s="49"/>
      <c r="AB1016" s="48"/>
      <c r="AC1016" s="49"/>
      <c r="AD1016" s="48"/>
    </row>
    <row r="1017" spans="1:30" ht="15">
      <c r="A1017" s="65" t="s">
        <v>312</v>
      </c>
      <c r="B1017" s="65" t="s">
        <v>219</v>
      </c>
      <c r="C1017" s="66" t="s">
        <v>1350</v>
      </c>
      <c r="D1017" s="67">
        <v>3</v>
      </c>
      <c r="E1017" s="66" t="s">
        <v>132</v>
      </c>
      <c r="F1017" s="69">
        <v>32</v>
      </c>
      <c r="G1017" s="66"/>
      <c r="H1017" s="70"/>
      <c r="I1017" s="71"/>
      <c r="J1017" s="71"/>
      <c r="K1017" s="34" t="s">
        <v>65</v>
      </c>
      <c r="L1017" s="72">
        <v>1017</v>
      </c>
      <c r="M1017" s="72"/>
      <c r="N1017" s="73"/>
      <c r="O1017" s="79" t="s">
        <v>417</v>
      </c>
      <c r="P1017" s="79">
        <v>1</v>
      </c>
      <c r="Q1017" s="79" t="s">
        <v>418</v>
      </c>
      <c r="R1017" s="79"/>
      <c r="S1017" s="79"/>
      <c r="T1017" s="78" t="str">
        <f>REPLACE(INDEX(GroupVertices[Group],MATCH(Edges[[#This Row],[Vertex 1]],GroupVertices[Vertex],0)),1,1,"")</f>
        <v>2</v>
      </c>
      <c r="U1017" s="78" t="str">
        <f>REPLACE(INDEX(GroupVertices[Group],MATCH(Edges[[#This Row],[Vertex 2]],GroupVertices[Vertex],0)),1,1,"")</f>
        <v>4</v>
      </c>
      <c r="V1017" s="48"/>
      <c r="W1017" s="49"/>
      <c r="X1017" s="48"/>
      <c r="Y1017" s="49"/>
      <c r="Z1017" s="48"/>
      <c r="AA1017" s="49"/>
      <c r="AB1017" s="48"/>
      <c r="AC1017" s="49"/>
      <c r="AD1017" s="48"/>
    </row>
    <row r="1018" spans="1:30" ht="15">
      <c r="A1018" s="65" t="s">
        <v>316</v>
      </c>
      <c r="B1018" s="65" t="s">
        <v>219</v>
      </c>
      <c r="C1018" s="66" t="s">
        <v>1350</v>
      </c>
      <c r="D1018" s="67">
        <v>3</v>
      </c>
      <c r="E1018" s="66" t="s">
        <v>132</v>
      </c>
      <c r="F1018" s="69">
        <v>32</v>
      </c>
      <c r="G1018" s="66"/>
      <c r="H1018" s="70"/>
      <c r="I1018" s="71"/>
      <c r="J1018" s="71"/>
      <c r="K1018" s="34" t="s">
        <v>65</v>
      </c>
      <c r="L1018" s="72">
        <v>1018</v>
      </c>
      <c r="M1018" s="72"/>
      <c r="N1018" s="73"/>
      <c r="O1018" s="79" t="s">
        <v>417</v>
      </c>
      <c r="P1018" s="79">
        <v>1</v>
      </c>
      <c r="Q1018" s="79" t="s">
        <v>418</v>
      </c>
      <c r="R1018" s="79"/>
      <c r="S1018" s="79"/>
      <c r="T1018" s="78" t="str">
        <f>REPLACE(INDEX(GroupVertices[Group],MATCH(Edges[[#This Row],[Vertex 1]],GroupVertices[Vertex],0)),1,1,"")</f>
        <v>4</v>
      </c>
      <c r="U1018" s="78" t="str">
        <f>REPLACE(INDEX(GroupVertices[Group],MATCH(Edges[[#This Row],[Vertex 2]],GroupVertices[Vertex],0)),1,1,"")</f>
        <v>4</v>
      </c>
      <c r="V1018" s="48"/>
      <c r="W1018" s="49"/>
      <c r="X1018" s="48"/>
      <c r="Y1018" s="49"/>
      <c r="Z1018" s="48"/>
      <c r="AA1018" s="49"/>
      <c r="AB1018" s="48"/>
      <c r="AC1018" s="49"/>
      <c r="AD1018" s="48"/>
    </row>
    <row r="1019" spans="1:30" ht="15">
      <c r="A1019" s="65" t="s">
        <v>325</v>
      </c>
      <c r="B1019" s="65" t="s">
        <v>219</v>
      </c>
      <c r="C1019" s="66" t="s">
        <v>1350</v>
      </c>
      <c r="D1019" s="67">
        <v>3</v>
      </c>
      <c r="E1019" s="66" t="s">
        <v>132</v>
      </c>
      <c r="F1019" s="69">
        <v>32</v>
      </c>
      <c r="G1019" s="66"/>
      <c r="H1019" s="70"/>
      <c r="I1019" s="71"/>
      <c r="J1019" s="71"/>
      <c r="K1019" s="34" t="s">
        <v>66</v>
      </c>
      <c r="L1019" s="72">
        <v>1019</v>
      </c>
      <c r="M1019" s="72"/>
      <c r="N1019" s="73"/>
      <c r="O1019" s="79" t="s">
        <v>417</v>
      </c>
      <c r="P1019" s="79">
        <v>1</v>
      </c>
      <c r="Q1019" s="79" t="s">
        <v>418</v>
      </c>
      <c r="R1019" s="79"/>
      <c r="S1019" s="79"/>
      <c r="T1019" s="78" t="str">
        <f>REPLACE(INDEX(GroupVertices[Group],MATCH(Edges[[#This Row],[Vertex 1]],GroupVertices[Vertex],0)),1,1,"")</f>
        <v>3</v>
      </c>
      <c r="U1019" s="78" t="str">
        <f>REPLACE(INDEX(GroupVertices[Group],MATCH(Edges[[#This Row],[Vertex 2]],GroupVertices[Vertex],0)),1,1,"")</f>
        <v>4</v>
      </c>
      <c r="V1019" s="48"/>
      <c r="W1019" s="49"/>
      <c r="X1019" s="48"/>
      <c r="Y1019" s="49"/>
      <c r="Z1019" s="48"/>
      <c r="AA1019" s="49"/>
      <c r="AB1019" s="48"/>
      <c r="AC1019" s="49"/>
      <c r="AD1019" s="48"/>
    </row>
    <row r="1020" spans="1:30" ht="15">
      <c r="A1020" s="65" t="s">
        <v>338</v>
      </c>
      <c r="B1020" s="65" t="s">
        <v>219</v>
      </c>
      <c r="C1020" s="66" t="s">
        <v>1350</v>
      </c>
      <c r="D1020" s="67">
        <v>3</v>
      </c>
      <c r="E1020" s="66" t="s">
        <v>132</v>
      </c>
      <c r="F1020" s="69">
        <v>32</v>
      </c>
      <c r="G1020" s="66"/>
      <c r="H1020" s="70"/>
      <c r="I1020" s="71"/>
      <c r="J1020" s="71"/>
      <c r="K1020" s="34" t="s">
        <v>65</v>
      </c>
      <c r="L1020" s="72">
        <v>1020</v>
      </c>
      <c r="M1020" s="72"/>
      <c r="N1020" s="73"/>
      <c r="O1020" s="79" t="s">
        <v>417</v>
      </c>
      <c r="P1020" s="79">
        <v>1</v>
      </c>
      <c r="Q1020" s="79" t="s">
        <v>418</v>
      </c>
      <c r="R1020" s="79"/>
      <c r="S1020" s="79"/>
      <c r="T1020" s="78" t="str">
        <f>REPLACE(INDEX(GroupVertices[Group],MATCH(Edges[[#This Row],[Vertex 1]],GroupVertices[Vertex],0)),1,1,"")</f>
        <v>4</v>
      </c>
      <c r="U1020" s="78" t="str">
        <f>REPLACE(INDEX(GroupVertices[Group],MATCH(Edges[[#This Row],[Vertex 2]],GroupVertices[Vertex],0)),1,1,"")</f>
        <v>4</v>
      </c>
      <c r="V1020" s="48"/>
      <c r="W1020" s="49"/>
      <c r="X1020" s="48"/>
      <c r="Y1020" s="49"/>
      <c r="Z1020" s="48"/>
      <c r="AA1020" s="49"/>
      <c r="AB1020" s="48"/>
      <c r="AC1020" s="49"/>
      <c r="AD1020" s="48"/>
    </row>
    <row r="1021" spans="1:30" ht="15">
      <c r="A1021" s="65" t="s">
        <v>336</v>
      </c>
      <c r="B1021" s="65" t="s">
        <v>265</v>
      </c>
      <c r="C1021" s="66" t="s">
        <v>1350</v>
      </c>
      <c r="D1021" s="67">
        <v>3</v>
      </c>
      <c r="E1021" s="66" t="s">
        <v>132</v>
      </c>
      <c r="F1021" s="69">
        <v>32</v>
      </c>
      <c r="G1021" s="66"/>
      <c r="H1021" s="70"/>
      <c r="I1021" s="71"/>
      <c r="J1021" s="71"/>
      <c r="K1021" s="34" t="s">
        <v>65</v>
      </c>
      <c r="L1021" s="72">
        <v>1021</v>
      </c>
      <c r="M1021" s="72"/>
      <c r="N1021" s="73"/>
      <c r="O1021" s="79" t="s">
        <v>417</v>
      </c>
      <c r="P1021" s="79">
        <v>1</v>
      </c>
      <c r="Q1021" s="79" t="s">
        <v>418</v>
      </c>
      <c r="R1021" s="79"/>
      <c r="S1021" s="79"/>
      <c r="T1021" s="78" t="str">
        <f>REPLACE(INDEX(GroupVertices[Group],MATCH(Edges[[#This Row],[Vertex 1]],GroupVertices[Vertex],0)),1,1,"")</f>
        <v>3</v>
      </c>
      <c r="U1021" s="78" t="str">
        <f>REPLACE(INDEX(GroupVertices[Group],MATCH(Edges[[#This Row],[Vertex 2]],GroupVertices[Vertex],0)),1,1,"")</f>
        <v>3</v>
      </c>
      <c r="V1021" s="48"/>
      <c r="W1021" s="49"/>
      <c r="X1021" s="48"/>
      <c r="Y1021" s="49"/>
      <c r="Z1021" s="48"/>
      <c r="AA1021" s="49"/>
      <c r="AB1021" s="48"/>
      <c r="AC1021" s="49"/>
      <c r="AD1021" s="48"/>
    </row>
    <row r="1022" spans="1:30" ht="15">
      <c r="A1022" s="65" t="s">
        <v>222</v>
      </c>
      <c r="B1022" s="65" t="s">
        <v>265</v>
      </c>
      <c r="C1022" s="66" t="s">
        <v>1350</v>
      </c>
      <c r="D1022" s="67">
        <v>3</v>
      </c>
      <c r="E1022" s="66" t="s">
        <v>132</v>
      </c>
      <c r="F1022" s="69">
        <v>32</v>
      </c>
      <c r="G1022" s="66"/>
      <c r="H1022" s="70"/>
      <c r="I1022" s="71"/>
      <c r="J1022" s="71"/>
      <c r="K1022" s="34" t="s">
        <v>65</v>
      </c>
      <c r="L1022" s="72">
        <v>1022</v>
      </c>
      <c r="M1022" s="72"/>
      <c r="N1022" s="73"/>
      <c r="O1022" s="79" t="s">
        <v>417</v>
      </c>
      <c r="P1022" s="79">
        <v>1</v>
      </c>
      <c r="Q1022" s="79" t="s">
        <v>418</v>
      </c>
      <c r="R1022" s="79"/>
      <c r="S1022" s="79"/>
      <c r="T1022" s="78" t="str">
        <f>REPLACE(INDEX(GroupVertices[Group],MATCH(Edges[[#This Row],[Vertex 1]],GroupVertices[Vertex],0)),1,1,"")</f>
        <v>3</v>
      </c>
      <c r="U1022" s="78" t="str">
        <f>REPLACE(INDEX(GroupVertices[Group],MATCH(Edges[[#This Row],[Vertex 2]],GroupVertices[Vertex],0)),1,1,"")</f>
        <v>3</v>
      </c>
      <c r="V1022" s="48"/>
      <c r="W1022" s="49"/>
      <c r="X1022" s="48"/>
      <c r="Y1022" s="49"/>
      <c r="Z1022" s="48"/>
      <c r="AA1022" s="49"/>
      <c r="AB1022" s="48"/>
      <c r="AC1022" s="49"/>
      <c r="AD1022" s="48"/>
    </row>
    <row r="1023" spans="1:30" ht="15">
      <c r="A1023" s="65" t="s">
        <v>199</v>
      </c>
      <c r="B1023" s="65" t="s">
        <v>265</v>
      </c>
      <c r="C1023" s="66" t="s">
        <v>1350</v>
      </c>
      <c r="D1023" s="67">
        <v>3</v>
      </c>
      <c r="E1023" s="66" t="s">
        <v>132</v>
      </c>
      <c r="F1023" s="69">
        <v>32</v>
      </c>
      <c r="G1023" s="66"/>
      <c r="H1023" s="70"/>
      <c r="I1023" s="71"/>
      <c r="J1023" s="71"/>
      <c r="K1023" s="34" t="s">
        <v>65</v>
      </c>
      <c r="L1023" s="72">
        <v>1023</v>
      </c>
      <c r="M1023" s="72"/>
      <c r="N1023" s="73"/>
      <c r="O1023" s="79" t="s">
        <v>417</v>
      </c>
      <c r="P1023" s="79">
        <v>1</v>
      </c>
      <c r="Q1023" s="79" t="s">
        <v>418</v>
      </c>
      <c r="R1023" s="79"/>
      <c r="S1023" s="79"/>
      <c r="T1023" s="78" t="str">
        <f>REPLACE(INDEX(GroupVertices[Group],MATCH(Edges[[#This Row],[Vertex 1]],GroupVertices[Vertex],0)),1,1,"")</f>
        <v>1</v>
      </c>
      <c r="U1023" s="78" t="str">
        <f>REPLACE(INDEX(GroupVertices[Group],MATCH(Edges[[#This Row],[Vertex 2]],GroupVertices[Vertex],0)),1,1,"")</f>
        <v>3</v>
      </c>
      <c r="V1023" s="48"/>
      <c r="W1023" s="49"/>
      <c r="X1023" s="48"/>
      <c r="Y1023" s="49"/>
      <c r="Z1023" s="48"/>
      <c r="AA1023" s="49"/>
      <c r="AB1023" s="48"/>
      <c r="AC1023" s="49"/>
      <c r="AD1023" s="48"/>
    </row>
    <row r="1024" spans="1:30" ht="15">
      <c r="A1024" s="65" t="s">
        <v>260</v>
      </c>
      <c r="B1024" s="65" t="s">
        <v>265</v>
      </c>
      <c r="C1024" s="66" t="s">
        <v>1350</v>
      </c>
      <c r="D1024" s="67">
        <v>3</v>
      </c>
      <c r="E1024" s="66" t="s">
        <v>132</v>
      </c>
      <c r="F1024" s="69">
        <v>32</v>
      </c>
      <c r="G1024" s="66"/>
      <c r="H1024" s="70"/>
      <c r="I1024" s="71"/>
      <c r="J1024" s="71"/>
      <c r="K1024" s="34" t="s">
        <v>65</v>
      </c>
      <c r="L1024" s="72">
        <v>1024</v>
      </c>
      <c r="M1024" s="72"/>
      <c r="N1024" s="73"/>
      <c r="O1024" s="79" t="s">
        <v>417</v>
      </c>
      <c r="P1024" s="79">
        <v>1</v>
      </c>
      <c r="Q1024" s="79" t="s">
        <v>418</v>
      </c>
      <c r="R1024" s="79"/>
      <c r="S1024" s="79"/>
      <c r="T1024" s="78" t="str">
        <f>REPLACE(INDEX(GroupVertices[Group],MATCH(Edges[[#This Row],[Vertex 1]],GroupVertices[Vertex],0)),1,1,"")</f>
        <v>3</v>
      </c>
      <c r="U1024" s="78" t="str">
        <f>REPLACE(INDEX(GroupVertices[Group],MATCH(Edges[[#This Row],[Vertex 2]],GroupVertices[Vertex],0)),1,1,"")</f>
        <v>3</v>
      </c>
      <c r="V1024" s="48"/>
      <c r="W1024" s="49"/>
      <c r="X1024" s="48"/>
      <c r="Y1024" s="49"/>
      <c r="Z1024" s="48"/>
      <c r="AA1024" s="49"/>
      <c r="AB1024" s="48"/>
      <c r="AC1024" s="49"/>
      <c r="AD1024" s="48"/>
    </row>
    <row r="1025" spans="1:30" ht="15">
      <c r="A1025" s="65" t="s">
        <v>338</v>
      </c>
      <c r="B1025" s="65" t="s">
        <v>265</v>
      </c>
      <c r="C1025" s="66" t="s">
        <v>1350</v>
      </c>
      <c r="D1025" s="67">
        <v>3</v>
      </c>
      <c r="E1025" s="66" t="s">
        <v>132</v>
      </c>
      <c r="F1025" s="69">
        <v>32</v>
      </c>
      <c r="G1025" s="66"/>
      <c r="H1025" s="70"/>
      <c r="I1025" s="71"/>
      <c r="J1025" s="71"/>
      <c r="K1025" s="34" t="s">
        <v>65</v>
      </c>
      <c r="L1025" s="72">
        <v>1025</v>
      </c>
      <c r="M1025" s="72"/>
      <c r="N1025" s="73"/>
      <c r="O1025" s="79" t="s">
        <v>417</v>
      </c>
      <c r="P1025" s="79">
        <v>1</v>
      </c>
      <c r="Q1025" s="79" t="s">
        <v>418</v>
      </c>
      <c r="R1025" s="79"/>
      <c r="S1025" s="79"/>
      <c r="T1025" s="78" t="str">
        <f>REPLACE(INDEX(GroupVertices[Group],MATCH(Edges[[#This Row],[Vertex 1]],GroupVertices[Vertex],0)),1,1,"")</f>
        <v>4</v>
      </c>
      <c r="U1025" s="78" t="str">
        <f>REPLACE(INDEX(GroupVertices[Group],MATCH(Edges[[#This Row],[Vertex 2]],GroupVertices[Vertex],0)),1,1,"")</f>
        <v>3</v>
      </c>
      <c r="V1025" s="48"/>
      <c r="W1025" s="49"/>
      <c r="X1025" s="48"/>
      <c r="Y1025" s="49"/>
      <c r="Z1025" s="48"/>
      <c r="AA1025" s="49"/>
      <c r="AB1025" s="48"/>
      <c r="AC1025" s="49"/>
      <c r="AD1025" s="48"/>
    </row>
    <row r="1026" spans="1:30" ht="15">
      <c r="A1026" s="65" t="s">
        <v>297</v>
      </c>
      <c r="B1026" s="65" t="s">
        <v>316</v>
      </c>
      <c r="C1026" s="66" t="s">
        <v>1350</v>
      </c>
      <c r="D1026" s="67">
        <v>3</v>
      </c>
      <c r="E1026" s="66" t="s">
        <v>132</v>
      </c>
      <c r="F1026" s="69">
        <v>32</v>
      </c>
      <c r="G1026" s="66"/>
      <c r="H1026" s="70"/>
      <c r="I1026" s="71"/>
      <c r="J1026" s="71"/>
      <c r="K1026" s="34" t="s">
        <v>65</v>
      </c>
      <c r="L1026" s="72">
        <v>1026</v>
      </c>
      <c r="M1026" s="72"/>
      <c r="N1026" s="73"/>
      <c r="O1026" s="79" t="s">
        <v>417</v>
      </c>
      <c r="P1026" s="79">
        <v>1</v>
      </c>
      <c r="Q1026" s="79" t="s">
        <v>418</v>
      </c>
      <c r="R1026" s="79"/>
      <c r="S1026" s="79"/>
      <c r="T1026" s="78" t="str">
        <f>REPLACE(INDEX(GroupVertices[Group],MATCH(Edges[[#This Row],[Vertex 1]],GroupVertices[Vertex],0)),1,1,"")</f>
        <v>4</v>
      </c>
      <c r="U1026" s="78" t="str">
        <f>REPLACE(INDEX(GroupVertices[Group],MATCH(Edges[[#This Row],[Vertex 2]],GroupVertices[Vertex],0)),1,1,"")</f>
        <v>4</v>
      </c>
      <c r="V1026" s="48"/>
      <c r="W1026" s="49"/>
      <c r="X1026" s="48"/>
      <c r="Y1026" s="49"/>
      <c r="Z1026" s="48"/>
      <c r="AA1026" s="49"/>
      <c r="AB1026" s="48"/>
      <c r="AC1026" s="49"/>
      <c r="AD1026" s="48"/>
    </row>
    <row r="1027" spans="1:30" ht="15">
      <c r="A1027" s="65" t="s">
        <v>316</v>
      </c>
      <c r="B1027" s="65" t="s">
        <v>222</v>
      </c>
      <c r="C1027" s="66" t="s">
        <v>1350</v>
      </c>
      <c r="D1027" s="67">
        <v>3</v>
      </c>
      <c r="E1027" s="66" t="s">
        <v>132</v>
      </c>
      <c r="F1027" s="69">
        <v>32</v>
      </c>
      <c r="G1027" s="66"/>
      <c r="H1027" s="70"/>
      <c r="I1027" s="71"/>
      <c r="J1027" s="71"/>
      <c r="K1027" s="34" t="s">
        <v>65</v>
      </c>
      <c r="L1027" s="72">
        <v>1027</v>
      </c>
      <c r="M1027" s="72"/>
      <c r="N1027" s="73"/>
      <c r="O1027" s="79" t="s">
        <v>417</v>
      </c>
      <c r="P1027" s="79">
        <v>1</v>
      </c>
      <c r="Q1027" s="79" t="s">
        <v>418</v>
      </c>
      <c r="R1027" s="79"/>
      <c r="S1027" s="79"/>
      <c r="T1027" s="78" t="str">
        <f>REPLACE(INDEX(GroupVertices[Group],MATCH(Edges[[#This Row],[Vertex 1]],GroupVertices[Vertex],0)),1,1,"")</f>
        <v>4</v>
      </c>
      <c r="U1027" s="78" t="str">
        <f>REPLACE(INDEX(GroupVertices[Group],MATCH(Edges[[#This Row],[Vertex 2]],GroupVertices[Vertex],0)),1,1,"")</f>
        <v>3</v>
      </c>
      <c r="V1027" s="48"/>
      <c r="W1027" s="49"/>
      <c r="X1027" s="48"/>
      <c r="Y1027" s="49"/>
      <c r="Z1027" s="48"/>
      <c r="AA1027" s="49"/>
      <c r="AB1027" s="48"/>
      <c r="AC1027" s="49"/>
      <c r="AD1027" s="48"/>
    </row>
    <row r="1028" spans="1:30" ht="15">
      <c r="A1028" s="65" t="s">
        <v>316</v>
      </c>
      <c r="B1028" s="65" t="s">
        <v>338</v>
      </c>
      <c r="C1028" s="66" t="s">
        <v>1350</v>
      </c>
      <c r="D1028" s="67">
        <v>3</v>
      </c>
      <c r="E1028" s="66" t="s">
        <v>132</v>
      </c>
      <c r="F1028" s="69">
        <v>32</v>
      </c>
      <c r="G1028" s="66"/>
      <c r="H1028" s="70"/>
      <c r="I1028" s="71"/>
      <c r="J1028" s="71"/>
      <c r="K1028" s="34" t="s">
        <v>66</v>
      </c>
      <c r="L1028" s="72">
        <v>1028</v>
      </c>
      <c r="M1028" s="72"/>
      <c r="N1028" s="73"/>
      <c r="O1028" s="79" t="s">
        <v>417</v>
      </c>
      <c r="P1028" s="79">
        <v>1</v>
      </c>
      <c r="Q1028" s="79" t="s">
        <v>418</v>
      </c>
      <c r="R1028" s="79"/>
      <c r="S1028" s="79"/>
      <c r="T1028" s="78" t="str">
        <f>REPLACE(INDEX(GroupVertices[Group],MATCH(Edges[[#This Row],[Vertex 1]],GroupVertices[Vertex],0)),1,1,"")</f>
        <v>4</v>
      </c>
      <c r="U1028" s="78" t="str">
        <f>REPLACE(INDEX(GroupVertices[Group],MATCH(Edges[[#This Row],[Vertex 2]],GroupVertices[Vertex],0)),1,1,"")</f>
        <v>4</v>
      </c>
      <c r="V1028" s="48"/>
      <c r="W1028" s="49"/>
      <c r="X1028" s="48"/>
      <c r="Y1028" s="49"/>
      <c r="Z1028" s="48"/>
      <c r="AA1028" s="49"/>
      <c r="AB1028" s="48"/>
      <c r="AC1028" s="49"/>
      <c r="AD1028" s="48"/>
    </row>
    <row r="1029" spans="1:30" ht="15">
      <c r="A1029" s="65" t="s">
        <v>199</v>
      </c>
      <c r="B1029" s="65" t="s">
        <v>316</v>
      </c>
      <c r="C1029" s="66" t="s">
        <v>1350</v>
      </c>
      <c r="D1029" s="67">
        <v>3</v>
      </c>
      <c r="E1029" s="66" t="s">
        <v>132</v>
      </c>
      <c r="F1029" s="69">
        <v>32</v>
      </c>
      <c r="G1029" s="66"/>
      <c r="H1029" s="70"/>
      <c r="I1029" s="71"/>
      <c r="J1029" s="71"/>
      <c r="K1029" s="34" t="s">
        <v>65</v>
      </c>
      <c r="L1029" s="72">
        <v>1029</v>
      </c>
      <c r="M1029" s="72"/>
      <c r="N1029" s="73"/>
      <c r="O1029" s="79" t="s">
        <v>417</v>
      </c>
      <c r="P1029" s="79">
        <v>1</v>
      </c>
      <c r="Q1029" s="79" t="s">
        <v>418</v>
      </c>
      <c r="R1029" s="79"/>
      <c r="S1029" s="79"/>
      <c r="T1029" s="78" t="str">
        <f>REPLACE(INDEX(GroupVertices[Group],MATCH(Edges[[#This Row],[Vertex 1]],GroupVertices[Vertex],0)),1,1,"")</f>
        <v>1</v>
      </c>
      <c r="U1029" s="78" t="str">
        <f>REPLACE(INDEX(GroupVertices[Group],MATCH(Edges[[#This Row],[Vertex 2]],GroupVertices[Vertex],0)),1,1,"")</f>
        <v>4</v>
      </c>
      <c r="V1029" s="48"/>
      <c r="W1029" s="49"/>
      <c r="X1029" s="48"/>
      <c r="Y1029" s="49"/>
      <c r="Z1029" s="48"/>
      <c r="AA1029" s="49"/>
      <c r="AB1029" s="48"/>
      <c r="AC1029" s="49"/>
      <c r="AD1029" s="48"/>
    </row>
    <row r="1030" spans="1:30" ht="15">
      <c r="A1030" s="65" t="s">
        <v>325</v>
      </c>
      <c r="B1030" s="65" t="s">
        <v>316</v>
      </c>
      <c r="C1030" s="66" t="s">
        <v>1350</v>
      </c>
      <c r="D1030" s="67">
        <v>3</v>
      </c>
      <c r="E1030" s="66" t="s">
        <v>132</v>
      </c>
      <c r="F1030" s="69">
        <v>32</v>
      </c>
      <c r="G1030" s="66"/>
      <c r="H1030" s="70"/>
      <c r="I1030" s="71"/>
      <c r="J1030" s="71"/>
      <c r="K1030" s="34" t="s">
        <v>65</v>
      </c>
      <c r="L1030" s="72">
        <v>1030</v>
      </c>
      <c r="M1030" s="72"/>
      <c r="N1030" s="73"/>
      <c r="O1030" s="79" t="s">
        <v>417</v>
      </c>
      <c r="P1030" s="79">
        <v>1</v>
      </c>
      <c r="Q1030" s="79" t="s">
        <v>418</v>
      </c>
      <c r="R1030" s="79"/>
      <c r="S1030" s="79"/>
      <c r="T1030" s="78" t="str">
        <f>REPLACE(INDEX(GroupVertices[Group],MATCH(Edges[[#This Row],[Vertex 1]],GroupVertices[Vertex],0)),1,1,"")</f>
        <v>3</v>
      </c>
      <c r="U1030" s="78" t="str">
        <f>REPLACE(INDEX(GroupVertices[Group],MATCH(Edges[[#This Row],[Vertex 2]],GroupVertices[Vertex],0)),1,1,"")</f>
        <v>4</v>
      </c>
      <c r="V1030" s="48"/>
      <c r="W1030" s="49"/>
      <c r="X1030" s="48"/>
      <c r="Y1030" s="49"/>
      <c r="Z1030" s="48"/>
      <c r="AA1030" s="49"/>
      <c r="AB1030" s="48"/>
      <c r="AC1030" s="49"/>
      <c r="AD1030" s="48"/>
    </row>
    <row r="1031" spans="1:30" ht="15">
      <c r="A1031" s="65" t="s">
        <v>338</v>
      </c>
      <c r="B1031" s="65" t="s">
        <v>316</v>
      </c>
      <c r="C1031" s="66" t="s">
        <v>1350</v>
      </c>
      <c r="D1031" s="67">
        <v>3</v>
      </c>
      <c r="E1031" s="66" t="s">
        <v>132</v>
      </c>
      <c r="F1031" s="69">
        <v>32</v>
      </c>
      <c r="G1031" s="66"/>
      <c r="H1031" s="70"/>
      <c r="I1031" s="71"/>
      <c r="J1031" s="71"/>
      <c r="K1031" s="34" t="s">
        <v>66</v>
      </c>
      <c r="L1031" s="72">
        <v>1031</v>
      </c>
      <c r="M1031" s="72"/>
      <c r="N1031" s="73"/>
      <c r="O1031" s="79" t="s">
        <v>417</v>
      </c>
      <c r="P1031" s="79">
        <v>1</v>
      </c>
      <c r="Q1031" s="79" t="s">
        <v>418</v>
      </c>
      <c r="R1031" s="79"/>
      <c r="S1031" s="79"/>
      <c r="T1031" s="78" t="str">
        <f>REPLACE(INDEX(GroupVertices[Group],MATCH(Edges[[#This Row],[Vertex 1]],GroupVertices[Vertex],0)),1,1,"")</f>
        <v>4</v>
      </c>
      <c r="U1031" s="78" t="str">
        <f>REPLACE(INDEX(GroupVertices[Group],MATCH(Edges[[#This Row],[Vertex 2]],GroupVertices[Vertex],0)),1,1,"")</f>
        <v>4</v>
      </c>
      <c r="V1031" s="48"/>
      <c r="W1031" s="49"/>
      <c r="X1031" s="48"/>
      <c r="Y1031" s="49"/>
      <c r="Z1031" s="48"/>
      <c r="AA1031" s="49"/>
      <c r="AB1031" s="48"/>
      <c r="AC1031" s="49"/>
      <c r="AD1031" s="48"/>
    </row>
    <row r="1032" spans="1:30" ht="15">
      <c r="A1032" s="65" t="s">
        <v>242</v>
      </c>
      <c r="B1032" s="65" t="s">
        <v>338</v>
      </c>
      <c r="C1032" s="66" t="s">
        <v>1350</v>
      </c>
      <c r="D1032" s="67">
        <v>3</v>
      </c>
      <c r="E1032" s="66" t="s">
        <v>132</v>
      </c>
      <c r="F1032" s="69">
        <v>32</v>
      </c>
      <c r="G1032" s="66"/>
      <c r="H1032" s="70"/>
      <c r="I1032" s="71"/>
      <c r="J1032" s="71"/>
      <c r="K1032" s="34" t="s">
        <v>65</v>
      </c>
      <c r="L1032" s="72">
        <v>1032</v>
      </c>
      <c r="M1032" s="72"/>
      <c r="N1032" s="73"/>
      <c r="O1032" s="79" t="s">
        <v>417</v>
      </c>
      <c r="P1032" s="79">
        <v>1</v>
      </c>
      <c r="Q1032" s="79" t="s">
        <v>418</v>
      </c>
      <c r="R1032" s="79"/>
      <c r="S1032" s="79"/>
      <c r="T1032" s="78" t="str">
        <f>REPLACE(INDEX(GroupVertices[Group],MATCH(Edges[[#This Row],[Vertex 1]],GroupVertices[Vertex],0)),1,1,"")</f>
        <v>2</v>
      </c>
      <c r="U1032" s="78" t="str">
        <f>REPLACE(INDEX(GroupVertices[Group],MATCH(Edges[[#This Row],[Vertex 2]],GroupVertices[Vertex],0)),1,1,"")</f>
        <v>4</v>
      </c>
      <c r="V1032" s="48"/>
      <c r="W1032" s="49"/>
      <c r="X1032" s="48"/>
      <c r="Y1032" s="49"/>
      <c r="Z1032" s="48"/>
      <c r="AA1032" s="49"/>
      <c r="AB1032" s="48"/>
      <c r="AC1032" s="49"/>
      <c r="AD1032" s="48"/>
    </row>
    <row r="1033" spans="1:30" ht="15">
      <c r="A1033" s="65" t="s">
        <v>317</v>
      </c>
      <c r="B1033" s="65" t="s">
        <v>338</v>
      </c>
      <c r="C1033" s="66" t="s">
        <v>1350</v>
      </c>
      <c r="D1033" s="67">
        <v>3</v>
      </c>
      <c r="E1033" s="66" t="s">
        <v>132</v>
      </c>
      <c r="F1033" s="69">
        <v>32</v>
      </c>
      <c r="G1033" s="66"/>
      <c r="H1033" s="70"/>
      <c r="I1033" s="71"/>
      <c r="J1033" s="71"/>
      <c r="K1033" s="34" t="s">
        <v>65</v>
      </c>
      <c r="L1033" s="72">
        <v>1033</v>
      </c>
      <c r="M1033" s="72"/>
      <c r="N1033" s="73"/>
      <c r="O1033" s="79" t="s">
        <v>417</v>
      </c>
      <c r="P1033" s="79">
        <v>1</v>
      </c>
      <c r="Q1033" s="79" t="s">
        <v>418</v>
      </c>
      <c r="R1033" s="79"/>
      <c r="S1033" s="79"/>
      <c r="T1033" s="78" t="str">
        <f>REPLACE(INDEX(GroupVertices[Group],MATCH(Edges[[#This Row],[Vertex 1]],GroupVertices[Vertex],0)),1,1,"")</f>
        <v>3</v>
      </c>
      <c r="U1033" s="78" t="str">
        <f>REPLACE(INDEX(GroupVertices[Group],MATCH(Edges[[#This Row],[Vertex 2]],GroupVertices[Vertex],0)),1,1,"")</f>
        <v>4</v>
      </c>
      <c r="V1033" s="48"/>
      <c r="W1033" s="49"/>
      <c r="X1033" s="48"/>
      <c r="Y1033" s="49"/>
      <c r="Z1033" s="48"/>
      <c r="AA1033" s="49"/>
      <c r="AB1033" s="48"/>
      <c r="AC1033" s="49"/>
      <c r="AD1033" s="48"/>
    </row>
    <row r="1034" spans="1:30" ht="15">
      <c r="A1034" s="65" t="s">
        <v>338</v>
      </c>
      <c r="B1034" s="65" t="s">
        <v>290</v>
      </c>
      <c r="C1034" s="66" t="s">
        <v>1350</v>
      </c>
      <c r="D1034" s="67">
        <v>3</v>
      </c>
      <c r="E1034" s="66" t="s">
        <v>132</v>
      </c>
      <c r="F1034" s="69">
        <v>32</v>
      </c>
      <c r="G1034" s="66"/>
      <c r="H1034" s="70"/>
      <c r="I1034" s="71"/>
      <c r="J1034" s="71"/>
      <c r="K1034" s="34" t="s">
        <v>65</v>
      </c>
      <c r="L1034" s="72">
        <v>1034</v>
      </c>
      <c r="M1034" s="72"/>
      <c r="N1034" s="73"/>
      <c r="O1034" s="79" t="s">
        <v>417</v>
      </c>
      <c r="P1034" s="79">
        <v>1</v>
      </c>
      <c r="Q1034" s="79" t="s">
        <v>418</v>
      </c>
      <c r="R1034" s="79"/>
      <c r="S1034" s="79"/>
      <c r="T1034" s="78" t="str">
        <f>REPLACE(INDEX(GroupVertices[Group],MATCH(Edges[[#This Row],[Vertex 1]],GroupVertices[Vertex],0)),1,1,"")</f>
        <v>4</v>
      </c>
      <c r="U1034" s="78" t="str">
        <f>REPLACE(INDEX(GroupVertices[Group],MATCH(Edges[[#This Row],[Vertex 2]],GroupVertices[Vertex],0)),1,1,"")</f>
        <v>4</v>
      </c>
      <c r="V1034" s="48"/>
      <c r="W1034" s="49"/>
      <c r="X1034" s="48"/>
      <c r="Y1034" s="49"/>
      <c r="Z1034" s="48"/>
      <c r="AA1034" s="49"/>
      <c r="AB1034" s="48"/>
      <c r="AC1034" s="49"/>
      <c r="AD1034" s="48"/>
    </row>
    <row r="1035" spans="1:30" ht="15">
      <c r="A1035" s="65" t="s">
        <v>338</v>
      </c>
      <c r="B1035" s="65" t="s">
        <v>340</v>
      </c>
      <c r="C1035" s="66" t="s">
        <v>1350</v>
      </c>
      <c r="D1035" s="67">
        <v>3</v>
      </c>
      <c r="E1035" s="66" t="s">
        <v>132</v>
      </c>
      <c r="F1035" s="69">
        <v>32</v>
      </c>
      <c r="G1035" s="66"/>
      <c r="H1035" s="70"/>
      <c r="I1035" s="71"/>
      <c r="J1035" s="71"/>
      <c r="K1035" s="34" t="s">
        <v>65</v>
      </c>
      <c r="L1035" s="72">
        <v>1035</v>
      </c>
      <c r="M1035" s="72"/>
      <c r="N1035" s="73"/>
      <c r="O1035" s="79" t="s">
        <v>417</v>
      </c>
      <c r="P1035" s="79">
        <v>1</v>
      </c>
      <c r="Q1035" s="79" t="s">
        <v>418</v>
      </c>
      <c r="R1035" s="79"/>
      <c r="S1035" s="79"/>
      <c r="T1035" s="78" t="str">
        <f>REPLACE(INDEX(GroupVertices[Group],MATCH(Edges[[#This Row],[Vertex 1]],GroupVertices[Vertex],0)),1,1,"")</f>
        <v>4</v>
      </c>
      <c r="U1035" s="78" t="str">
        <f>REPLACE(INDEX(GroupVertices[Group],MATCH(Edges[[#This Row],[Vertex 2]],GroupVertices[Vertex],0)),1,1,"")</f>
        <v>4</v>
      </c>
      <c r="V1035" s="48"/>
      <c r="W1035" s="49"/>
      <c r="X1035" s="48"/>
      <c r="Y1035" s="49"/>
      <c r="Z1035" s="48"/>
      <c r="AA1035" s="49"/>
      <c r="AB1035" s="48"/>
      <c r="AC1035" s="49"/>
      <c r="AD1035" s="48"/>
    </row>
    <row r="1036" spans="1:30" ht="15">
      <c r="A1036" s="65" t="s">
        <v>338</v>
      </c>
      <c r="B1036" s="65" t="s">
        <v>315</v>
      </c>
      <c r="C1036" s="66" t="s">
        <v>1350</v>
      </c>
      <c r="D1036" s="67">
        <v>3</v>
      </c>
      <c r="E1036" s="66" t="s">
        <v>132</v>
      </c>
      <c r="F1036" s="69">
        <v>32</v>
      </c>
      <c r="G1036" s="66"/>
      <c r="H1036" s="70"/>
      <c r="I1036" s="71"/>
      <c r="J1036" s="71"/>
      <c r="K1036" s="34" t="s">
        <v>65</v>
      </c>
      <c r="L1036" s="72">
        <v>1036</v>
      </c>
      <c r="M1036" s="72"/>
      <c r="N1036" s="73"/>
      <c r="O1036" s="79" t="s">
        <v>417</v>
      </c>
      <c r="P1036" s="79">
        <v>1</v>
      </c>
      <c r="Q1036" s="79" t="s">
        <v>418</v>
      </c>
      <c r="R1036" s="79"/>
      <c r="S1036" s="79"/>
      <c r="T1036" s="78" t="str">
        <f>REPLACE(INDEX(GroupVertices[Group],MATCH(Edges[[#This Row],[Vertex 1]],GroupVertices[Vertex],0)),1,1,"")</f>
        <v>4</v>
      </c>
      <c r="U1036" s="78" t="str">
        <f>REPLACE(INDEX(GroupVertices[Group],MATCH(Edges[[#This Row],[Vertex 2]],GroupVertices[Vertex],0)),1,1,"")</f>
        <v>4</v>
      </c>
      <c r="V1036" s="48"/>
      <c r="W1036" s="49"/>
      <c r="X1036" s="48"/>
      <c r="Y1036" s="49"/>
      <c r="Z1036" s="48"/>
      <c r="AA1036" s="49"/>
      <c r="AB1036" s="48"/>
      <c r="AC1036" s="49"/>
      <c r="AD1036" s="48"/>
    </row>
    <row r="1037" spans="1:30" ht="15">
      <c r="A1037" s="65" t="s">
        <v>338</v>
      </c>
      <c r="B1037" s="65" t="s">
        <v>331</v>
      </c>
      <c r="C1037" s="66" t="s">
        <v>1350</v>
      </c>
      <c r="D1037" s="67">
        <v>3</v>
      </c>
      <c r="E1037" s="66" t="s">
        <v>132</v>
      </c>
      <c r="F1037" s="69">
        <v>32</v>
      </c>
      <c r="G1037" s="66"/>
      <c r="H1037" s="70"/>
      <c r="I1037" s="71"/>
      <c r="J1037" s="71"/>
      <c r="K1037" s="34" t="s">
        <v>65</v>
      </c>
      <c r="L1037" s="72">
        <v>1037</v>
      </c>
      <c r="M1037" s="72"/>
      <c r="N1037" s="73"/>
      <c r="O1037" s="79" t="s">
        <v>417</v>
      </c>
      <c r="P1037" s="79">
        <v>1</v>
      </c>
      <c r="Q1037" s="79" t="s">
        <v>418</v>
      </c>
      <c r="R1037" s="79"/>
      <c r="S1037" s="79"/>
      <c r="T1037" s="78" t="str">
        <f>REPLACE(INDEX(GroupVertices[Group],MATCH(Edges[[#This Row],[Vertex 1]],GroupVertices[Vertex],0)),1,1,"")</f>
        <v>4</v>
      </c>
      <c r="U1037" s="78" t="str">
        <f>REPLACE(INDEX(GroupVertices[Group],MATCH(Edges[[#This Row],[Vertex 2]],GroupVertices[Vertex],0)),1,1,"")</f>
        <v>4</v>
      </c>
      <c r="V1037" s="48"/>
      <c r="W1037" s="49"/>
      <c r="X1037" s="48"/>
      <c r="Y1037" s="49"/>
      <c r="Z1037" s="48"/>
      <c r="AA1037" s="49"/>
      <c r="AB1037" s="48"/>
      <c r="AC1037" s="49"/>
      <c r="AD1037" s="48"/>
    </row>
    <row r="1038" spans="1:30" ht="15">
      <c r="A1038" s="65" t="s">
        <v>199</v>
      </c>
      <c r="B1038" s="65" t="s">
        <v>338</v>
      </c>
      <c r="C1038" s="66" t="s">
        <v>1350</v>
      </c>
      <c r="D1038" s="67">
        <v>3</v>
      </c>
      <c r="E1038" s="66" t="s">
        <v>132</v>
      </c>
      <c r="F1038" s="69">
        <v>32</v>
      </c>
      <c r="G1038" s="66"/>
      <c r="H1038" s="70"/>
      <c r="I1038" s="71"/>
      <c r="J1038" s="71"/>
      <c r="K1038" s="34" t="s">
        <v>65</v>
      </c>
      <c r="L1038" s="72">
        <v>1038</v>
      </c>
      <c r="M1038" s="72"/>
      <c r="N1038" s="73"/>
      <c r="O1038" s="79" t="s">
        <v>417</v>
      </c>
      <c r="P1038" s="79">
        <v>1</v>
      </c>
      <c r="Q1038" s="79" t="s">
        <v>418</v>
      </c>
      <c r="R1038" s="79"/>
      <c r="S1038" s="79"/>
      <c r="T1038" s="78" t="str">
        <f>REPLACE(INDEX(GroupVertices[Group],MATCH(Edges[[#This Row],[Vertex 1]],GroupVertices[Vertex],0)),1,1,"")</f>
        <v>1</v>
      </c>
      <c r="U1038" s="78" t="str">
        <f>REPLACE(INDEX(GroupVertices[Group],MATCH(Edges[[#This Row],[Vertex 2]],GroupVertices[Vertex],0)),1,1,"")</f>
        <v>4</v>
      </c>
      <c r="V1038" s="48"/>
      <c r="W1038" s="49"/>
      <c r="X1038" s="48"/>
      <c r="Y1038" s="49"/>
      <c r="Z1038" s="48"/>
      <c r="AA1038" s="49"/>
      <c r="AB1038" s="48"/>
      <c r="AC1038" s="49"/>
      <c r="AD1038" s="48"/>
    </row>
    <row r="1039" spans="1:30" ht="15">
      <c r="A1039" s="65" t="s">
        <v>276</v>
      </c>
      <c r="B1039" s="65" t="s">
        <v>311</v>
      </c>
      <c r="C1039" s="66" t="s">
        <v>1350</v>
      </c>
      <c r="D1039" s="67">
        <v>3</v>
      </c>
      <c r="E1039" s="66" t="s">
        <v>132</v>
      </c>
      <c r="F1039" s="69">
        <v>32</v>
      </c>
      <c r="G1039" s="66"/>
      <c r="H1039" s="70"/>
      <c r="I1039" s="71"/>
      <c r="J1039" s="71"/>
      <c r="K1039" s="34" t="s">
        <v>65</v>
      </c>
      <c r="L1039" s="72">
        <v>1039</v>
      </c>
      <c r="M1039" s="72"/>
      <c r="N1039" s="73"/>
      <c r="O1039" s="79" t="s">
        <v>417</v>
      </c>
      <c r="P1039" s="79">
        <v>1</v>
      </c>
      <c r="Q1039" s="79" t="s">
        <v>418</v>
      </c>
      <c r="R1039" s="79"/>
      <c r="S1039" s="79"/>
      <c r="T1039" s="78" t="str">
        <f>REPLACE(INDEX(GroupVertices[Group],MATCH(Edges[[#This Row],[Vertex 1]],GroupVertices[Vertex],0)),1,1,"")</f>
        <v>3</v>
      </c>
      <c r="U1039" s="78" t="str">
        <f>REPLACE(INDEX(GroupVertices[Group],MATCH(Edges[[#This Row],[Vertex 2]],GroupVertices[Vertex],0)),1,1,"")</f>
        <v>3</v>
      </c>
      <c r="V1039" s="48"/>
      <c r="W1039" s="49"/>
      <c r="X1039" s="48"/>
      <c r="Y1039" s="49"/>
      <c r="Z1039" s="48"/>
      <c r="AA1039" s="49"/>
      <c r="AB1039" s="48"/>
      <c r="AC1039" s="49"/>
      <c r="AD1039" s="48"/>
    </row>
    <row r="1040" spans="1:30" ht="15">
      <c r="A1040" s="65" t="s">
        <v>311</v>
      </c>
      <c r="B1040" s="65" t="s">
        <v>264</v>
      </c>
      <c r="C1040" s="66" t="s">
        <v>1350</v>
      </c>
      <c r="D1040" s="67">
        <v>3</v>
      </c>
      <c r="E1040" s="66" t="s">
        <v>132</v>
      </c>
      <c r="F1040" s="69">
        <v>32</v>
      </c>
      <c r="G1040" s="66"/>
      <c r="H1040" s="70"/>
      <c r="I1040" s="71"/>
      <c r="J1040" s="71"/>
      <c r="K1040" s="34" t="s">
        <v>66</v>
      </c>
      <c r="L1040" s="72">
        <v>1040</v>
      </c>
      <c r="M1040" s="72"/>
      <c r="N1040" s="73"/>
      <c r="O1040" s="79" t="s">
        <v>417</v>
      </c>
      <c r="P1040" s="79">
        <v>1</v>
      </c>
      <c r="Q1040" s="79" t="s">
        <v>418</v>
      </c>
      <c r="R1040" s="79"/>
      <c r="S1040" s="79"/>
      <c r="T1040" s="78" t="str">
        <f>REPLACE(INDEX(GroupVertices[Group],MATCH(Edges[[#This Row],[Vertex 1]],GroupVertices[Vertex],0)),1,1,"")</f>
        <v>3</v>
      </c>
      <c r="U1040" s="78" t="str">
        <f>REPLACE(INDEX(GroupVertices[Group],MATCH(Edges[[#This Row],[Vertex 2]],GroupVertices[Vertex],0)),1,1,"")</f>
        <v>2</v>
      </c>
      <c r="V1040" s="48"/>
      <c r="W1040" s="49"/>
      <c r="X1040" s="48"/>
      <c r="Y1040" s="49"/>
      <c r="Z1040" s="48"/>
      <c r="AA1040" s="49"/>
      <c r="AB1040" s="48"/>
      <c r="AC1040" s="49"/>
      <c r="AD1040" s="48"/>
    </row>
    <row r="1041" spans="1:30" ht="15">
      <c r="A1041" s="65" t="s">
        <v>311</v>
      </c>
      <c r="B1041" s="65" t="s">
        <v>270</v>
      </c>
      <c r="C1041" s="66" t="s">
        <v>1350</v>
      </c>
      <c r="D1041" s="67">
        <v>3</v>
      </c>
      <c r="E1041" s="66" t="s">
        <v>132</v>
      </c>
      <c r="F1041" s="69">
        <v>32</v>
      </c>
      <c r="G1041" s="66"/>
      <c r="H1041" s="70"/>
      <c r="I1041" s="71"/>
      <c r="J1041" s="71"/>
      <c r="K1041" s="34" t="s">
        <v>65</v>
      </c>
      <c r="L1041" s="72">
        <v>1041</v>
      </c>
      <c r="M1041" s="72"/>
      <c r="N1041" s="73"/>
      <c r="O1041" s="79" t="s">
        <v>417</v>
      </c>
      <c r="P1041" s="79">
        <v>1</v>
      </c>
      <c r="Q1041" s="79" t="s">
        <v>418</v>
      </c>
      <c r="R1041" s="79"/>
      <c r="S1041" s="79"/>
      <c r="T1041" s="78" t="str">
        <f>REPLACE(INDEX(GroupVertices[Group],MATCH(Edges[[#This Row],[Vertex 1]],GroupVertices[Vertex],0)),1,1,"")</f>
        <v>3</v>
      </c>
      <c r="U1041" s="78" t="str">
        <f>REPLACE(INDEX(GroupVertices[Group],MATCH(Edges[[#This Row],[Vertex 2]],GroupVertices[Vertex],0)),1,1,"")</f>
        <v>2</v>
      </c>
      <c r="V1041" s="48"/>
      <c r="W1041" s="49"/>
      <c r="X1041" s="48"/>
      <c r="Y1041" s="49"/>
      <c r="Z1041" s="48"/>
      <c r="AA1041" s="49"/>
      <c r="AB1041" s="48"/>
      <c r="AC1041" s="49"/>
      <c r="AD1041" s="48"/>
    </row>
    <row r="1042" spans="1:30" ht="15">
      <c r="A1042" s="65" t="s">
        <v>311</v>
      </c>
      <c r="B1042" s="65" t="s">
        <v>297</v>
      </c>
      <c r="C1042" s="66" t="s">
        <v>1350</v>
      </c>
      <c r="D1042" s="67">
        <v>3</v>
      </c>
      <c r="E1042" s="66" t="s">
        <v>132</v>
      </c>
      <c r="F1042" s="69">
        <v>32</v>
      </c>
      <c r="G1042" s="66"/>
      <c r="H1042" s="70"/>
      <c r="I1042" s="71"/>
      <c r="J1042" s="71"/>
      <c r="K1042" s="34" t="s">
        <v>65</v>
      </c>
      <c r="L1042" s="72">
        <v>1042</v>
      </c>
      <c r="M1042" s="72"/>
      <c r="N1042" s="73"/>
      <c r="O1042" s="79" t="s">
        <v>417</v>
      </c>
      <c r="P1042" s="79">
        <v>1</v>
      </c>
      <c r="Q1042" s="79" t="s">
        <v>418</v>
      </c>
      <c r="R1042" s="79"/>
      <c r="S1042" s="79"/>
      <c r="T1042" s="78" t="str">
        <f>REPLACE(INDEX(GroupVertices[Group],MATCH(Edges[[#This Row],[Vertex 1]],GroupVertices[Vertex],0)),1,1,"")</f>
        <v>3</v>
      </c>
      <c r="U1042" s="78" t="str">
        <f>REPLACE(INDEX(GroupVertices[Group],MATCH(Edges[[#This Row],[Vertex 2]],GroupVertices[Vertex],0)),1,1,"")</f>
        <v>4</v>
      </c>
      <c r="V1042" s="48"/>
      <c r="W1042" s="49"/>
      <c r="X1042" s="48"/>
      <c r="Y1042" s="49"/>
      <c r="Z1042" s="48"/>
      <c r="AA1042" s="49"/>
      <c r="AB1042" s="48"/>
      <c r="AC1042" s="49"/>
      <c r="AD1042" s="48"/>
    </row>
    <row r="1043" spans="1:30" ht="15">
      <c r="A1043" s="65" t="s">
        <v>311</v>
      </c>
      <c r="B1043" s="65" t="s">
        <v>339</v>
      </c>
      <c r="C1043" s="66" t="s">
        <v>1350</v>
      </c>
      <c r="D1043" s="67">
        <v>3</v>
      </c>
      <c r="E1043" s="66" t="s">
        <v>132</v>
      </c>
      <c r="F1043" s="69">
        <v>32</v>
      </c>
      <c r="G1043" s="66"/>
      <c r="H1043" s="70"/>
      <c r="I1043" s="71"/>
      <c r="J1043" s="71"/>
      <c r="K1043" s="34" t="s">
        <v>66</v>
      </c>
      <c r="L1043" s="72">
        <v>1043</v>
      </c>
      <c r="M1043" s="72"/>
      <c r="N1043" s="73"/>
      <c r="O1043" s="79" t="s">
        <v>417</v>
      </c>
      <c r="P1043" s="79">
        <v>1</v>
      </c>
      <c r="Q1043" s="79" t="s">
        <v>418</v>
      </c>
      <c r="R1043" s="79"/>
      <c r="S1043" s="79"/>
      <c r="T1043" s="78" t="str">
        <f>REPLACE(INDEX(GroupVertices[Group],MATCH(Edges[[#This Row],[Vertex 1]],GroupVertices[Vertex],0)),1,1,"")</f>
        <v>3</v>
      </c>
      <c r="U1043" s="78" t="str">
        <f>REPLACE(INDEX(GroupVertices[Group],MATCH(Edges[[#This Row],[Vertex 2]],GroupVertices[Vertex],0)),1,1,"")</f>
        <v>2</v>
      </c>
      <c r="V1043" s="48"/>
      <c r="W1043" s="49"/>
      <c r="X1043" s="48"/>
      <c r="Y1043" s="49"/>
      <c r="Z1043" s="48"/>
      <c r="AA1043" s="49"/>
      <c r="AB1043" s="48"/>
      <c r="AC1043" s="49"/>
      <c r="AD1043" s="48"/>
    </row>
    <row r="1044" spans="1:30" ht="15">
      <c r="A1044" s="65" t="s">
        <v>199</v>
      </c>
      <c r="B1044" s="65" t="s">
        <v>311</v>
      </c>
      <c r="C1044" s="66" t="s">
        <v>1350</v>
      </c>
      <c r="D1044" s="67">
        <v>3</v>
      </c>
      <c r="E1044" s="66" t="s">
        <v>132</v>
      </c>
      <c r="F1044" s="69">
        <v>32</v>
      </c>
      <c r="G1044" s="66"/>
      <c r="H1044" s="70"/>
      <c r="I1044" s="71"/>
      <c r="J1044" s="71"/>
      <c r="K1044" s="34" t="s">
        <v>65</v>
      </c>
      <c r="L1044" s="72">
        <v>1044</v>
      </c>
      <c r="M1044" s="72"/>
      <c r="N1044" s="73"/>
      <c r="O1044" s="79" t="s">
        <v>417</v>
      </c>
      <c r="P1044" s="79">
        <v>1</v>
      </c>
      <c r="Q1044" s="79" t="s">
        <v>418</v>
      </c>
      <c r="R1044" s="79"/>
      <c r="S1044" s="79"/>
      <c r="T1044" s="78" t="str">
        <f>REPLACE(INDEX(GroupVertices[Group],MATCH(Edges[[#This Row],[Vertex 1]],GroupVertices[Vertex],0)),1,1,"")</f>
        <v>1</v>
      </c>
      <c r="U1044" s="78" t="str">
        <f>REPLACE(INDEX(GroupVertices[Group],MATCH(Edges[[#This Row],[Vertex 2]],GroupVertices[Vertex],0)),1,1,"")</f>
        <v>3</v>
      </c>
      <c r="V1044" s="48"/>
      <c r="W1044" s="49"/>
      <c r="X1044" s="48"/>
      <c r="Y1044" s="49"/>
      <c r="Z1044" s="48"/>
      <c r="AA1044" s="49"/>
      <c r="AB1044" s="48"/>
      <c r="AC1044" s="49"/>
      <c r="AD1044" s="48"/>
    </row>
    <row r="1045" spans="1:30" ht="15">
      <c r="A1045" s="65" t="s">
        <v>264</v>
      </c>
      <c r="B1045" s="65" t="s">
        <v>311</v>
      </c>
      <c r="C1045" s="66" t="s">
        <v>1350</v>
      </c>
      <c r="D1045" s="67">
        <v>3</v>
      </c>
      <c r="E1045" s="66" t="s">
        <v>132</v>
      </c>
      <c r="F1045" s="69">
        <v>32</v>
      </c>
      <c r="G1045" s="66"/>
      <c r="H1045" s="70"/>
      <c r="I1045" s="71"/>
      <c r="J1045" s="71"/>
      <c r="K1045" s="34" t="s">
        <v>66</v>
      </c>
      <c r="L1045" s="72">
        <v>1045</v>
      </c>
      <c r="M1045" s="72"/>
      <c r="N1045" s="73"/>
      <c r="O1045" s="79" t="s">
        <v>417</v>
      </c>
      <c r="P1045" s="79">
        <v>1</v>
      </c>
      <c r="Q1045" s="79" t="s">
        <v>418</v>
      </c>
      <c r="R1045" s="79"/>
      <c r="S1045" s="79"/>
      <c r="T1045" s="78" t="str">
        <f>REPLACE(INDEX(GroupVertices[Group],MATCH(Edges[[#This Row],[Vertex 1]],GroupVertices[Vertex],0)),1,1,"")</f>
        <v>2</v>
      </c>
      <c r="U1045" s="78" t="str">
        <f>REPLACE(INDEX(GroupVertices[Group],MATCH(Edges[[#This Row],[Vertex 2]],GroupVertices[Vertex],0)),1,1,"")</f>
        <v>3</v>
      </c>
      <c r="V1045" s="48"/>
      <c r="W1045" s="49"/>
      <c r="X1045" s="48"/>
      <c r="Y1045" s="49"/>
      <c r="Z1045" s="48"/>
      <c r="AA1045" s="49"/>
      <c r="AB1045" s="48"/>
      <c r="AC1045" s="49"/>
      <c r="AD1045" s="48"/>
    </row>
    <row r="1046" spans="1:30" ht="15">
      <c r="A1046" s="65" t="s">
        <v>275</v>
      </c>
      <c r="B1046" s="65" t="s">
        <v>311</v>
      </c>
      <c r="C1046" s="66" t="s">
        <v>1350</v>
      </c>
      <c r="D1046" s="67">
        <v>3</v>
      </c>
      <c r="E1046" s="66" t="s">
        <v>132</v>
      </c>
      <c r="F1046" s="69">
        <v>32</v>
      </c>
      <c r="G1046" s="66"/>
      <c r="H1046" s="70"/>
      <c r="I1046" s="71"/>
      <c r="J1046" s="71"/>
      <c r="K1046" s="34" t="s">
        <v>65</v>
      </c>
      <c r="L1046" s="72">
        <v>1046</v>
      </c>
      <c r="M1046" s="72"/>
      <c r="N1046" s="73"/>
      <c r="O1046" s="79" t="s">
        <v>417</v>
      </c>
      <c r="P1046" s="79">
        <v>1</v>
      </c>
      <c r="Q1046" s="79" t="s">
        <v>418</v>
      </c>
      <c r="R1046" s="79"/>
      <c r="S1046" s="79"/>
      <c r="T1046" s="78" t="str">
        <f>REPLACE(INDEX(GroupVertices[Group],MATCH(Edges[[#This Row],[Vertex 1]],GroupVertices[Vertex],0)),1,1,"")</f>
        <v>3</v>
      </c>
      <c r="U1046" s="78" t="str">
        <f>REPLACE(INDEX(GroupVertices[Group],MATCH(Edges[[#This Row],[Vertex 2]],GroupVertices[Vertex],0)),1,1,"")</f>
        <v>3</v>
      </c>
      <c r="V1046" s="48"/>
      <c r="W1046" s="49"/>
      <c r="X1046" s="48"/>
      <c r="Y1046" s="49"/>
      <c r="Z1046" s="48"/>
      <c r="AA1046" s="49"/>
      <c r="AB1046" s="48"/>
      <c r="AC1046" s="49"/>
      <c r="AD1046" s="48"/>
    </row>
    <row r="1047" spans="1:30" ht="15">
      <c r="A1047" s="65" t="s">
        <v>288</v>
      </c>
      <c r="B1047" s="65" t="s">
        <v>311</v>
      </c>
      <c r="C1047" s="66" t="s">
        <v>1350</v>
      </c>
      <c r="D1047" s="67">
        <v>3</v>
      </c>
      <c r="E1047" s="66" t="s">
        <v>132</v>
      </c>
      <c r="F1047" s="69">
        <v>32</v>
      </c>
      <c r="G1047" s="66"/>
      <c r="H1047" s="70"/>
      <c r="I1047" s="71"/>
      <c r="J1047" s="71"/>
      <c r="K1047" s="34" t="s">
        <v>65</v>
      </c>
      <c r="L1047" s="72">
        <v>1047</v>
      </c>
      <c r="M1047" s="72"/>
      <c r="N1047" s="73"/>
      <c r="O1047" s="79" t="s">
        <v>417</v>
      </c>
      <c r="P1047" s="79">
        <v>1</v>
      </c>
      <c r="Q1047" s="79" t="s">
        <v>418</v>
      </c>
      <c r="R1047" s="79"/>
      <c r="S1047" s="79"/>
      <c r="T1047" s="78" t="str">
        <f>REPLACE(INDEX(GroupVertices[Group],MATCH(Edges[[#This Row],[Vertex 1]],GroupVertices[Vertex],0)),1,1,"")</f>
        <v>2</v>
      </c>
      <c r="U1047" s="78" t="str">
        <f>REPLACE(INDEX(GroupVertices[Group],MATCH(Edges[[#This Row],[Vertex 2]],GroupVertices[Vertex],0)),1,1,"")</f>
        <v>3</v>
      </c>
      <c r="V1047" s="48"/>
      <c r="W1047" s="49"/>
      <c r="X1047" s="48"/>
      <c r="Y1047" s="49"/>
      <c r="Z1047" s="48"/>
      <c r="AA1047" s="49"/>
      <c r="AB1047" s="48"/>
      <c r="AC1047" s="49"/>
      <c r="AD1047" s="48"/>
    </row>
    <row r="1048" spans="1:30" ht="15">
      <c r="A1048" s="65" t="s">
        <v>325</v>
      </c>
      <c r="B1048" s="65" t="s">
        <v>311</v>
      </c>
      <c r="C1048" s="66" t="s">
        <v>1350</v>
      </c>
      <c r="D1048" s="67">
        <v>3</v>
      </c>
      <c r="E1048" s="66" t="s">
        <v>132</v>
      </c>
      <c r="F1048" s="69">
        <v>32</v>
      </c>
      <c r="G1048" s="66"/>
      <c r="H1048" s="70"/>
      <c r="I1048" s="71"/>
      <c r="J1048" s="71"/>
      <c r="K1048" s="34" t="s">
        <v>65</v>
      </c>
      <c r="L1048" s="72">
        <v>1048</v>
      </c>
      <c r="M1048" s="72"/>
      <c r="N1048" s="73"/>
      <c r="O1048" s="79" t="s">
        <v>417</v>
      </c>
      <c r="P1048" s="79">
        <v>1</v>
      </c>
      <c r="Q1048" s="79" t="s">
        <v>418</v>
      </c>
      <c r="R1048" s="79"/>
      <c r="S1048" s="79"/>
      <c r="T1048" s="78" t="str">
        <f>REPLACE(INDEX(GroupVertices[Group],MATCH(Edges[[#This Row],[Vertex 1]],GroupVertices[Vertex],0)),1,1,"")</f>
        <v>3</v>
      </c>
      <c r="U1048" s="78" t="str">
        <f>REPLACE(INDEX(GroupVertices[Group],MATCH(Edges[[#This Row],[Vertex 2]],GroupVertices[Vertex],0)),1,1,"")</f>
        <v>3</v>
      </c>
      <c r="V1048" s="48"/>
      <c r="W1048" s="49"/>
      <c r="X1048" s="48"/>
      <c r="Y1048" s="49"/>
      <c r="Z1048" s="48"/>
      <c r="AA1048" s="49"/>
      <c r="AB1048" s="48"/>
      <c r="AC1048" s="49"/>
      <c r="AD1048" s="48"/>
    </row>
    <row r="1049" spans="1:30" ht="15">
      <c r="A1049" s="65" t="s">
        <v>339</v>
      </c>
      <c r="B1049" s="65" t="s">
        <v>311</v>
      </c>
      <c r="C1049" s="66" t="s">
        <v>1350</v>
      </c>
      <c r="D1049" s="67">
        <v>3</v>
      </c>
      <c r="E1049" s="66" t="s">
        <v>132</v>
      </c>
      <c r="F1049" s="69">
        <v>32</v>
      </c>
      <c r="G1049" s="66"/>
      <c r="H1049" s="70"/>
      <c r="I1049" s="71"/>
      <c r="J1049" s="71"/>
      <c r="K1049" s="34" t="s">
        <v>66</v>
      </c>
      <c r="L1049" s="72">
        <v>1049</v>
      </c>
      <c r="M1049" s="72"/>
      <c r="N1049" s="73"/>
      <c r="O1049" s="79" t="s">
        <v>417</v>
      </c>
      <c r="P1049" s="79">
        <v>1</v>
      </c>
      <c r="Q1049" s="79" t="s">
        <v>418</v>
      </c>
      <c r="R1049" s="79"/>
      <c r="S1049" s="79"/>
      <c r="T1049" s="78" t="str">
        <f>REPLACE(INDEX(GroupVertices[Group],MATCH(Edges[[#This Row],[Vertex 1]],GroupVertices[Vertex],0)),1,1,"")</f>
        <v>2</v>
      </c>
      <c r="U1049" s="78" t="str">
        <f>REPLACE(INDEX(GroupVertices[Group],MATCH(Edges[[#This Row],[Vertex 2]],GroupVertices[Vertex],0)),1,1,"")</f>
        <v>3</v>
      </c>
      <c r="V1049" s="48"/>
      <c r="W1049" s="49"/>
      <c r="X1049" s="48"/>
      <c r="Y1049" s="49"/>
      <c r="Z1049" s="48"/>
      <c r="AA1049" s="49"/>
      <c r="AB1049" s="48"/>
      <c r="AC1049" s="49"/>
      <c r="AD1049" s="48"/>
    </row>
    <row r="1050" spans="1:30" ht="15">
      <c r="A1050" s="65" t="s">
        <v>234</v>
      </c>
      <c r="B1050" s="65" t="s">
        <v>276</v>
      </c>
      <c r="C1050" s="66" t="s">
        <v>1350</v>
      </c>
      <c r="D1050" s="67">
        <v>3</v>
      </c>
      <c r="E1050" s="66" t="s">
        <v>132</v>
      </c>
      <c r="F1050" s="69">
        <v>32</v>
      </c>
      <c r="G1050" s="66"/>
      <c r="H1050" s="70"/>
      <c r="I1050" s="71"/>
      <c r="J1050" s="71"/>
      <c r="K1050" s="34" t="s">
        <v>65</v>
      </c>
      <c r="L1050" s="72">
        <v>1050</v>
      </c>
      <c r="M1050" s="72"/>
      <c r="N1050" s="73"/>
      <c r="O1050" s="79" t="s">
        <v>417</v>
      </c>
      <c r="P1050" s="79">
        <v>1</v>
      </c>
      <c r="Q1050" s="79" t="s">
        <v>418</v>
      </c>
      <c r="R1050" s="79"/>
      <c r="S1050" s="79"/>
      <c r="T1050" s="78" t="str">
        <f>REPLACE(INDEX(GroupVertices[Group],MATCH(Edges[[#This Row],[Vertex 1]],GroupVertices[Vertex],0)),1,1,"")</f>
        <v>2</v>
      </c>
      <c r="U1050" s="78" t="str">
        <f>REPLACE(INDEX(GroupVertices[Group],MATCH(Edges[[#This Row],[Vertex 2]],GroupVertices[Vertex],0)),1,1,"")</f>
        <v>3</v>
      </c>
      <c r="V1050" s="48"/>
      <c r="W1050" s="49"/>
      <c r="X1050" s="48"/>
      <c r="Y1050" s="49"/>
      <c r="Z1050" s="48"/>
      <c r="AA1050" s="49"/>
      <c r="AB1050" s="48"/>
      <c r="AC1050" s="49"/>
      <c r="AD1050" s="48"/>
    </row>
    <row r="1051" spans="1:30" ht="15">
      <c r="A1051" s="65" t="s">
        <v>234</v>
      </c>
      <c r="B1051" s="65" t="s">
        <v>222</v>
      </c>
      <c r="C1051" s="66" t="s">
        <v>1350</v>
      </c>
      <c r="D1051" s="67">
        <v>3</v>
      </c>
      <c r="E1051" s="66" t="s">
        <v>132</v>
      </c>
      <c r="F1051" s="69">
        <v>32</v>
      </c>
      <c r="G1051" s="66"/>
      <c r="H1051" s="70"/>
      <c r="I1051" s="71"/>
      <c r="J1051" s="71"/>
      <c r="K1051" s="34" t="s">
        <v>65</v>
      </c>
      <c r="L1051" s="72">
        <v>1051</v>
      </c>
      <c r="M1051" s="72"/>
      <c r="N1051" s="73"/>
      <c r="O1051" s="79" t="s">
        <v>417</v>
      </c>
      <c r="P1051" s="79">
        <v>1</v>
      </c>
      <c r="Q1051" s="79" t="s">
        <v>418</v>
      </c>
      <c r="R1051" s="79"/>
      <c r="S1051" s="79"/>
      <c r="T1051" s="78" t="str">
        <f>REPLACE(INDEX(GroupVertices[Group],MATCH(Edges[[#This Row],[Vertex 1]],GroupVertices[Vertex],0)),1,1,"")</f>
        <v>2</v>
      </c>
      <c r="U1051" s="78" t="str">
        <f>REPLACE(INDEX(GroupVertices[Group],MATCH(Edges[[#This Row],[Vertex 2]],GroupVertices[Vertex],0)),1,1,"")</f>
        <v>3</v>
      </c>
      <c r="V1051" s="48"/>
      <c r="W1051" s="49"/>
      <c r="X1051" s="48"/>
      <c r="Y1051" s="49"/>
      <c r="Z1051" s="48"/>
      <c r="AA1051" s="49"/>
      <c r="AB1051" s="48"/>
      <c r="AC1051" s="49"/>
      <c r="AD1051" s="48"/>
    </row>
    <row r="1052" spans="1:30" ht="15">
      <c r="A1052" s="65" t="s">
        <v>234</v>
      </c>
      <c r="B1052" s="65" t="s">
        <v>242</v>
      </c>
      <c r="C1052" s="66" t="s">
        <v>1350</v>
      </c>
      <c r="D1052" s="67">
        <v>3</v>
      </c>
      <c r="E1052" s="66" t="s">
        <v>132</v>
      </c>
      <c r="F1052" s="69">
        <v>32</v>
      </c>
      <c r="G1052" s="66"/>
      <c r="H1052" s="70"/>
      <c r="I1052" s="71"/>
      <c r="J1052" s="71"/>
      <c r="K1052" s="34" t="s">
        <v>65</v>
      </c>
      <c r="L1052" s="72">
        <v>1052</v>
      </c>
      <c r="M1052" s="72"/>
      <c r="N1052" s="73"/>
      <c r="O1052" s="79" t="s">
        <v>417</v>
      </c>
      <c r="P1052" s="79">
        <v>1</v>
      </c>
      <c r="Q1052" s="79" t="s">
        <v>418</v>
      </c>
      <c r="R1052" s="79"/>
      <c r="S1052" s="79"/>
      <c r="T1052" s="78" t="str">
        <f>REPLACE(INDEX(GroupVertices[Group],MATCH(Edges[[#This Row],[Vertex 1]],GroupVertices[Vertex],0)),1,1,"")</f>
        <v>2</v>
      </c>
      <c r="U1052" s="78" t="str">
        <f>REPLACE(INDEX(GroupVertices[Group],MATCH(Edges[[#This Row],[Vertex 2]],GroupVertices[Vertex],0)),1,1,"")</f>
        <v>2</v>
      </c>
      <c r="V1052" s="48"/>
      <c r="W1052" s="49"/>
      <c r="X1052" s="48"/>
      <c r="Y1052" s="49"/>
      <c r="Z1052" s="48"/>
      <c r="AA1052" s="49"/>
      <c r="AB1052" s="48"/>
      <c r="AC1052" s="49"/>
      <c r="AD1052" s="48"/>
    </row>
    <row r="1053" spans="1:30" ht="15">
      <c r="A1053" s="65" t="s">
        <v>234</v>
      </c>
      <c r="B1053" s="65" t="s">
        <v>260</v>
      </c>
      <c r="C1053" s="66" t="s">
        <v>1350</v>
      </c>
      <c r="D1053" s="67">
        <v>3</v>
      </c>
      <c r="E1053" s="66" t="s">
        <v>132</v>
      </c>
      <c r="F1053" s="69">
        <v>32</v>
      </c>
      <c r="G1053" s="66"/>
      <c r="H1053" s="70"/>
      <c r="I1053" s="71"/>
      <c r="J1053" s="71"/>
      <c r="K1053" s="34" t="s">
        <v>65</v>
      </c>
      <c r="L1053" s="72">
        <v>1053</v>
      </c>
      <c r="M1053" s="72"/>
      <c r="N1053" s="73"/>
      <c r="O1053" s="79" t="s">
        <v>417</v>
      </c>
      <c r="P1053" s="79">
        <v>1</v>
      </c>
      <c r="Q1053" s="79" t="s">
        <v>418</v>
      </c>
      <c r="R1053" s="79"/>
      <c r="S1053" s="79"/>
      <c r="T1053" s="78" t="str">
        <f>REPLACE(INDEX(GroupVertices[Group],MATCH(Edges[[#This Row],[Vertex 1]],GroupVertices[Vertex],0)),1,1,"")</f>
        <v>2</v>
      </c>
      <c r="U1053" s="78" t="str">
        <f>REPLACE(INDEX(GroupVertices[Group],MATCH(Edges[[#This Row],[Vertex 2]],GroupVertices[Vertex],0)),1,1,"")</f>
        <v>3</v>
      </c>
      <c r="V1053" s="48"/>
      <c r="W1053" s="49"/>
      <c r="X1053" s="48"/>
      <c r="Y1053" s="49"/>
      <c r="Z1053" s="48"/>
      <c r="AA1053" s="49"/>
      <c r="AB1053" s="48"/>
      <c r="AC1053" s="49"/>
      <c r="AD1053" s="48"/>
    </row>
    <row r="1054" spans="1:30" ht="15">
      <c r="A1054" s="65" t="s">
        <v>234</v>
      </c>
      <c r="B1054" s="65" t="s">
        <v>263</v>
      </c>
      <c r="C1054" s="66" t="s">
        <v>1350</v>
      </c>
      <c r="D1054" s="67">
        <v>3</v>
      </c>
      <c r="E1054" s="66" t="s">
        <v>132</v>
      </c>
      <c r="F1054" s="69">
        <v>32</v>
      </c>
      <c r="G1054" s="66"/>
      <c r="H1054" s="70"/>
      <c r="I1054" s="71"/>
      <c r="J1054" s="71"/>
      <c r="K1054" s="34" t="s">
        <v>65</v>
      </c>
      <c r="L1054" s="72">
        <v>1054</v>
      </c>
      <c r="M1054" s="72"/>
      <c r="N1054" s="73"/>
      <c r="O1054" s="79" t="s">
        <v>417</v>
      </c>
      <c r="P1054" s="79">
        <v>1</v>
      </c>
      <c r="Q1054" s="79" t="s">
        <v>418</v>
      </c>
      <c r="R1054" s="79"/>
      <c r="S1054" s="79"/>
      <c r="T1054" s="78" t="str">
        <f>REPLACE(INDEX(GroupVertices[Group],MATCH(Edges[[#This Row],[Vertex 1]],GroupVertices[Vertex],0)),1,1,"")</f>
        <v>2</v>
      </c>
      <c r="U1054" s="78" t="str">
        <f>REPLACE(INDEX(GroupVertices[Group],MATCH(Edges[[#This Row],[Vertex 2]],GroupVertices[Vertex],0)),1,1,"")</f>
        <v>1</v>
      </c>
      <c r="V1054" s="48"/>
      <c r="W1054" s="49"/>
      <c r="X1054" s="48"/>
      <c r="Y1054" s="49"/>
      <c r="Z1054" s="48"/>
      <c r="AA1054" s="49"/>
      <c r="AB1054" s="48"/>
      <c r="AC1054" s="49"/>
      <c r="AD1054" s="48"/>
    </row>
    <row r="1055" spans="1:30" ht="15">
      <c r="A1055" s="65" t="s">
        <v>234</v>
      </c>
      <c r="B1055" s="65" t="s">
        <v>414</v>
      </c>
      <c r="C1055" s="66" t="s">
        <v>1350</v>
      </c>
      <c r="D1055" s="67">
        <v>3</v>
      </c>
      <c r="E1055" s="66" t="s">
        <v>132</v>
      </c>
      <c r="F1055" s="69">
        <v>32</v>
      </c>
      <c r="G1055" s="66"/>
      <c r="H1055" s="70"/>
      <c r="I1055" s="71"/>
      <c r="J1055" s="71"/>
      <c r="K1055" s="34" t="s">
        <v>65</v>
      </c>
      <c r="L1055" s="72">
        <v>1055</v>
      </c>
      <c r="M1055" s="72"/>
      <c r="N1055" s="73"/>
      <c r="O1055" s="79" t="s">
        <v>417</v>
      </c>
      <c r="P1055" s="79">
        <v>1</v>
      </c>
      <c r="Q1055" s="79" t="s">
        <v>418</v>
      </c>
      <c r="R1055" s="79"/>
      <c r="S1055" s="79"/>
      <c r="T1055" s="78" t="str">
        <f>REPLACE(INDEX(GroupVertices[Group],MATCH(Edges[[#This Row],[Vertex 1]],GroupVertices[Vertex],0)),1,1,"")</f>
        <v>2</v>
      </c>
      <c r="U1055" s="78" t="str">
        <f>REPLACE(INDEX(GroupVertices[Group],MATCH(Edges[[#This Row],[Vertex 2]],GroupVertices[Vertex],0)),1,1,"")</f>
        <v>3</v>
      </c>
      <c r="V1055" s="48"/>
      <c r="W1055" s="49"/>
      <c r="X1055" s="48"/>
      <c r="Y1055" s="49"/>
      <c r="Z1055" s="48"/>
      <c r="AA1055" s="49"/>
      <c r="AB1055" s="48"/>
      <c r="AC1055" s="49"/>
      <c r="AD1055" s="48"/>
    </row>
    <row r="1056" spans="1:30" ht="15">
      <c r="A1056" s="65" t="s">
        <v>234</v>
      </c>
      <c r="B1056" s="65" t="s">
        <v>264</v>
      </c>
      <c r="C1056" s="66" t="s">
        <v>1350</v>
      </c>
      <c r="D1056" s="67">
        <v>3</v>
      </c>
      <c r="E1056" s="66" t="s">
        <v>132</v>
      </c>
      <c r="F1056" s="69">
        <v>32</v>
      </c>
      <c r="G1056" s="66"/>
      <c r="H1056" s="70"/>
      <c r="I1056" s="71"/>
      <c r="J1056" s="71"/>
      <c r="K1056" s="34" t="s">
        <v>65</v>
      </c>
      <c r="L1056" s="72">
        <v>1056</v>
      </c>
      <c r="M1056" s="72"/>
      <c r="N1056" s="73"/>
      <c r="O1056" s="79" t="s">
        <v>417</v>
      </c>
      <c r="P1056" s="79">
        <v>1</v>
      </c>
      <c r="Q1056" s="79" t="s">
        <v>418</v>
      </c>
      <c r="R1056" s="79"/>
      <c r="S1056" s="79"/>
      <c r="T1056" s="78" t="str">
        <f>REPLACE(INDEX(GroupVertices[Group],MATCH(Edges[[#This Row],[Vertex 1]],GroupVertices[Vertex],0)),1,1,"")</f>
        <v>2</v>
      </c>
      <c r="U1056" s="78" t="str">
        <f>REPLACE(INDEX(GroupVertices[Group],MATCH(Edges[[#This Row],[Vertex 2]],GroupVertices[Vertex],0)),1,1,"")</f>
        <v>2</v>
      </c>
      <c r="V1056" s="48"/>
      <c r="W1056" s="49"/>
      <c r="X1056" s="48"/>
      <c r="Y1056" s="49"/>
      <c r="Z1056" s="48"/>
      <c r="AA1056" s="49"/>
      <c r="AB1056" s="48"/>
      <c r="AC1056" s="49"/>
      <c r="AD1056" s="48"/>
    </row>
    <row r="1057" spans="1:30" ht="15">
      <c r="A1057" s="65" t="s">
        <v>234</v>
      </c>
      <c r="B1057" s="65" t="s">
        <v>270</v>
      </c>
      <c r="C1057" s="66" t="s">
        <v>1350</v>
      </c>
      <c r="D1057" s="67">
        <v>3</v>
      </c>
      <c r="E1057" s="66" t="s">
        <v>132</v>
      </c>
      <c r="F1057" s="69">
        <v>32</v>
      </c>
      <c r="G1057" s="66"/>
      <c r="H1057" s="70"/>
      <c r="I1057" s="71"/>
      <c r="J1057" s="71"/>
      <c r="K1057" s="34" t="s">
        <v>65</v>
      </c>
      <c r="L1057" s="72">
        <v>1057</v>
      </c>
      <c r="M1057" s="72"/>
      <c r="N1057" s="73"/>
      <c r="O1057" s="79" t="s">
        <v>417</v>
      </c>
      <c r="P1057" s="79">
        <v>1</v>
      </c>
      <c r="Q1057" s="79" t="s">
        <v>418</v>
      </c>
      <c r="R1057" s="79"/>
      <c r="S1057" s="79"/>
      <c r="T1057" s="78" t="str">
        <f>REPLACE(INDEX(GroupVertices[Group],MATCH(Edges[[#This Row],[Vertex 1]],GroupVertices[Vertex],0)),1,1,"")</f>
        <v>2</v>
      </c>
      <c r="U1057" s="78" t="str">
        <f>REPLACE(INDEX(GroupVertices[Group],MATCH(Edges[[#This Row],[Vertex 2]],GroupVertices[Vertex],0)),1,1,"")</f>
        <v>2</v>
      </c>
      <c r="V1057" s="48"/>
      <c r="W1057" s="49"/>
      <c r="X1057" s="48"/>
      <c r="Y1057" s="49"/>
      <c r="Z1057" s="48"/>
      <c r="AA1057" s="49"/>
      <c r="AB1057" s="48"/>
      <c r="AC1057" s="49"/>
      <c r="AD1057" s="48"/>
    </row>
    <row r="1058" spans="1:30" ht="15">
      <c r="A1058" s="65" t="s">
        <v>234</v>
      </c>
      <c r="B1058" s="65" t="s">
        <v>275</v>
      </c>
      <c r="C1058" s="66" t="s">
        <v>1350</v>
      </c>
      <c r="D1058" s="67">
        <v>3</v>
      </c>
      <c r="E1058" s="66" t="s">
        <v>132</v>
      </c>
      <c r="F1058" s="69">
        <v>32</v>
      </c>
      <c r="G1058" s="66"/>
      <c r="H1058" s="70"/>
      <c r="I1058" s="71"/>
      <c r="J1058" s="71"/>
      <c r="K1058" s="34" t="s">
        <v>65</v>
      </c>
      <c r="L1058" s="72">
        <v>1058</v>
      </c>
      <c r="M1058" s="72"/>
      <c r="N1058" s="73"/>
      <c r="O1058" s="79" t="s">
        <v>417</v>
      </c>
      <c r="P1058" s="79">
        <v>1</v>
      </c>
      <c r="Q1058" s="79" t="s">
        <v>418</v>
      </c>
      <c r="R1058" s="79"/>
      <c r="S1058" s="79"/>
      <c r="T1058" s="78" t="str">
        <f>REPLACE(INDEX(GroupVertices[Group],MATCH(Edges[[#This Row],[Vertex 1]],GroupVertices[Vertex],0)),1,1,"")</f>
        <v>2</v>
      </c>
      <c r="U1058" s="78" t="str">
        <f>REPLACE(INDEX(GroupVertices[Group],MATCH(Edges[[#This Row],[Vertex 2]],GroupVertices[Vertex],0)),1,1,"")</f>
        <v>3</v>
      </c>
      <c r="V1058" s="48"/>
      <c r="W1058" s="49"/>
      <c r="X1058" s="48"/>
      <c r="Y1058" s="49"/>
      <c r="Z1058" s="48"/>
      <c r="AA1058" s="49"/>
      <c r="AB1058" s="48"/>
      <c r="AC1058" s="49"/>
      <c r="AD1058" s="48"/>
    </row>
    <row r="1059" spans="1:30" ht="15">
      <c r="A1059" s="65" t="s">
        <v>234</v>
      </c>
      <c r="B1059" s="65" t="s">
        <v>313</v>
      </c>
      <c r="C1059" s="66" t="s">
        <v>1350</v>
      </c>
      <c r="D1059" s="67">
        <v>3</v>
      </c>
      <c r="E1059" s="66" t="s">
        <v>132</v>
      </c>
      <c r="F1059" s="69">
        <v>32</v>
      </c>
      <c r="G1059" s="66"/>
      <c r="H1059" s="70"/>
      <c r="I1059" s="71"/>
      <c r="J1059" s="71"/>
      <c r="K1059" s="34" t="s">
        <v>65</v>
      </c>
      <c r="L1059" s="72">
        <v>1059</v>
      </c>
      <c r="M1059" s="72"/>
      <c r="N1059" s="73"/>
      <c r="O1059" s="79" t="s">
        <v>417</v>
      </c>
      <c r="P1059" s="79">
        <v>1</v>
      </c>
      <c r="Q1059" s="79" t="s">
        <v>418</v>
      </c>
      <c r="R1059" s="79"/>
      <c r="S1059" s="79"/>
      <c r="T1059" s="78" t="str">
        <f>REPLACE(INDEX(GroupVertices[Group],MATCH(Edges[[#This Row],[Vertex 1]],GroupVertices[Vertex],0)),1,1,"")</f>
        <v>2</v>
      </c>
      <c r="U1059" s="78" t="str">
        <f>REPLACE(INDEX(GroupVertices[Group],MATCH(Edges[[#This Row],[Vertex 2]],GroupVertices[Vertex],0)),1,1,"")</f>
        <v>2</v>
      </c>
      <c r="V1059" s="48"/>
      <c r="W1059" s="49"/>
      <c r="X1059" s="48"/>
      <c r="Y1059" s="49"/>
      <c r="Z1059" s="48"/>
      <c r="AA1059" s="49"/>
      <c r="AB1059" s="48"/>
      <c r="AC1059" s="49"/>
      <c r="AD1059" s="48"/>
    </row>
    <row r="1060" spans="1:30" ht="15">
      <c r="A1060" s="65" t="s">
        <v>234</v>
      </c>
      <c r="B1060" s="65" t="s">
        <v>297</v>
      </c>
      <c r="C1060" s="66" t="s">
        <v>1350</v>
      </c>
      <c r="D1060" s="67">
        <v>3</v>
      </c>
      <c r="E1060" s="66" t="s">
        <v>132</v>
      </c>
      <c r="F1060" s="69">
        <v>32</v>
      </c>
      <c r="G1060" s="66"/>
      <c r="H1060" s="70"/>
      <c r="I1060" s="71"/>
      <c r="J1060" s="71"/>
      <c r="K1060" s="34" t="s">
        <v>65</v>
      </c>
      <c r="L1060" s="72">
        <v>1060</v>
      </c>
      <c r="M1060" s="72"/>
      <c r="N1060" s="73"/>
      <c r="O1060" s="79" t="s">
        <v>417</v>
      </c>
      <c r="P1060" s="79">
        <v>1</v>
      </c>
      <c r="Q1060" s="79" t="s">
        <v>418</v>
      </c>
      <c r="R1060" s="79"/>
      <c r="S1060" s="79"/>
      <c r="T1060" s="78" t="str">
        <f>REPLACE(INDEX(GroupVertices[Group],MATCH(Edges[[#This Row],[Vertex 1]],GroupVertices[Vertex],0)),1,1,"")</f>
        <v>2</v>
      </c>
      <c r="U1060" s="78" t="str">
        <f>REPLACE(INDEX(GroupVertices[Group],MATCH(Edges[[#This Row],[Vertex 2]],GroupVertices[Vertex],0)),1,1,"")</f>
        <v>4</v>
      </c>
      <c r="V1060" s="48"/>
      <c r="W1060" s="49"/>
      <c r="X1060" s="48"/>
      <c r="Y1060" s="49"/>
      <c r="Z1060" s="48"/>
      <c r="AA1060" s="49"/>
      <c r="AB1060" s="48"/>
      <c r="AC1060" s="49"/>
      <c r="AD1060" s="48"/>
    </row>
    <row r="1061" spans="1:30" ht="15">
      <c r="A1061" s="65" t="s">
        <v>234</v>
      </c>
      <c r="B1061" s="65" t="s">
        <v>339</v>
      </c>
      <c r="C1061" s="66" t="s">
        <v>1350</v>
      </c>
      <c r="D1061" s="67">
        <v>3</v>
      </c>
      <c r="E1061" s="66" t="s">
        <v>132</v>
      </c>
      <c r="F1061" s="69">
        <v>32</v>
      </c>
      <c r="G1061" s="66"/>
      <c r="H1061" s="70"/>
      <c r="I1061" s="71"/>
      <c r="J1061" s="71"/>
      <c r="K1061" s="34" t="s">
        <v>66</v>
      </c>
      <c r="L1061" s="72">
        <v>1061</v>
      </c>
      <c r="M1061" s="72"/>
      <c r="N1061" s="73"/>
      <c r="O1061" s="79" t="s">
        <v>417</v>
      </c>
      <c r="P1061" s="79">
        <v>1</v>
      </c>
      <c r="Q1061" s="79" t="s">
        <v>418</v>
      </c>
      <c r="R1061" s="79"/>
      <c r="S1061" s="79"/>
      <c r="T1061" s="78" t="str">
        <f>REPLACE(INDEX(GroupVertices[Group],MATCH(Edges[[#This Row],[Vertex 1]],GroupVertices[Vertex],0)),1,1,"")</f>
        <v>2</v>
      </c>
      <c r="U1061" s="78" t="str">
        <f>REPLACE(INDEX(GroupVertices[Group],MATCH(Edges[[#This Row],[Vertex 2]],GroupVertices[Vertex],0)),1,1,"")</f>
        <v>2</v>
      </c>
      <c r="V1061" s="48"/>
      <c r="W1061" s="49"/>
      <c r="X1061" s="48"/>
      <c r="Y1061" s="49"/>
      <c r="Z1061" s="48"/>
      <c r="AA1061" s="49"/>
      <c r="AB1061" s="48"/>
      <c r="AC1061" s="49"/>
      <c r="AD1061" s="48"/>
    </row>
    <row r="1062" spans="1:30" ht="15">
      <c r="A1062" s="65" t="s">
        <v>234</v>
      </c>
      <c r="B1062" s="65" t="s">
        <v>348</v>
      </c>
      <c r="C1062" s="66" t="s">
        <v>1350</v>
      </c>
      <c r="D1062" s="67">
        <v>3</v>
      </c>
      <c r="E1062" s="66" t="s">
        <v>132</v>
      </c>
      <c r="F1062" s="69">
        <v>32</v>
      </c>
      <c r="G1062" s="66"/>
      <c r="H1062" s="70"/>
      <c r="I1062" s="71"/>
      <c r="J1062" s="71"/>
      <c r="K1062" s="34" t="s">
        <v>65</v>
      </c>
      <c r="L1062" s="72">
        <v>1062</v>
      </c>
      <c r="M1062" s="72"/>
      <c r="N1062" s="73"/>
      <c r="O1062" s="79" t="s">
        <v>417</v>
      </c>
      <c r="P1062" s="79">
        <v>1</v>
      </c>
      <c r="Q1062" s="79" t="s">
        <v>418</v>
      </c>
      <c r="R1062" s="79"/>
      <c r="S1062" s="79"/>
      <c r="T1062" s="78" t="str">
        <f>REPLACE(INDEX(GroupVertices[Group],MATCH(Edges[[#This Row],[Vertex 1]],GroupVertices[Vertex],0)),1,1,"")</f>
        <v>2</v>
      </c>
      <c r="U1062" s="78" t="str">
        <f>REPLACE(INDEX(GroupVertices[Group],MATCH(Edges[[#This Row],[Vertex 2]],GroupVertices[Vertex],0)),1,1,"")</f>
        <v>2</v>
      </c>
      <c r="V1062" s="48"/>
      <c r="W1062" s="49"/>
      <c r="X1062" s="48"/>
      <c r="Y1062" s="49"/>
      <c r="Z1062" s="48"/>
      <c r="AA1062" s="49"/>
      <c r="AB1062" s="48"/>
      <c r="AC1062" s="49"/>
      <c r="AD1062" s="48"/>
    </row>
    <row r="1063" spans="1:30" ht="15">
      <c r="A1063" s="65" t="s">
        <v>234</v>
      </c>
      <c r="B1063" s="65" t="s">
        <v>349</v>
      </c>
      <c r="C1063" s="66" t="s">
        <v>1350</v>
      </c>
      <c r="D1063" s="67">
        <v>3</v>
      </c>
      <c r="E1063" s="66" t="s">
        <v>132</v>
      </c>
      <c r="F1063" s="69">
        <v>32</v>
      </c>
      <c r="G1063" s="66"/>
      <c r="H1063" s="70"/>
      <c r="I1063" s="71"/>
      <c r="J1063" s="71"/>
      <c r="K1063" s="34" t="s">
        <v>65</v>
      </c>
      <c r="L1063" s="72">
        <v>1063</v>
      </c>
      <c r="M1063" s="72"/>
      <c r="N1063" s="73"/>
      <c r="O1063" s="79" t="s">
        <v>417</v>
      </c>
      <c r="P1063" s="79">
        <v>1</v>
      </c>
      <c r="Q1063" s="79" t="s">
        <v>418</v>
      </c>
      <c r="R1063" s="79"/>
      <c r="S1063" s="79"/>
      <c r="T1063" s="78" t="str">
        <f>REPLACE(INDEX(GroupVertices[Group],MATCH(Edges[[#This Row],[Vertex 1]],GroupVertices[Vertex],0)),1,1,"")</f>
        <v>2</v>
      </c>
      <c r="U1063" s="78" t="str">
        <f>REPLACE(INDEX(GroupVertices[Group],MATCH(Edges[[#This Row],[Vertex 2]],GroupVertices[Vertex],0)),1,1,"")</f>
        <v>2</v>
      </c>
      <c r="V1063" s="48"/>
      <c r="W1063" s="49"/>
      <c r="X1063" s="48"/>
      <c r="Y1063" s="49"/>
      <c r="Z1063" s="48"/>
      <c r="AA1063" s="49"/>
      <c r="AB1063" s="48"/>
      <c r="AC1063" s="49"/>
      <c r="AD1063" s="48"/>
    </row>
    <row r="1064" spans="1:30" ht="15">
      <c r="A1064" s="65" t="s">
        <v>234</v>
      </c>
      <c r="B1064" s="65" t="s">
        <v>352</v>
      </c>
      <c r="C1064" s="66" t="s">
        <v>1350</v>
      </c>
      <c r="D1064" s="67">
        <v>3</v>
      </c>
      <c r="E1064" s="66" t="s">
        <v>132</v>
      </c>
      <c r="F1064" s="69">
        <v>32</v>
      </c>
      <c r="G1064" s="66"/>
      <c r="H1064" s="70"/>
      <c r="I1064" s="71"/>
      <c r="J1064" s="71"/>
      <c r="K1064" s="34" t="s">
        <v>65</v>
      </c>
      <c r="L1064" s="72">
        <v>1064</v>
      </c>
      <c r="M1064" s="72"/>
      <c r="N1064" s="73"/>
      <c r="O1064" s="79" t="s">
        <v>417</v>
      </c>
      <c r="P1064" s="79">
        <v>1</v>
      </c>
      <c r="Q1064" s="79" t="s">
        <v>418</v>
      </c>
      <c r="R1064" s="79"/>
      <c r="S1064" s="79"/>
      <c r="T1064" s="78" t="str">
        <f>REPLACE(INDEX(GroupVertices[Group],MATCH(Edges[[#This Row],[Vertex 1]],GroupVertices[Vertex],0)),1,1,"")</f>
        <v>2</v>
      </c>
      <c r="U1064" s="78" t="str">
        <f>REPLACE(INDEX(GroupVertices[Group],MATCH(Edges[[#This Row],[Vertex 2]],GroupVertices[Vertex],0)),1,1,"")</f>
        <v>3</v>
      </c>
      <c r="V1064" s="48"/>
      <c r="W1064" s="49"/>
      <c r="X1064" s="48"/>
      <c r="Y1064" s="49"/>
      <c r="Z1064" s="48"/>
      <c r="AA1064" s="49"/>
      <c r="AB1064" s="48"/>
      <c r="AC1064" s="49"/>
      <c r="AD1064" s="48"/>
    </row>
    <row r="1065" spans="1:30" ht="15">
      <c r="A1065" s="65" t="s">
        <v>234</v>
      </c>
      <c r="B1065" s="65" t="s">
        <v>356</v>
      </c>
      <c r="C1065" s="66" t="s">
        <v>1350</v>
      </c>
      <c r="D1065" s="67">
        <v>3</v>
      </c>
      <c r="E1065" s="66" t="s">
        <v>132</v>
      </c>
      <c r="F1065" s="69">
        <v>32</v>
      </c>
      <c r="G1065" s="66"/>
      <c r="H1065" s="70"/>
      <c r="I1065" s="71"/>
      <c r="J1065" s="71"/>
      <c r="K1065" s="34" t="s">
        <v>65</v>
      </c>
      <c r="L1065" s="72">
        <v>1065</v>
      </c>
      <c r="M1065" s="72"/>
      <c r="N1065" s="73"/>
      <c r="O1065" s="79" t="s">
        <v>417</v>
      </c>
      <c r="P1065" s="79">
        <v>1</v>
      </c>
      <c r="Q1065" s="79" t="s">
        <v>418</v>
      </c>
      <c r="R1065" s="79"/>
      <c r="S1065" s="79"/>
      <c r="T1065" s="78" t="str">
        <f>REPLACE(INDEX(GroupVertices[Group],MATCH(Edges[[#This Row],[Vertex 1]],GroupVertices[Vertex],0)),1,1,"")</f>
        <v>2</v>
      </c>
      <c r="U1065" s="78" t="str">
        <f>REPLACE(INDEX(GroupVertices[Group],MATCH(Edges[[#This Row],[Vertex 2]],GroupVertices[Vertex],0)),1,1,"")</f>
        <v>2</v>
      </c>
      <c r="V1065" s="48"/>
      <c r="W1065" s="49"/>
      <c r="X1065" s="48"/>
      <c r="Y1065" s="49"/>
      <c r="Z1065" s="48"/>
      <c r="AA1065" s="49"/>
      <c r="AB1065" s="48"/>
      <c r="AC1065" s="49"/>
      <c r="AD1065" s="48"/>
    </row>
    <row r="1066" spans="1:30" ht="15">
      <c r="A1066" s="65" t="s">
        <v>234</v>
      </c>
      <c r="B1066" s="65" t="s">
        <v>357</v>
      </c>
      <c r="C1066" s="66" t="s">
        <v>1350</v>
      </c>
      <c r="D1066" s="67">
        <v>3</v>
      </c>
      <c r="E1066" s="66" t="s">
        <v>132</v>
      </c>
      <c r="F1066" s="69">
        <v>32</v>
      </c>
      <c r="G1066" s="66"/>
      <c r="H1066" s="70"/>
      <c r="I1066" s="71"/>
      <c r="J1066" s="71"/>
      <c r="K1066" s="34" t="s">
        <v>65</v>
      </c>
      <c r="L1066" s="72">
        <v>1066</v>
      </c>
      <c r="M1066" s="72"/>
      <c r="N1066" s="73"/>
      <c r="O1066" s="79" t="s">
        <v>417</v>
      </c>
      <c r="P1066" s="79">
        <v>1</v>
      </c>
      <c r="Q1066" s="79" t="s">
        <v>418</v>
      </c>
      <c r="R1066" s="79"/>
      <c r="S1066" s="79"/>
      <c r="T1066" s="78" t="str">
        <f>REPLACE(INDEX(GroupVertices[Group],MATCH(Edges[[#This Row],[Vertex 1]],GroupVertices[Vertex],0)),1,1,"")</f>
        <v>2</v>
      </c>
      <c r="U1066" s="78" t="str">
        <f>REPLACE(INDEX(GroupVertices[Group],MATCH(Edges[[#This Row],[Vertex 2]],GroupVertices[Vertex],0)),1,1,"")</f>
        <v>2</v>
      </c>
      <c r="V1066" s="48"/>
      <c r="W1066" s="49"/>
      <c r="X1066" s="48"/>
      <c r="Y1066" s="49"/>
      <c r="Z1066" s="48"/>
      <c r="AA1066" s="49"/>
      <c r="AB1066" s="48"/>
      <c r="AC1066" s="49"/>
      <c r="AD1066" s="48"/>
    </row>
    <row r="1067" spans="1:30" ht="15">
      <c r="A1067" s="65" t="s">
        <v>199</v>
      </c>
      <c r="B1067" s="65" t="s">
        <v>234</v>
      </c>
      <c r="C1067" s="66" t="s">
        <v>1350</v>
      </c>
      <c r="D1067" s="67">
        <v>3</v>
      </c>
      <c r="E1067" s="66" t="s">
        <v>132</v>
      </c>
      <c r="F1067" s="69">
        <v>32</v>
      </c>
      <c r="G1067" s="66"/>
      <c r="H1067" s="70"/>
      <c r="I1067" s="71"/>
      <c r="J1067" s="71"/>
      <c r="K1067" s="34" t="s">
        <v>65</v>
      </c>
      <c r="L1067" s="72">
        <v>1067</v>
      </c>
      <c r="M1067" s="72"/>
      <c r="N1067" s="73"/>
      <c r="O1067" s="79" t="s">
        <v>417</v>
      </c>
      <c r="P1067" s="79">
        <v>1</v>
      </c>
      <c r="Q1067" s="79" t="s">
        <v>418</v>
      </c>
      <c r="R1067" s="79"/>
      <c r="S1067" s="79"/>
      <c r="T1067" s="78" t="str">
        <f>REPLACE(INDEX(GroupVertices[Group],MATCH(Edges[[#This Row],[Vertex 1]],GroupVertices[Vertex],0)),1,1,"")</f>
        <v>1</v>
      </c>
      <c r="U1067" s="78" t="str">
        <f>REPLACE(INDEX(GroupVertices[Group],MATCH(Edges[[#This Row],[Vertex 2]],GroupVertices[Vertex],0)),1,1,"")</f>
        <v>2</v>
      </c>
      <c r="V1067" s="48"/>
      <c r="W1067" s="49"/>
      <c r="X1067" s="48"/>
      <c r="Y1067" s="49"/>
      <c r="Z1067" s="48"/>
      <c r="AA1067" s="49"/>
      <c r="AB1067" s="48"/>
      <c r="AC1067" s="49"/>
      <c r="AD1067" s="48"/>
    </row>
    <row r="1068" spans="1:30" ht="15">
      <c r="A1068" s="65" t="s">
        <v>339</v>
      </c>
      <c r="B1068" s="65" t="s">
        <v>234</v>
      </c>
      <c r="C1068" s="66" t="s">
        <v>1350</v>
      </c>
      <c r="D1068" s="67">
        <v>3</v>
      </c>
      <c r="E1068" s="66" t="s">
        <v>132</v>
      </c>
      <c r="F1068" s="69">
        <v>32</v>
      </c>
      <c r="G1068" s="66"/>
      <c r="H1068" s="70"/>
      <c r="I1068" s="71"/>
      <c r="J1068" s="71"/>
      <c r="K1068" s="34" t="s">
        <v>66</v>
      </c>
      <c r="L1068" s="72">
        <v>1068</v>
      </c>
      <c r="M1068" s="72"/>
      <c r="N1068" s="73"/>
      <c r="O1068" s="79" t="s">
        <v>417</v>
      </c>
      <c r="P1068" s="79">
        <v>1</v>
      </c>
      <c r="Q1068" s="79" t="s">
        <v>418</v>
      </c>
      <c r="R1068" s="79"/>
      <c r="S1068" s="79"/>
      <c r="T1068" s="78" t="str">
        <f>REPLACE(INDEX(GroupVertices[Group],MATCH(Edges[[#This Row],[Vertex 1]],GroupVertices[Vertex],0)),1,1,"")</f>
        <v>2</v>
      </c>
      <c r="U1068" s="78" t="str">
        <f>REPLACE(INDEX(GroupVertices[Group],MATCH(Edges[[#This Row],[Vertex 2]],GroupVertices[Vertex],0)),1,1,"")</f>
        <v>2</v>
      </c>
      <c r="V1068" s="48"/>
      <c r="W1068" s="49"/>
      <c r="X1068" s="48"/>
      <c r="Y1068" s="49"/>
      <c r="Z1068" s="48"/>
      <c r="AA1068" s="49"/>
      <c r="AB1068" s="48"/>
      <c r="AC1068" s="49"/>
      <c r="AD1068" s="48"/>
    </row>
    <row r="1069" spans="1:30" ht="15">
      <c r="A1069" s="65" t="s">
        <v>336</v>
      </c>
      <c r="B1069" s="65" t="s">
        <v>264</v>
      </c>
      <c r="C1069" s="66" t="s">
        <v>1350</v>
      </c>
      <c r="D1069" s="67">
        <v>3</v>
      </c>
      <c r="E1069" s="66" t="s">
        <v>132</v>
      </c>
      <c r="F1069" s="69">
        <v>32</v>
      </c>
      <c r="G1069" s="66"/>
      <c r="H1069" s="70"/>
      <c r="I1069" s="71"/>
      <c r="J1069" s="71"/>
      <c r="K1069" s="34" t="s">
        <v>66</v>
      </c>
      <c r="L1069" s="72">
        <v>1069</v>
      </c>
      <c r="M1069" s="72"/>
      <c r="N1069" s="73"/>
      <c r="O1069" s="79" t="s">
        <v>417</v>
      </c>
      <c r="P1069" s="79">
        <v>1</v>
      </c>
      <c r="Q1069" s="79" t="s">
        <v>418</v>
      </c>
      <c r="R1069" s="79"/>
      <c r="S1069" s="79"/>
      <c r="T1069" s="78" t="str">
        <f>REPLACE(INDEX(GroupVertices[Group],MATCH(Edges[[#This Row],[Vertex 1]],GroupVertices[Vertex],0)),1,1,"")</f>
        <v>3</v>
      </c>
      <c r="U1069" s="78" t="str">
        <f>REPLACE(INDEX(GroupVertices[Group],MATCH(Edges[[#This Row],[Vertex 2]],GroupVertices[Vertex],0)),1,1,"")</f>
        <v>2</v>
      </c>
      <c r="V1069" s="48"/>
      <c r="W1069" s="49"/>
      <c r="X1069" s="48"/>
      <c r="Y1069" s="49"/>
      <c r="Z1069" s="48"/>
      <c r="AA1069" s="49"/>
      <c r="AB1069" s="48"/>
      <c r="AC1069" s="49"/>
      <c r="AD1069" s="48"/>
    </row>
    <row r="1070" spans="1:30" ht="15">
      <c r="A1070" s="65" t="s">
        <v>242</v>
      </c>
      <c r="B1070" s="65" t="s">
        <v>264</v>
      </c>
      <c r="C1070" s="66" t="s">
        <v>1350</v>
      </c>
      <c r="D1070" s="67">
        <v>3</v>
      </c>
      <c r="E1070" s="66" t="s">
        <v>132</v>
      </c>
      <c r="F1070" s="69">
        <v>32</v>
      </c>
      <c r="G1070" s="66"/>
      <c r="H1070" s="70"/>
      <c r="I1070" s="71"/>
      <c r="J1070" s="71"/>
      <c r="K1070" s="34" t="s">
        <v>66</v>
      </c>
      <c r="L1070" s="72">
        <v>1070</v>
      </c>
      <c r="M1070" s="72"/>
      <c r="N1070" s="73"/>
      <c r="O1070" s="79" t="s">
        <v>417</v>
      </c>
      <c r="P1070" s="79">
        <v>1</v>
      </c>
      <c r="Q1070" s="79" t="s">
        <v>418</v>
      </c>
      <c r="R1070" s="79"/>
      <c r="S1070" s="79"/>
      <c r="T1070" s="78" t="str">
        <f>REPLACE(INDEX(GroupVertices[Group],MATCH(Edges[[#This Row],[Vertex 1]],GroupVertices[Vertex],0)),1,1,"")</f>
        <v>2</v>
      </c>
      <c r="U1070" s="78" t="str">
        <f>REPLACE(INDEX(GroupVertices[Group],MATCH(Edges[[#This Row],[Vertex 2]],GroupVertices[Vertex],0)),1,1,"")</f>
        <v>2</v>
      </c>
      <c r="V1070" s="48"/>
      <c r="W1070" s="49"/>
      <c r="X1070" s="48"/>
      <c r="Y1070" s="49"/>
      <c r="Z1070" s="48"/>
      <c r="AA1070" s="49"/>
      <c r="AB1070" s="48"/>
      <c r="AC1070" s="49"/>
      <c r="AD1070" s="48"/>
    </row>
    <row r="1071" spans="1:30" ht="15">
      <c r="A1071" s="65" t="s">
        <v>264</v>
      </c>
      <c r="B1071" s="65" t="s">
        <v>221</v>
      </c>
      <c r="C1071" s="66" t="s">
        <v>1350</v>
      </c>
      <c r="D1071" s="67">
        <v>3</v>
      </c>
      <c r="E1071" s="66" t="s">
        <v>132</v>
      </c>
      <c r="F1071" s="69">
        <v>32</v>
      </c>
      <c r="G1071" s="66"/>
      <c r="H1071" s="70"/>
      <c r="I1071" s="71"/>
      <c r="J1071" s="71"/>
      <c r="K1071" s="34" t="s">
        <v>65</v>
      </c>
      <c r="L1071" s="72">
        <v>1071</v>
      </c>
      <c r="M1071" s="72"/>
      <c r="N1071" s="73"/>
      <c r="O1071" s="79" t="s">
        <v>417</v>
      </c>
      <c r="P1071" s="79">
        <v>1</v>
      </c>
      <c r="Q1071" s="79" t="s">
        <v>418</v>
      </c>
      <c r="R1071" s="79"/>
      <c r="S1071" s="79"/>
      <c r="T1071" s="78" t="str">
        <f>REPLACE(INDEX(GroupVertices[Group],MATCH(Edges[[#This Row],[Vertex 1]],GroupVertices[Vertex],0)),1,1,"")</f>
        <v>2</v>
      </c>
      <c r="U1071" s="78" t="str">
        <f>REPLACE(INDEX(GroupVertices[Group],MATCH(Edges[[#This Row],[Vertex 2]],GroupVertices[Vertex],0)),1,1,"")</f>
        <v>1</v>
      </c>
      <c r="V1071" s="48"/>
      <c r="W1071" s="49"/>
      <c r="X1071" s="48"/>
      <c r="Y1071" s="49"/>
      <c r="Z1071" s="48"/>
      <c r="AA1071" s="49"/>
      <c r="AB1071" s="48"/>
      <c r="AC1071" s="49"/>
      <c r="AD1071" s="48"/>
    </row>
    <row r="1072" spans="1:30" ht="15">
      <c r="A1072" s="65" t="s">
        <v>264</v>
      </c>
      <c r="B1072" s="65" t="s">
        <v>336</v>
      </c>
      <c r="C1072" s="66" t="s">
        <v>1350</v>
      </c>
      <c r="D1072" s="67">
        <v>3</v>
      </c>
      <c r="E1072" s="66" t="s">
        <v>132</v>
      </c>
      <c r="F1072" s="69">
        <v>32</v>
      </c>
      <c r="G1072" s="66"/>
      <c r="H1072" s="70"/>
      <c r="I1072" s="71"/>
      <c r="J1072" s="71"/>
      <c r="K1072" s="34" t="s">
        <v>66</v>
      </c>
      <c r="L1072" s="72">
        <v>1072</v>
      </c>
      <c r="M1072" s="72"/>
      <c r="N1072" s="73"/>
      <c r="O1072" s="79" t="s">
        <v>417</v>
      </c>
      <c r="P1072" s="79">
        <v>1</v>
      </c>
      <c r="Q1072" s="79" t="s">
        <v>418</v>
      </c>
      <c r="R1072" s="79"/>
      <c r="S1072" s="79"/>
      <c r="T1072" s="78" t="str">
        <f>REPLACE(INDEX(GroupVertices[Group],MATCH(Edges[[#This Row],[Vertex 1]],GroupVertices[Vertex],0)),1,1,"")</f>
        <v>2</v>
      </c>
      <c r="U1072" s="78" t="str">
        <f>REPLACE(INDEX(GroupVertices[Group],MATCH(Edges[[#This Row],[Vertex 2]],GroupVertices[Vertex],0)),1,1,"")</f>
        <v>3</v>
      </c>
      <c r="V1072" s="48"/>
      <c r="W1072" s="49"/>
      <c r="X1072" s="48"/>
      <c r="Y1072" s="49"/>
      <c r="Z1072" s="48"/>
      <c r="AA1072" s="49"/>
      <c r="AB1072" s="48"/>
      <c r="AC1072" s="49"/>
      <c r="AD1072" s="48"/>
    </row>
    <row r="1073" spans="1:30" ht="15">
      <c r="A1073" s="65" t="s">
        <v>264</v>
      </c>
      <c r="B1073" s="65" t="s">
        <v>222</v>
      </c>
      <c r="C1073" s="66" t="s">
        <v>1350</v>
      </c>
      <c r="D1073" s="67">
        <v>3</v>
      </c>
      <c r="E1073" s="66" t="s">
        <v>132</v>
      </c>
      <c r="F1073" s="69">
        <v>32</v>
      </c>
      <c r="G1073" s="66"/>
      <c r="H1073" s="70"/>
      <c r="I1073" s="71"/>
      <c r="J1073" s="71"/>
      <c r="K1073" s="34" t="s">
        <v>65</v>
      </c>
      <c r="L1073" s="72">
        <v>1073</v>
      </c>
      <c r="M1073" s="72"/>
      <c r="N1073" s="73"/>
      <c r="O1073" s="79" t="s">
        <v>417</v>
      </c>
      <c r="P1073" s="79">
        <v>1</v>
      </c>
      <c r="Q1073" s="79" t="s">
        <v>418</v>
      </c>
      <c r="R1073" s="79"/>
      <c r="S1073" s="79"/>
      <c r="T1073" s="78" t="str">
        <f>REPLACE(INDEX(GroupVertices[Group],MATCH(Edges[[#This Row],[Vertex 1]],GroupVertices[Vertex],0)),1,1,"")</f>
        <v>2</v>
      </c>
      <c r="U1073" s="78" t="str">
        <f>REPLACE(INDEX(GroupVertices[Group],MATCH(Edges[[#This Row],[Vertex 2]],GroupVertices[Vertex],0)),1,1,"")</f>
        <v>3</v>
      </c>
      <c r="V1073" s="48"/>
      <c r="W1073" s="49"/>
      <c r="X1073" s="48"/>
      <c r="Y1073" s="49"/>
      <c r="Z1073" s="48"/>
      <c r="AA1073" s="49"/>
      <c r="AB1073" s="48"/>
      <c r="AC1073" s="49"/>
      <c r="AD1073" s="48"/>
    </row>
    <row r="1074" spans="1:30" ht="15">
      <c r="A1074" s="65" t="s">
        <v>264</v>
      </c>
      <c r="B1074" s="65" t="s">
        <v>242</v>
      </c>
      <c r="C1074" s="66" t="s">
        <v>1350</v>
      </c>
      <c r="D1074" s="67">
        <v>3</v>
      </c>
      <c r="E1074" s="66" t="s">
        <v>132</v>
      </c>
      <c r="F1074" s="69">
        <v>32</v>
      </c>
      <c r="G1074" s="66"/>
      <c r="H1074" s="70"/>
      <c r="I1074" s="71"/>
      <c r="J1074" s="71"/>
      <c r="K1074" s="34" t="s">
        <v>66</v>
      </c>
      <c r="L1074" s="72">
        <v>1074</v>
      </c>
      <c r="M1074" s="72"/>
      <c r="N1074" s="73"/>
      <c r="O1074" s="79" t="s">
        <v>417</v>
      </c>
      <c r="P1074" s="79">
        <v>1</v>
      </c>
      <c r="Q1074" s="79" t="s">
        <v>418</v>
      </c>
      <c r="R1074" s="79"/>
      <c r="S1074" s="79"/>
      <c r="T1074" s="78" t="str">
        <f>REPLACE(INDEX(GroupVertices[Group],MATCH(Edges[[#This Row],[Vertex 1]],GroupVertices[Vertex],0)),1,1,"")</f>
        <v>2</v>
      </c>
      <c r="U1074" s="78" t="str">
        <f>REPLACE(INDEX(GroupVertices[Group],MATCH(Edges[[#This Row],[Vertex 2]],GroupVertices[Vertex],0)),1,1,"")</f>
        <v>2</v>
      </c>
      <c r="V1074" s="48"/>
      <c r="W1074" s="49"/>
      <c r="X1074" s="48"/>
      <c r="Y1074" s="49"/>
      <c r="Z1074" s="48"/>
      <c r="AA1074" s="49"/>
      <c r="AB1074" s="48"/>
      <c r="AC1074" s="49"/>
      <c r="AD1074" s="48"/>
    </row>
    <row r="1075" spans="1:30" ht="15">
      <c r="A1075" s="65" t="s">
        <v>264</v>
      </c>
      <c r="B1075" s="65" t="s">
        <v>260</v>
      </c>
      <c r="C1075" s="66" t="s">
        <v>1350</v>
      </c>
      <c r="D1075" s="67">
        <v>3</v>
      </c>
      <c r="E1075" s="66" t="s">
        <v>132</v>
      </c>
      <c r="F1075" s="69">
        <v>32</v>
      </c>
      <c r="G1075" s="66"/>
      <c r="H1075" s="70"/>
      <c r="I1075" s="71"/>
      <c r="J1075" s="71"/>
      <c r="K1075" s="34" t="s">
        <v>65</v>
      </c>
      <c r="L1075" s="72">
        <v>1075</v>
      </c>
      <c r="M1075" s="72"/>
      <c r="N1075" s="73"/>
      <c r="O1075" s="79" t="s">
        <v>417</v>
      </c>
      <c r="P1075" s="79">
        <v>1</v>
      </c>
      <c r="Q1075" s="79" t="s">
        <v>418</v>
      </c>
      <c r="R1075" s="79"/>
      <c r="S1075" s="79"/>
      <c r="T1075" s="78" t="str">
        <f>REPLACE(INDEX(GroupVertices[Group],MATCH(Edges[[#This Row],[Vertex 1]],GroupVertices[Vertex],0)),1,1,"")</f>
        <v>2</v>
      </c>
      <c r="U1075" s="78" t="str">
        <f>REPLACE(INDEX(GroupVertices[Group],MATCH(Edges[[#This Row],[Vertex 2]],GroupVertices[Vertex],0)),1,1,"")</f>
        <v>3</v>
      </c>
      <c r="V1075" s="48"/>
      <c r="W1075" s="49"/>
      <c r="X1075" s="48"/>
      <c r="Y1075" s="49"/>
      <c r="Z1075" s="48"/>
      <c r="AA1075" s="49"/>
      <c r="AB1075" s="48"/>
      <c r="AC1075" s="49"/>
      <c r="AD1075" s="48"/>
    </row>
    <row r="1076" spans="1:30" ht="15">
      <c r="A1076" s="65" t="s">
        <v>264</v>
      </c>
      <c r="B1076" s="65" t="s">
        <v>270</v>
      </c>
      <c r="C1076" s="66" t="s">
        <v>1350</v>
      </c>
      <c r="D1076" s="67">
        <v>3</v>
      </c>
      <c r="E1076" s="66" t="s">
        <v>132</v>
      </c>
      <c r="F1076" s="69">
        <v>32</v>
      </c>
      <c r="G1076" s="66"/>
      <c r="H1076" s="70"/>
      <c r="I1076" s="71"/>
      <c r="J1076" s="71"/>
      <c r="K1076" s="34" t="s">
        <v>66</v>
      </c>
      <c r="L1076" s="72">
        <v>1076</v>
      </c>
      <c r="M1076" s="72"/>
      <c r="N1076" s="73"/>
      <c r="O1076" s="79" t="s">
        <v>417</v>
      </c>
      <c r="P1076" s="79">
        <v>1</v>
      </c>
      <c r="Q1076" s="79" t="s">
        <v>418</v>
      </c>
      <c r="R1076" s="79"/>
      <c r="S1076" s="79"/>
      <c r="T1076" s="78" t="str">
        <f>REPLACE(INDEX(GroupVertices[Group],MATCH(Edges[[#This Row],[Vertex 1]],GroupVertices[Vertex],0)),1,1,"")</f>
        <v>2</v>
      </c>
      <c r="U1076" s="78" t="str">
        <f>REPLACE(INDEX(GroupVertices[Group],MATCH(Edges[[#This Row],[Vertex 2]],GroupVertices[Vertex],0)),1,1,"")</f>
        <v>2</v>
      </c>
      <c r="V1076" s="48"/>
      <c r="W1076" s="49"/>
      <c r="X1076" s="48"/>
      <c r="Y1076" s="49"/>
      <c r="Z1076" s="48"/>
      <c r="AA1076" s="49"/>
      <c r="AB1076" s="48"/>
      <c r="AC1076" s="49"/>
      <c r="AD1076" s="48"/>
    </row>
    <row r="1077" spans="1:30" ht="15">
      <c r="A1077" s="65" t="s">
        <v>264</v>
      </c>
      <c r="B1077" s="65" t="s">
        <v>275</v>
      </c>
      <c r="C1077" s="66" t="s">
        <v>1350</v>
      </c>
      <c r="D1077" s="67">
        <v>3</v>
      </c>
      <c r="E1077" s="66" t="s">
        <v>132</v>
      </c>
      <c r="F1077" s="69">
        <v>32</v>
      </c>
      <c r="G1077" s="66"/>
      <c r="H1077" s="70"/>
      <c r="I1077" s="71"/>
      <c r="J1077" s="71"/>
      <c r="K1077" s="34" t="s">
        <v>65</v>
      </c>
      <c r="L1077" s="72">
        <v>1077</v>
      </c>
      <c r="M1077" s="72"/>
      <c r="N1077" s="73"/>
      <c r="O1077" s="79" t="s">
        <v>417</v>
      </c>
      <c r="P1077" s="79">
        <v>1</v>
      </c>
      <c r="Q1077" s="79" t="s">
        <v>418</v>
      </c>
      <c r="R1077" s="79"/>
      <c r="S1077" s="79"/>
      <c r="T1077" s="78" t="str">
        <f>REPLACE(INDEX(GroupVertices[Group],MATCH(Edges[[#This Row],[Vertex 1]],GroupVertices[Vertex],0)),1,1,"")</f>
        <v>2</v>
      </c>
      <c r="U1077" s="78" t="str">
        <f>REPLACE(INDEX(GroupVertices[Group],MATCH(Edges[[#This Row],[Vertex 2]],GroupVertices[Vertex],0)),1,1,"")</f>
        <v>3</v>
      </c>
      <c r="V1077" s="48"/>
      <c r="W1077" s="49"/>
      <c r="X1077" s="48"/>
      <c r="Y1077" s="49"/>
      <c r="Z1077" s="48"/>
      <c r="AA1077" s="49"/>
      <c r="AB1077" s="48"/>
      <c r="AC1077" s="49"/>
      <c r="AD1077" s="48"/>
    </row>
    <row r="1078" spans="1:30" ht="15">
      <c r="A1078" s="65" t="s">
        <v>264</v>
      </c>
      <c r="B1078" s="65" t="s">
        <v>295</v>
      </c>
      <c r="C1078" s="66" t="s">
        <v>1350</v>
      </c>
      <c r="D1078" s="67">
        <v>3</v>
      </c>
      <c r="E1078" s="66" t="s">
        <v>132</v>
      </c>
      <c r="F1078" s="69">
        <v>32</v>
      </c>
      <c r="G1078" s="66"/>
      <c r="H1078" s="70"/>
      <c r="I1078" s="71"/>
      <c r="J1078" s="71"/>
      <c r="K1078" s="34" t="s">
        <v>65</v>
      </c>
      <c r="L1078" s="72">
        <v>1078</v>
      </c>
      <c r="M1078" s="72"/>
      <c r="N1078" s="73"/>
      <c r="O1078" s="79" t="s">
        <v>417</v>
      </c>
      <c r="P1078" s="79">
        <v>1</v>
      </c>
      <c r="Q1078" s="79" t="s">
        <v>418</v>
      </c>
      <c r="R1078" s="79"/>
      <c r="S1078" s="79"/>
      <c r="T1078" s="78" t="str">
        <f>REPLACE(INDEX(GroupVertices[Group],MATCH(Edges[[#This Row],[Vertex 1]],GroupVertices[Vertex],0)),1,1,"")</f>
        <v>2</v>
      </c>
      <c r="U1078" s="78" t="str">
        <f>REPLACE(INDEX(GroupVertices[Group],MATCH(Edges[[#This Row],[Vertex 2]],GroupVertices[Vertex],0)),1,1,"")</f>
        <v>2</v>
      </c>
      <c r="V1078" s="48"/>
      <c r="W1078" s="49"/>
      <c r="X1078" s="48"/>
      <c r="Y1078" s="49"/>
      <c r="Z1078" s="48"/>
      <c r="AA1078" s="49"/>
      <c r="AB1078" s="48"/>
      <c r="AC1078" s="49"/>
      <c r="AD1078" s="48"/>
    </row>
    <row r="1079" spans="1:30" ht="15">
      <c r="A1079" s="65" t="s">
        <v>264</v>
      </c>
      <c r="B1079" s="65" t="s">
        <v>313</v>
      </c>
      <c r="C1079" s="66" t="s">
        <v>1350</v>
      </c>
      <c r="D1079" s="67">
        <v>3</v>
      </c>
      <c r="E1079" s="66" t="s">
        <v>132</v>
      </c>
      <c r="F1079" s="69">
        <v>32</v>
      </c>
      <c r="G1079" s="66"/>
      <c r="H1079" s="70"/>
      <c r="I1079" s="71"/>
      <c r="J1079" s="71"/>
      <c r="K1079" s="34" t="s">
        <v>65</v>
      </c>
      <c r="L1079" s="72">
        <v>1079</v>
      </c>
      <c r="M1079" s="72"/>
      <c r="N1079" s="73"/>
      <c r="O1079" s="79" t="s">
        <v>417</v>
      </c>
      <c r="P1079" s="79">
        <v>1</v>
      </c>
      <c r="Q1079" s="79" t="s">
        <v>418</v>
      </c>
      <c r="R1079" s="79"/>
      <c r="S1079" s="79"/>
      <c r="T1079" s="78" t="str">
        <f>REPLACE(INDEX(GroupVertices[Group],MATCH(Edges[[#This Row],[Vertex 1]],GroupVertices[Vertex],0)),1,1,"")</f>
        <v>2</v>
      </c>
      <c r="U1079" s="78" t="str">
        <f>REPLACE(INDEX(GroupVertices[Group],MATCH(Edges[[#This Row],[Vertex 2]],GroupVertices[Vertex],0)),1,1,"")</f>
        <v>2</v>
      </c>
      <c r="V1079" s="48"/>
      <c r="W1079" s="49"/>
      <c r="X1079" s="48"/>
      <c r="Y1079" s="49"/>
      <c r="Z1079" s="48"/>
      <c r="AA1079" s="49"/>
      <c r="AB1079" s="48"/>
      <c r="AC1079" s="49"/>
      <c r="AD1079" s="48"/>
    </row>
    <row r="1080" spans="1:30" ht="15">
      <c r="A1080" s="65" t="s">
        <v>264</v>
      </c>
      <c r="B1080" s="65" t="s">
        <v>297</v>
      </c>
      <c r="C1080" s="66" t="s">
        <v>1350</v>
      </c>
      <c r="D1080" s="67">
        <v>3</v>
      </c>
      <c r="E1080" s="66" t="s">
        <v>132</v>
      </c>
      <c r="F1080" s="69">
        <v>32</v>
      </c>
      <c r="G1080" s="66"/>
      <c r="H1080" s="70"/>
      <c r="I1080" s="71"/>
      <c r="J1080" s="71"/>
      <c r="K1080" s="34" t="s">
        <v>66</v>
      </c>
      <c r="L1080" s="72">
        <v>1080</v>
      </c>
      <c r="M1080" s="72"/>
      <c r="N1080" s="73"/>
      <c r="O1080" s="79" t="s">
        <v>417</v>
      </c>
      <c r="P1080" s="79">
        <v>1</v>
      </c>
      <c r="Q1080" s="79" t="s">
        <v>418</v>
      </c>
      <c r="R1080" s="79"/>
      <c r="S1080" s="79"/>
      <c r="T1080" s="78" t="str">
        <f>REPLACE(INDEX(GroupVertices[Group],MATCH(Edges[[#This Row],[Vertex 1]],GroupVertices[Vertex],0)),1,1,"")</f>
        <v>2</v>
      </c>
      <c r="U1080" s="78" t="str">
        <f>REPLACE(INDEX(GroupVertices[Group],MATCH(Edges[[#This Row],[Vertex 2]],GroupVertices[Vertex],0)),1,1,"")</f>
        <v>4</v>
      </c>
      <c r="V1080" s="48"/>
      <c r="W1080" s="49"/>
      <c r="X1080" s="48"/>
      <c r="Y1080" s="49"/>
      <c r="Z1080" s="48"/>
      <c r="AA1080" s="49"/>
      <c r="AB1080" s="48"/>
      <c r="AC1080" s="49"/>
      <c r="AD1080" s="48"/>
    </row>
    <row r="1081" spans="1:30" ht="15">
      <c r="A1081" s="65" t="s">
        <v>264</v>
      </c>
      <c r="B1081" s="65" t="s">
        <v>303</v>
      </c>
      <c r="C1081" s="66" t="s">
        <v>1350</v>
      </c>
      <c r="D1081" s="67">
        <v>3</v>
      </c>
      <c r="E1081" s="66" t="s">
        <v>132</v>
      </c>
      <c r="F1081" s="69">
        <v>32</v>
      </c>
      <c r="G1081" s="66"/>
      <c r="H1081" s="70"/>
      <c r="I1081" s="71"/>
      <c r="J1081" s="71"/>
      <c r="K1081" s="34" t="s">
        <v>65</v>
      </c>
      <c r="L1081" s="72">
        <v>1081</v>
      </c>
      <c r="M1081" s="72"/>
      <c r="N1081" s="73"/>
      <c r="O1081" s="79" t="s">
        <v>417</v>
      </c>
      <c r="P1081" s="79">
        <v>1</v>
      </c>
      <c r="Q1081" s="79" t="s">
        <v>418</v>
      </c>
      <c r="R1081" s="79"/>
      <c r="S1081" s="79"/>
      <c r="T1081" s="78" t="str">
        <f>REPLACE(INDEX(GroupVertices[Group],MATCH(Edges[[#This Row],[Vertex 1]],GroupVertices[Vertex],0)),1,1,"")</f>
        <v>2</v>
      </c>
      <c r="U1081" s="78" t="str">
        <f>REPLACE(INDEX(GroupVertices[Group],MATCH(Edges[[#This Row],[Vertex 2]],GroupVertices[Vertex],0)),1,1,"")</f>
        <v>4</v>
      </c>
      <c r="V1081" s="48"/>
      <c r="W1081" s="49"/>
      <c r="X1081" s="48"/>
      <c r="Y1081" s="49"/>
      <c r="Z1081" s="48"/>
      <c r="AA1081" s="49"/>
      <c r="AB1081" s="48"/>
      <c r="AC1081" s="49"/>
      <c r="AD1081" s="48"/>
    </row>
    <row r="1082" spans="1:30" ht="15">
      <c r="A1082" s="65" t="s">
        <v>264</v>
      </c>
      <c r="B1082" s="65" t="s">
        <v>329</v>
      </c>
      <c r="C1082" s="66" t="s">
        <v>1350</v>
      </c>
      <c r="D1082" s="67">
        <v>3</v>
      </c>
      <c r="E1082" s="66" t="s">
        <v>132</v>
      </c>
      <c r="F1082" s="69">
        <v>32</v>
      </c>
      <c r="G1082" s="66"/>
      <c r="H1082" s="70"/>
      <c r="I1082" s="71"/>
      <c r="J1082" s="71"/>
      <c r="K1082" s="34" t="s">
        <v>65</v>
      </c>
      <c r="L1082" s="72">
        <v>1082</v>
      </c>
      <c r="M1082" s="72"/>
      <c r="N1082" s="73"/>
      <c r="O1082" s="79" t="s">
        <v>417</v>
      </c>
      <c r="P1082" s="79">
        <v>1</v>
      </c>
      <c r="Q1082" s="79" t="s">
        <v>418</v>
      </c>
      <c r="R1082" s="79"/>
      <c r="S1082" s="79"/>
      <c r="T1082" s="78" t="str">
        <f>REPLACE(INDEX(GroupVertices[Group],MATCH(Edges[[#This Row],[Vertex 1]],GroupVertices[Vertex],0)),1,1,"")</f>
        <v>2</v>
      </c>
      <c r="U1082" s="78" t="str">
        <f>REPLACE(INDEX(GroupVertices[Group],MATCH(Edges[[#This Row],[Vertex 2]],GroupVertices[Vertex],0)),1,1,"")</f>
        <v>2</v>
      </c>
      <c r="V1082" s="48"/>
      <c r="W1082" s="49"/>
      <c r="X1082" s="48"/>
      <c r="Y1082" s="49"/>
      <c r="Z1082" s="48"/>
      <c r="AA1082" s="49"/>
      <c r="AB1082" s="48"/>
      <c r="AC1082" s="49"/>
      <c r="AD1082" s="48"/>
    </row>
    <row r="1083" spans="1:30" ht="15">
      <c r="A1083" s="65" t="s">
        <v>264</v>
      </c>
      <c r="B1083" s="65" t="s">
        <v>305</v>
      </c>
      <c r="C1083" s="66" t="s">
        <v>1350</v>
      </c>
      <c r="D1083" s="67">
        <v>3</v>
      </c>
      <c r="E1083" s="66" t="s">
        <v>132</v>
      </c>
      <c r="F1083" s="69">
        <v>32</v>
      </c>
      <c r="G1083" s="66"/>
      <c r="H1083" s="70"/>
      <c r="I1083" s="71"/>
      <c r="J1083" s="71"/>
      <c r="K1083" s="34" t="s">
        <v>66</v>
      </c>
      <c r="L1083" s="72">
        <v>1083</v>
      </c>
      <c r="M1083" s="72"/>
      <c r="N1083" s="73"/>
      <c r="O1083" s="79" t="s">
        <v>417</v>
      </c>
      <c r="P1083" s="79">
        <v>1</v>
      </c>
      <c r="Q1083" s="79" t="s">
        <v>418</v>
      </c>
      <c r="R1083" s="79"/>
      <c r="S1083" s="79"/>
      <c r="T1083" s="78" t="str">
        <f>REPLACE(INDEX(GroupVertices[Group],MATCH(Edges[[#This Row],[Vertex 1]],GroupVertices[Vertex],0)),1,1,"")</f>
        <v>2</v>
      </c>
      <c r="U1083" s="78" t="str">
        <f>REPLACE(INDEX(GroupVertices[Group],MATCH(Edges[[#This Row],[Vertex 2]],GroupVertices[Vertex],0)),1,1,"")</f>
        <v>2</v>
      </c>
      <c r="V1083" s="48"/>
      <c r="W1083" s="49"/>
      <c r="X1083" s="48"/>
      <c r="Y1083" s="49"/>
      <c r="Z1083" s="48"/>
      <c r="AA1083" s="49"/>
      <c r="AB1083" s="48"/>
      <c r="AC1083" s="49"/>
      <c r="AD1083" s="48"/>
    </row>
    <row r="1084" spans="1:30" ht="15">
      <c r="A1084" s="65" t="s">
        <v>264</v>
      </c>
      <c r="B1084" s="65" t="s">
        <v>312</v>
      </c>
      <c r="C1084" s="66" t="s">
        <v>1350</v>
      </c>
      <c r="D1084" s="67">
        <v>3</v>
      </c>
      <c r="E1084" s="66" t="s">
        <v>132</v>
      </c>
      <c r="F1084" s="69">
        <v>32</v>
      </c>
      <c r="G1084" s="66"/>
      <c r="H1084" s="70"/>
      <c r="I1084" s="71"/>
      <c r="J1084" s="71"/>
      <c r="K1084" s="34" t="s">
        <v>65</v>
      </c>
      <c r="L1084" s="72">
        <v>1084</v>
      </c>
      <c r="M1084" s="72"/>
      <c r="N1084" s="73"/>
      <c r="O1084" s="79" t="s">
        <v>417</v>
      </c>
      <c r="P1084" s="79">
        <v>1</v>
      </c>
      <c r="Q1084" s="79" t="s">
        <v>418</v>
      </c>
      <c r="R1084" s="79"/>
      <c r="S1084" s="79"/>
      <c r="T1084" s="78" t="str">
        <f>REPLACE(INDEX(GroupVertices[Group],MATCH(Edges[[#This Row],[Vertex 1]],GroupVertices[Vertex],0)),1,1,"")</f>
        <v>2</v>
      </c>
      <c r="U1084" s="78" t="str">
        <f>REPLACE(INDEX(GroupVertices[Group],MATCH(Edges[[#This Row],[Vertex 2]],GroupVertices[Vertex],0)),1,1,"")</f>
        <v>2</v>
      </c>
      <c r="V1084" s="48"/>
      <c r="W1084" s="49"/>
      <c r="X1084" s="48"/>
      <c r="Y1084" s="49"/>
      <c r="Z1084" s="48"/>
      <c r="AA1084" s="49"/>
      <c r="AB1084" s="48"/>
      <c r="AC1084" s="49"/>
      <c r="AD1084" s="48"/>
    </row>
    <row r="1085" spans="1:30" ht="15">
      <c r="A1085" s="65" t="s">
        <v>264</v>
      </c>
      <c r="B1085" s="65" t="s">
        <v>325</v>
      </c>
      <c r="C1085" s="66" t="s">
        <v>1350</v>
      </c>
      <c r="D1085" s="67">
        <v>3</v>
      </c>
      <c r="E1085" s="66" t="s">
        <v>132</v>
      </c>
      <c r="F1085" s="69">
        <v>32</v>
      </c>
      <c r="G1085" s="66"/>
      <c r="H1085" s="70"/>
      <c r="I1085" s="71"/>
      <c r="J1085" s="71"/>
      <c r="K1085" s="34" t="s">
        <v>65</v>
      </c>
      <c r="L1085" s="72">
        <v>1085</v>
      </c>
      <c r="M1085" s="72"/>
      <c r="N1085" s="73"/>
      <c r="O1085" s="79" t="s">
        <v>417</v>
      </c>
      <c r="P1085" s="79">
        <v>1</v>
      </c>
      <c r="Q1085" s="79" t="s">
        <v>418</v>
      </c>
      <c r="R1085" s="79"/>
      <c r="S1085" s="79"/>
      <c r="T1085" s="78" t="str">
        <f>REPLACE(INDEX(GroupVertices[Group],MATCH(Edges[[#This Row],[Vertex 1]],GroupVertices[Vertex],0)),1,1,"")</f>
        <v>2</v>
      </c>
      <c r="U1085" s="78" t="str">
        <f>REPLACE(INDEX(GroupVertices[Group],MATCH(Edges[[#This Row],[Vertex 2]],GroupVertices[Vertex],0)),1,1,"")</f>
        <v>3</v>
      </c>
      <c r="V1085" s="48"/>
      <c r="W1085" s="49"/>
      <c r="X1085" s="48"/>
      <c r="Y1085" s="49"/>
      <c r="Z1085" s="48"/>
      <c r="AA1085" s="49"/>
      <c r="AB1085" s="48"/>
      <c r="AC1085" s="49"/>
      <c r="AD1085" s="48"/>
    </row>
    <row r="1086" spans="1:30" ht="15">
      <c r="A1086" s="65" t="s">
        <v>264</v>
      </c>
      <c r="B1086" s="65" t="s">
        <v>331</v>
      </c>
      <c r="C1086" s="66" t="s">
        <v>1350</v>
      </c>
      <c r="D1086" s="67">
        <v>3</v>
      </c>
      <c r="E1086" s="66" t="s">
        <v>132</v>
      </c>
      <c r="F1086" s="69">
        <v>32</v>
      </c>
      <c r="G1086" s="66"/>
      <c r="H1086" s="70"/>
      <c r="I1086" s="71"/>
      <c r="J1086" s="71"/>
      <c r="K1086" s="34" t="s">
        <v>65</v>
      </c>
      <c r="L1086" s="72">
        <v>1086</v>
      </c>
      <c r="M1086" s="72"/>
      <c r="N1086" s="73"/>
      <c r="O1086" s="79" t="s">
        <v>417</v>
      </c>
      <c r="P1086" s="79">
        <v>1</v>
      </c>
      <c r="Q1086" s="79" t="s">
        <v>418</v>
      </c>
      <c r="R1086" s="79"/>
      <c r="S1086" s="79"/>
      <c r="T1086" s="78" t="str">
        <f>REPLACE(INDEX(GroupVertices[Group],MATCH(Edges[[#This Row],[Vertex 1]],GroupVertices[Vertex],0)),1,1,"")</f>
        <v>2</v>
      </c>
      <c r="U1086" s="78" t="str">
        <f>REPLACE(INDEX(GroupVertices[Group],MATCH(Edges[[#This Row],[Vertex 2]],GroupVertices[Vertex],0)),1,1,"")</f>
        <v>4</v>
      </c>
      <c r="V1086" s="48"/>
      <c r="W1086" s="49"/>
      <c r="X1086" s="48"/>
      <c r="Y1086" s="49"/>
      <c r="Z1086" s="48"/>
      <c r="AA1086" s="49"/>
      <c r="AB1086" s="48"/>
      <c r="AC1086" s="49"/>
      <c r="AD1086" s="48"/>
    </row>
    <row r="1087" spans="1:30" ht="15">
      <c r="A1087" s="65" t="s">
        <v>264</v>
      </c>
      <c r="B1087" s="65" t="s">
        <v>348</v>
      </c>
      <c r="C1087" s="66" t="s">
        <v>1350</v>
      </c>
      <c r="D1087" s="67">
        <v>3</v>
      </c>
      <c r="E1087" s="66" t="s">
        <v>132</v>
      </c>
      <c r="F1087" s="69">
        <v>32</v>
      </c>
      <c r="G1087" s="66"/>
      <c r="H1087" s="70"/>
      <c r="I1087" s="71"/>
      <c r="J1087" s="71"/>
      <c r="K1087" s="34" t="s">
        <v>65</v>
      </c>
      <c r="L1087" s="72">
        <v>1087</v>
      </c>
      <c r="M1087" s="72"/>
      <c r="N1087" s="73"/>
      <c r="O1087" s="79" t="s">
        <v>417</v>
      </c>
      <c r="P1087" s="79">
        <v>1</v>
      </c>
      <c r="Q1087" s="79" t="s">
        <v>418</v>
      </c>
      <c r="R1087" s="79"/>
      <c r="S1087" s="79"/>
      <c r="T1087" s="78" t="str">
        <f>REPLACE(INDEX(GroupVertices[Group],MATCH(Edges[[#This Row],[Vertex 1]],GroupVertices[Vertex],0)),1,1,"")</f>
        <v>2</v>
      </c>
      <c r="U1087" s="78" t="str">
        <f>REPLACE(INDEX(GroupVertices[Group],MATCH(Edges[[#This Row],[Vertex 2]],GroupVertices[Vertex],0)),1,1,"")</f>
        <v>2</v>
      </c>
      <c r="V1087" s="48"/>
      <c r="W1087" s="49"/>
      <c r="X1087" s="48"/>
      <c r="Y1087" s="49"/>
      <c r="Z1087" s="48"/>
      <c r="AA1087" s="49"/>
      <c r="AB1087" s="48"/>
      <c r="AC1087" s="49"/>
      <c r="AD1087" s="48"/>
    </row>
    <row r="1088" spans="1:30" ht="15">
      <c r="A1088" s="65" t="s">
        <v>199</v>
      </c>
      <c r="B1088" s="65" t="s">
        <v>264</v>
      </c>
      <c r="C1088" s="66" t="s">
        <v>1350</v>
      </c>
      <c r="D1088" s="67">
        <v>3</v>
      </c>
      <c r="E1088" s="66" t="s">
        <v>132</v>
      </c>
      <c r="F1088" s="69">
        <v>32</v>
      </c>
      <c r="G1088" s="66"/>
      <c r="H1088" s="70"/>
      <c r="I1088" s="71"/>
      <c r="J1088" s="71"/>
      <c r="K1088" s="34" t="s">
        <v>65</v>
      </c>
      <c r="L1088" s="72">
        <v>1088</v>
      </c>
      <c r="M1088" s="72"/>
      <c r="N1088" s="73"/>
      <c r="O1088" s="79" t="s">
        <v>417</v>
      </c>
      <c r="P1088" s="79">
        <v>1</v>
      </c>
      <c r="Q1088" s="79" t="s">
        <v>418</v>
      </c>
      <c r="R1088" s="79"/>
      <c r="S1088" s="79"/>
      <c r="T1088" s="78" t="str">
        <f>REPLACE(INDEX(GroupVertices[Group],MATCH(Edges[[#This Row],[Vertex 1]],GroupVertices[Vertex],0)),1,1,"")</f>
        <v>1</v>
      </c>
      <c r="U1088" s="78" t="str">
        <f>REPLACE(INDEX(GroupVertices[Group],MATCH(Edges[[#This Row],[Vertex 2]],GroupVertices[Vertex],0)),1,1,"")</f>
        <v>2</v>
      </c>
      <c r="V1088" s="48"/>
      <c r="W1088" s="49"/>
      <c r="X1088" s="48"/>
      <c r="Y1088" s="49"/>
      <c r="Z1088" s="48"/>
      <c r="AA1088" s="49"/>
      <c r="AB1088" s="48"/>
      <c r="AC1088" s="49"/>
      <c r="AD1088" s="48"/>
    </row>
    <row r="1089" spans="1:30" ht="15">
      <c r="A1089" s="65" t="s">
        <v>270</v>
      </c>
      <c r="B1089" s="65" t="s">
        <v>264</v>
      </c>
      <c r="C1089" s="66" t="s">
        <v>1350</v>
      </c>
      <c r="D1089" s="67">
        <v>3</v>
      </c>
      <c r="E1089" s="66" t="s">
        <v>132</v>
      </c>
      <c r="F1089" s="69">
        <v>32</v>
      </c>
      <c r="G1089" s="66"/>
      <c r="H1089" s="70"/>
      <c r="I1089" s="71"/>
      <c r="J1089" s="71"/>
      <c r="K1089" s="34" t="s">
        <v>66</v>
      </c>
      <c r="L1089" s="72">
        <v>1089</v>
      </c>
      <c r="M1089" s="72"/>
      <c r="N1089" s="73"/>
      <c r="O1089" s="79" t="s">
        <v>417</v>
      </c>
      <c r="P1089" s="79">
        <v>1</v>
      </c>
      <c r="Q1089" s="79" t="s">
        <v>418</v>
      </c>
      <c r="R1089" s="79"/>
      <c r="S1089" s="79"/>
      <c r="T1089" s="78" t="str">
        <f>REPLACE(INDEX(GroupVertices[Group],MATCH(Edges[[#This Row],[Vertex 1]],GroupVertices[Vertex],0)),1,1,"")</f>
        <v>2</v>
      </c>
      <c r="U1089" s="78" t="str">
        <f>REPLACE(INDEX(GroupVertices[Group],MATCH(Edges[[#This Row],[Vertex 2]],GroupVertices[Vertex],0)),1,1,"")</f>
        <v>2</v>
      </c>
      <c r="V1089" s="48"/>
      <c r="W1089" s="49"/>
      <c r="X1089" s="48"/>
      <c r="Y1089" s="49"/>
      <c r="Z1089" s="48"/>
      <c r="AA1089" s="49"/>
      <c r="AB1089" s="48"/>
      <c r="AC1089" s="49"/>
      <c r="AD1089" s="48"/>
    </row>
    <row r="1090" spans="1:30" ht="15">
      <c r="A1090" s="65" t="s">
        <v>288</v>
      </c>
      <c r="B1090" s="65" t="s">
        <v>264</v>
      </c>
      <c r="C1090" s="66" t="s">
        <v>1350</v>
      </c>
      <c r="D1090" s="67">
        <v>3</v>
      </c>
      <c r="E1090" s="66" t="s">
        <v>132</v>
      </c>
      <c r="F1090" s="69">
        <v>32</v>
      </c>
      <c r="G1090" s="66"/>
      <c r="H1090" s="70"/>
      <c r="I1090" s="71"/>
      <c r="J1090" s="71"/>
      <c r="K1090" s="34" t="s">
        <v>65</v>
      </c>
      <c r="L1090" s="72">
        <v>1090</v>
      </c>
      <c r="M1090" s="72"/>
      <c r="N1090" s="73"/>
      <c r="O1090" s="79" t="s">
        <v>417</v>
      </c>
      <c r="P1090" s="79">
        <v>1</v>
      </c>
      <c r="Q1090" s="79" t="s">
        <v>418</v>
      </c>
      <c r="R1090" s="79"/>
      <c r="S1090" s="79"/>
      <c r="T1090" s="78" t="str">
        <f>REPLACE(INDEX(GroupVertices[Group],MATCH(Edges[[#This Row],[Vertex 1]],GroupVertices[Vertex],0)),1,1,"")</f>
        <v>2</v>
      </c>
      <c r="U1090" s="78" t="str">
        <f>REPLACE(INDEX(GroupVertices[Group],MATCH(Edges[[#This Row],[Vertex 2]],GroupVertices[Vertex],0)),1,1,"")</f>
        <v>2</v>
      </c>
      <c r="V1090" s="48"/>
      <c r="W1090" s="49"/>
      <c r="X1090" s="48"/>
      <c r="Y1090" s="49"/>
      <c r="Z1090" s="48"/>
      <c r="AA1090" s="49"/>
      <c r="AB1090" s="48"/>
      <c r="AC1090" s="49"/>
      <c r="AD1090" s="48"/>
    </row>
    <row r="1091" spans="1:30" ht="15">
      <c r="A1091" s="65" t="s">
        <v>297</v>
      </c>
      <c r="B1091" s="65" t="s">
        <v>264</v>
      </c>
      <c r="C1091" s="66" t="s">
        <v>1350</v>
      </c>
      <c r="D1091" s="67">
        <v>3</v>
      </c>
      <c r="E1091" s="66" t="s">
        <v>132</v>
      </c>
      <c r="F1091" s="69">
        <v>32</v>
      </c>
      <c r="G1091" s="66"/>
      <c r="H1091" s="70"/>
      <c r="I1091" s="71"/>
      <c r="J1091" s="71"/>
      <c r="K1091" s="34" t="s">
        <v>66</v>
      </c>
      <c r="L1091" s="72">
        <v>1091</v>
      </c>
      <c r="M1091" s="72"/>
      <c r="N1091" s="73"/>
      <c r="O1091" s="79" t="s">
        <v>417</v>
      </c>
      <c r="P1091" s="79">
        <v>1</v>
      </c>
      <c r="Q1091" s="79" t="s">
        <v>418</v>
      </c>
      <c r="R1091" s="79"/>
      <c r="S1091" s="79"/>
      <c r="T1091" s="78" t="str">
        <f>REPLACE(INDEX(GroupVertices[Group],MATCH(Edges[[#This Row],[Vertex 1]],GroupVertices[Vertex],0)),1,1,"")</f>
        <v>4</v>
      </c>
      <c r="U1091" s="78" t="str">
        <f>REPLACE(INDEX(GroupVertices[Group],MATCH(Edges[[#This Row],[Vertex 2]],GroupVertices[Vertex],0)),1,1,"")</f>
        <v>2</v>
      </c>
      <c r="V1091" s="48"/>
      <c r="W1091" s="49"/>
      <c r="X1091" s="48"/>
      <c r="Y1091" s="49"/>
      <c r="Z1091" s="48"/>
      <c r="AA1091" s="49"/>
      <c r="AB1091" s="48"/>
      <c r="AC1091" s="49"/>
      <c r="AD1091" s="48"/>
    </row>
    <row r="1092" spans="1:30" ht="15">
      <c r="A1092" s="65" t="s">
        <v>305</v>
      </c>
      <c r="B1092" s="65" t="s">
        <v>264</v>
      </c>
      <c r="C1092" s="66" t="s">
        <v>1350</v>
      </c>
      <c r="D1092" s="67">
        <v>3</v>
      </c>
      <c r="E1092" s="66" t="s">
        <v>132</v>
      </c>
      <c r="F1092" s="69">
        <v>32</v>
      </c>
      <c r="G1092" s="66"/>
      <c r="H1092" s="70"/>
      <c r="I1092" s="71"/>
      <c r="J1092" s="71"/>
      <c r="K1092" s="34" t="s">
        <v>66</v>
      </c>
      <c r="L1092" s="72">
        <v>1092</v>
      </c>
      <c r="M1092" s="72"/>
      <c r="N1092" s="73"/>
      <c r="O1092" s="79" t="s">
        <v>417</v>
      </c>
      <c r="P1092" s="79">
        <v>1</v>
      </c>
      <c r="Q1092" s="79" t="s">
        <v>418</v>
      </c>
      <c r="R1092" s="79"/>
      <c r="S1092" s="79"/>
      <c r="T1092" s="78" t="str">
        <f>REPLACE(INDEX(GroupVertices[Group],MATCH(Edges[[#This Row],[Vertex 1]],GroupVertices[Vertex],0)),1,1,"")</f>
        <v>2</v>
      </c>
      <c r="U1092" s="78" t="str">
        <f>REPLACE(INDEX(GroupVertices[Group],MATCH(Edges[[#This Row],[Vertex 2]],GroupVertices[Vertex],0)),1,1,"")</f>
        <v>2</v>
      </c>
      <c r="V1092" s="48"/>
      <c r="W1092" s="49"/>
      <c r="X1092" s="48"/>
      <c r="Y1092" s="49"/>
      <c r="Z1092" s="48"/>
      <c r="AA1092" s="49"/>
      <c r="AB1092" s="48"/>
      <c r="AC1092" s="49"/>
      <c r="AD1092" s="48"/>
    </row>
    <row r="1093" spans="1:30" ht="15">
      <c r="A1093" s="65" t="s">
        <v>339</v>
      </c>
      <c r="B1093" s="65" t="s">
        <v>264</v>
      </c>
      <c r="C1093" s="66" t="s">
        <v>1350</v>
      </c>
      <c r="D1093" s="67">
        <v>3</v>
      </c>
      <c r="E1093" s="66" t="s">
        <v>132</v>
      </c>
      <c r="F1093" s="69">
        <v>32</v>
      </c>
      <c r="G1093" s="66"/>
      <c r="H1093" s="70"/>
      <c r="I1093" s="71"/>
      <c r="J1093" s="71"/>
      <c r="K1093" s="34" t="s">
        <v>65</v>
      </c>
      <c r="L1093" s="72">
        <v>1093</v>
      </c>
      <c r="M1093" s="72"/>
      <c r="N1093" s="73"/>
      <c r="O1093" s="79" t="s">
        <v>417</v>
      </c>
      <c r="P1093" s="79">
        <v>1</v>
      </c>
      <c r="Q1093" s="79" t="s">
        <v>418</v>
      </c>
      <c r="R1093" s="79"/>
      <c r="S1093" s="79"/>
      <c r="T1093" s="78" t="str">
        <f>REPLACE(INDEX(GroupVertices[Group],MATCH(Edges[[#This Row],[Vertex 1]],GroupVertices[Vertex],0)),1,1,"")</f>
        <v>2</v>
      </c>
      <c r="U1093" s="78" t="str">
        <f>REPLACE(INDEX(GroupVertices[Group],MATCH(Edges[[#This Row],[Vertex 2]],GroupVertices[Vertex],0)),1,1,"")</f>
        <v>2</v>
      </c>
      <c r="V1093" s="48"/>
      <c r="W1093" s="49"/>
      <c r="X1093" s="48"/>
      <c r="Y1093" s="49"/>
      <c r="Z1093" s="48"/>
      <c r="AA1093" s="49"/>
      <c r="AB1093" s="48"/>
      <c r="AC1093" s="49"/>
      <c r="AD1093" s="48"/>
    </row>
    <row r="1094" spans="1:30" ht="15">
      <c r="A1094" s="65" t="s">
        <v>288</v>
      </c>
      <c r="B1094" s="65" t="s">
        <v>291</v>
      </c>
      <c r="C1094" s="66" t="s">
        <v>1350</v>
      </c>
      <c r="D1094" s="67">
        <v>3</v>
      </c>
      <c r="E1094" s="66" t="s">
        <v>132</v>
      </c>
      <c r="F1094" s="69">
        <v>32</v>
      </c>
      <c r="G1094" s="66"/>
      <c r="H1094" s="70"/>
      <c r="I1094" s="71"/>
      <c r="J1094" s="71"/>
      <c r="K1094" s="34" t="s">
        <v>65</v>
      </c>
      <c r="L1094" s="72">
        <v>1094</v>
      </c>
      <c r="M1094" s="72"/>
      <c r="N1094" s="73"/>
      <c r="O1094" s="79" t="s">
        <v>417</v>
      </c>
      <c r="P1094" s="79">
        <v>1</v>
      </c>
      <c r="Q1094" s="79" t="s">
        <v>418</v>
      </c>
      <c r="R1094" s="79"/>
      <c r="S1094" s="79"/>
      <c r="T1094" s="78" t="str">
        <f>REPLACE(INDEX(GroupVertices[Group],MATCH(Edges[[#This Row],[Vertex 1]],GroupVertices[Vertex],0)),1,1,"")</f>
        <v>2</v>
      </c>
      <c r="U1094" s="78" t="str">
        <f>REPLACE(INDEX(GroupVertices[Group],MATCH(Edges[[#This Row],[Vertex 2]],GroupVertices[Vertex],0)),1,1,"")</f>
        <v>4</v>
      </c>
      <c r="V1094" s="48"/>
      <c r="W1094" s="49"/>
      <c r="X1094" s="48"/>
      <c r="Y1094" s="49"/>
      <c r="Z1094" s="48"/>
      <c r="AA1094" s="49"/>
      <c r="AB1094" s="48"/>
      <c r="AC1094" s="49"/>
      <c r="AD1094" s="48"/>
    </row>
    <row r="1095" spans="1:30" ht="15">
      <c r="A1095" s="65" t="s">
        <v>288</v>
      </c>
      <c r="B1095" s="65" t="s">
        <v>242</v>
      </c>
      <c r="C1095" s="66" t="s">
        <v>1350</v>
      </c>
      <c r="D1095" s="67">
        <v>3</v>
      </c>
      <c r="E1095" s="66" t="s">
        <v>132</v>
      </c>
      <c r="F1095" s="69">
        <v>32</v>
      </c>
      <c r="G1095" s="66"/>
      <c r="H1095" s="70"/>
      <c r="I1095" s="71"/>
      <c r="J1095" s="71"/>
      <c r="K1095" s="34" t="s">
        <v>65</v>
      </c>
      <c r="L1095" s="72">
        <v>1095</v>
      </c>
      <c r="M1095" s="72"/>
      <c r="N1095" s="73"/>
      <c r="O1095" s="79" t="s">
        <v>417</v>
      </c>
      <c r="P1095" s="79">
        <v>1</v>
      </c>
      <c r="Q1095" s="79" t="s">
        <v>418</v>
      </c>
      <c r="R1095" s="79"/>
      <c r="S1095" s="79"/>
      <c r="T1095" s="78" t="str">
        <f>REPLACE(INDEX(GroupVertices[Group],MATCH(Edges[[#This Row],[Vertex 1]],GroupVertices[Vertex],0)),1,1,"")</f>
        <v>2</v>
      </c>
      <c r="U1095" s="78" t="str">
        <f>REPLACE(INDEX(GroupVertices[Group],MATCH(Edges[[#This Row],[Vertex 2]],GroupVertices[Vertex],0)),1,1,"")</f>
        <v>2</v>
      </c>
      <c r="V1095" s="48"/>
      <c r="W1095" s="49"/>
      <c r="X1095" s="48"/>
      <c r="Y1095" s="49"/>
      <c r="Z1095" s="48"/>
      <c r="AA1095" s="49"/>
      <c r="AB1095" s="48"/>
      <c r="AC1095" s="49"/>
      <c r="AD1095" s="48"/>
    </row>
    <row r="1096" spans="1:30" ht="15">
      <c r="A1096" s="65" t="s">
        <v>288</v>
      </c>
      <c r="B1096" s="65" t="s">
        <v>310</v>
      </c>
      <c r="C1096" s="66" t="s">
        <v>1350</v>
      </c>
      <c r="D1096" s="67">
        <v>3</v>
      </c>
      <c r="E1096" s="66" t="s">
        <v>132</v>
      </c>
      <c r="F1096" s="69">
        <v>32</v>
      </c>
      <c r="G1096" s="66"/>
      <c r="H1096" s="70"/>
      <c r="I1096" s="71"/>
      <c r="J1096" s="71"/>
      <c r="K1096" s="34" t="s">
        <v>65</v>
      </c>
      <c r="L1096" s="72">
        <v>1096</v>
      </c>
      <c r="M1096" s="72"/>
      <c r="N1096" s="73"/>
      <c r="O1096" s="79" t="s">
        <v>417</v>
      </c>
      <c r="P1096" s="79">
        <v>1</v>
      </c>
      <c r="Q1096" s="79" t="s">
        <v>418</v>
      </c>
      <c r="R1096" s="79"/>
      <c r="S1096" s="79"/>
      <c r="T1096" s="78" t="str">
        <f>REPLACE(INDEX(GroupVertices[Group],MATCH(Edges[[#This Row],[Vertex 1]],GroupVertices[Vertex],0)),1,1,"")</f>
        <v>2</v>
      </c>
      <c r="U1096" s="78" t="str">
        <f>REPLACE(INDEX(GroupVertices[Group],MATCH(Edges[[#This Row],[Vertex 2]],GroupVertices[Vertex],0)),1,1,"")</f>
        <v>3</v>
      </c>
      <c r="V1096" s="48"/>
      <c r="W1096" s="49"/>
      <c r="X1096" s="48"/>
      <c r="Y1096" s="49"/>
      <c r="Z1096" s="48"/>
      <c r="AA1096" s="49"/>
      <c r="AB1096" s="48"/>
      <c r="AC1096" s="49"/>
      <c r="AD1096" s="48"/>
    </row>
    <row r="1097" spans="1:30" ht="15">
      <c r="A1097" s="65" t="s">
        <v>288</v>
      </c>
      <c r="B1097" s="65" t="s">
        <v>270</v>
      </c>
      <c r="C1097" s="66" t="s">
        <v>1350</v>
      </c>
      <c r="D1097" s="67">
        <v>3</v>
      </c>
      <c r="E1097" s="66" t="s">
        <v>132</v>
      </c>
      <c r="F1097" s="69">
        <v>32</v>
      </c>
      <c r="G1097" s="66"/>
      <c r="H1097" s="70"/>
      <c r="I1097" s="71"/>
      <c r="J1097" s="71"/>
      <c r="K1097" s="34" t="s">
        <v>65</v>
      </c>
      <c r="L1097" s="72">
        <v>1097</v>
      </c>
      <c r="M1097" s="72"/>
      <c r="N1097" s="73"/>
      <c r="O1097" s="79" t="s">
        <v>417</v>
      </c>
      <c r="P1097" s="79">
        <v>1</v>
      </c>
      <c r="Q1097" s="79" t="s">
        <v>418</v>
      </c>
      <c r="R1097" s="79"/>
      <c r="S1097" s="79"/>
      <c r="T1097" s="78" t="str">
        <f>REPLACE(INDEX(GroupVertices[Group],MATCH(Edges[[#This Row],[Vertex 1]],GroupVertices[Vertex],0)),1,1,"")</f>
        <v>2</v>
      </c>
      <c r="U1097" s="78" t="str">
        <f>REPLACE(INDEX(GroupVertices[Group],MATCH(Edges[[#This Row],[Vertex 2]],GroupVertices[Vertex],0)),1,1,"")</f>
        <v>2</v>
      </c>
      <c r="V1097" s="48"/>
      <c r="W1097" s="49"/>
      <c r="X1097" s="48"/>
      <c r="Y1097" s="49"/>
      <c r="Z1097" s="48"/>
      <c r="AA1097" s="49"/>
      <c r="AB1097" s="48"/>
      <c r="AC1097" s="49"/>
      <c r="AD1097" s="48"/>
    </row>
    <row r="1098" spans="1:30" ht="15">
      <c r="A1098" s="65" t="s">
        <v>288</v>
      </c>
      <c r="B1098" s="65" t="s">
        <v>396</v>
      </c>
      <c r="C1098" s="66" t="s">
        <v>1350</v>
      </c>
      <c r="D1098" s="67">
        <v>3</v>
      </c>
      <c r="E1098" s="66" t="s">
        <v>132</v>
      </c>
      <c r="F1098" s="69">
        <v>32</v>
      </c>
      <c r="G1098" s="66"/>
      <c r="H1098" s="70"/>
      <c r="I1098" s="71"/>
      <c r="J1098" s="71"/>
      <c r="K1098" s="34" t="s">
        <v>65</v>
      </c>
      <c r="L1098" s="72">
        <v>1098</v>
      </c>
      <c r="M1098" s="72"/>
      <c r="N1098" s="73"/>
      <c r="O1098" s="79" t="s">
        <v>417</v>
      </c>
      <c r="P1098" s="79">
        <v>1</v>
      </c>
      <c r="Q1098" s="79" t="s">
        <v>418</v>
      </c>
      <c r="R1098" s="79"/>
      <c r="S1098" s="79"/>
      <c r="T1098" s="78" t="str">
        <f>REPLACE(INDEX(GroupVertices[Group],MATCH(Edges[[#This Row],[Vertex 1]],GroupVertices[Vertex],0)),1,1,"")</f>
        <v>2</v>
      </c>
      <c r="U1098" s="78" t="str">
        <f>REPLACE(INDEX(GroupVertices[Group],MATCH(Edges[[#This Row],[Vertex 2]],GroupVertices[Vertex],0)),1,1,"")</f>
        <v>2</v>
      </c>
      <c r="V1098" s="48"/>
      <c r="W1098" s="49"/>
      <c r="X1098" s="48"/>
      <c r="Y1098" s="49"/>
      <c r="Z1098" s="48"/>
      <c r="AA1098" s="49"/>
      <c r="AB1098" s="48"/>
      <c r="AC1098" s="49"/>
      <c r="AD1098" s="48"/>
    </row>
    <row r="1099" spans="1:30" ht="15">
      <c r="A1099" s="65" t="s">
        <v>288</v>
      </c>
      <c r="B1099" s="65" t="s">
        <v>275</v>
      </c>
      <c r="C1099" s="66" t="s">
        <v>1350</v>
      </c>
      <c r="D1099" s="67">
        <v>3</v>
      </c>
      <c r="E1099" s="66" t="s">
        <v>132</v>
      </c>
      <c r="F1099" s="69">
        <v>32</v>
      </c>
      <c r="G1099" s="66"/>
      <c r="H1099" s="70"/>
      <c r="I1099" s="71"/>
      <c r="J1099" s="71"/>
      <c r="K1099" s="34" t="s">
        <v>65</v>
      </c>
      <c r="L1099" s="72">
        <v>1099</v>
      </c>
      <c r="M1099" s="72"/>
      <c r="N1099" s="73"/>
      <c r="O1099" s="79" t="s">
        <v>417</v>
      </c>
      <c r="P1099" s="79">
        <v>1</v>
      </c>
      <c r="Q1099" s="79" t="s">
        <v>418</v>
      </c>
      <c r="R1099" s="79"/>
      <c r="S1099" s="79"/>
      <c r="T1099" s="78" t="str">
        <f>REPLACE(INDEX(GroupVertices[Group],MATCH(Edges[[#This Row],[Vertex 1]],GroupVertices[Vertex],0)),1,1,"")</f>
        <v>2</v>
      </c>
      <c r="U1099" s="78" t="str">
        <f>REPLACE(INDEX(GroupVertices[Group],MATCH(Edges[[#This Row],[Vertex 2]],GroupVertices[Vertex],0)),1,1,"")</f>
        <v>3</v>
      </c>
      <c r="V1099" s="48"/>
      <c r="W1099" s="49"/>
      <c r="X1099" s="48"/>
      <c r="Y1099" s="49"/>
      <c r="Z1099" s="48"/>
      <c r="AA1099" s="49"/>
      <c r="AB1099" s="48"/>
      <c r="AC1099" s="49"/>
      <c r="AD1099" s="48"/>
    </row>
    <row r="1100" spans="1:30" ht="15">
      <c r="A1100" s="65" t="s">
        <v>288</v>
      </c>
      <c r="B1100" s="65" t="s">
        <v>297</v>
      </c>
      <c r="C1100" s="66" t="s">
        <v>1350</v>
      </c>
      <c r="D1100" s="67">
        <v>3</v>
      </c>
      <c r="E1100" s="66" t="s">
        <v>132</v>
      </c>
      <c r="F1100" s="69">
        <v>32</v>
      </c>
      <c r="G1100" s="66"/>
      <c r="H1100" s="70"/>
      <c r="I1100" s="71"/>
      <c r="J1100" s="71"/>
      <c r="K1100" s="34" t="s">
        <v>65</v>
      </c>
      <c r="L1100" s="72">
        <v>1100</v>
      </c>
      <c r="M1100" s="72"/>
      <c r="N1100" s="73"/>
      <c r="O1100" s="79" t="s">
        <v>417</v>
      </c>
      <c r="P1100" s="79">
        <v>1</v>
      </c>
      <c r="Q1100" s="79" t="s">
        <v>418</v>
      </c>
      <c r="R1100" s="79"/>
      <c r="S1100" s="79"/>
      <c r="T1100" s="78" t="str">
        <f>REPLACE(INDEX(GroupVertices[Group],MATCH(Edges[[#This Row],[Vertex 1]],GroupVertices[Vertex],0)),1,1,"")</f>
        <v>2</v>
      </c>
      <c r="U1100" s="78" t="str">
        <f>REPLACE(INDEX(GroupVertices[Group],MATCH(Edges[[#This Row],[Vertex 2]],GroupVertices[Vertex],0)),1,1,"")</f>
        <v>4</v>
      </c>
      <c r="V1100" s="48"/>
      <c r="W1100" s="49"/>
      <c r="X1100" s="48"/>
      <c r="Y1100" s="49"/>
      <c r="Z1100" s="48"/>
      <c r="AA1100" s="49"/>
      <c r="AB1100" s="48"/>
      <c r="AC1100" s="49"/>
      <c r="AD1100" s="48"/>
    </row>
    <row r="1101" spans="1:30" ht="15">
      <c r="A1101" s="65" t="s">
        <v>288</v>
      </c>
      <c r="B1101" s="65" t="s">
        <v>329</v>
      </c>
      <c r="C1101" s="66" t="s">
        <v>1350</v>
      </c>
      <c r="D1101" s="67">
        <v>3</v>
      </c>
      <c r="E1101" s="66" t="s">
        <v>132</v>
      </c>
      <c r="F1101" s="69">
        <v>32</v>
      </c>
      <c r="G1101" s="66"/>
      <c r="H1101" s="70"/>
      <c r="I1101" s="71"/>
      <c r="J1101" s="71"/>
      <c r="K1101" s="34" t="s">
        <v>65</v>
      </c>
      <c r="L1101" s="72">
        <v>1101</v>
      </c>
      <c r="M1101" s="72"/>
      <c r="N1101" s="73"/>
      <c r="O1101" s="79" t="s">
        <v>417</v>
      </c>
      <c r="P1101" s="79">
        <v>1</v>
      </c>
      <c r="Q1101" s="79" t="s">
        <v>418</v>
      </c>
      <c r="R1101" s="79"/>
      <c r="S1101" s="79"/>
      <c r="T1101" s="78" t="str">
        <f>REPLACE(INDEX(GroupVertices[Group],MATCH(Edges[[#This Row],[Vertex 1]],GroupVertices[Vertex],0)),1,1,"")</f>
        <v>2</v>
      </c>
      <c r="U1101" s="78" t="str">
        <f>REPLACE(INDEX(GroupVertices[Group],MATCH(Edges[[#This Row],[Vertex 2]],GroupVertices[Vertex],0)),1,1,"")</f>
        <v>2</v>
      </c>
      <c r="V1101" s="48"/>
      <c r="W1101" s="49"/>
      <c r="X1101" s="48"/>
      <c r="Y1101" s="49"/>
      <c r="Z1101" s="48"/>
      <c r="AA1101" s="49"/>
      <c r="AB1101" s="48"/>
      <c r="AC1101" s="49"/>
      <c r="AD1101" s="48"/>
    </row>
    <row r="1102" spans="1:30" ht="15">
      <c r="A1102" s="65" t="s">
        <v>288</v>
      </c>
      <c r="B1102" s="65" t="s">
        <v>363</v>
      </c>
      <c r="C1102" s="66" t="s">
        <v>1350</v>
      </c>
      <c r="D1102" s="67">
        <v>3</v>
      </c>
      <c r="E1102" s="66" t="s">
        <v>132</v>
      </c>
      <c r="F1102" s="69">
        <v>32</v>
      </c>
      <c r="G1102" s="66"/>
      <c r="H1102" s="70"/>
      <c r="I1102" s="71"/>
      <c r="J1102" s="71"/>
      <c r="K1102" s="34" t="s">
        <v>65</v>
      </c>
      <c r="L1102" s="72">
        <v>1102</v>
      </c>
      <c r="M1102" s="72"/>
      <c r="N1102" s="73"/>
      <c r="O1102" s="79" t="s">
        <v>417</v>
      </c>
      <c r="P1102" s="79">
        <v>1</v>
      </c>
      <c r="Q1102" s="79" t="s">
        <v>418</v>
      </c>
      <c r="R1102" s="79"/>
      <c r="S1102" s="79"/>
      <c r="T1102" s="78" t="str">
        <f>REPLACE(INDEX(GroupVertices[Group],MATCH(Edges[[#This Row],[Vertex 1]],GroupVertices[Vertex],0)),1,1,"")</f>
        <v>2</v>
      </c>
      <c r="U1102" s="78" t="str">
        <f>REPLACE(INDEX(GroupVertices[Group],MATCH(Edges[[#This Row],[Vertex 2]],GroupVertices[Vertex],0)),1,1,"")</f>
        <v>2</v>
      </c>
      <c r="V1102" s="48"/>
      <c r="W1102" s="49"/>
      <c r="X1102" s="48"/>
      <c r="Y1102" s="49"/>
      <c r="Z1102" s="48"/>
      <c r="AA1102" s="49"/>
      <c r="AB1102" s="48"/>
      <c r="AC1102" s="49"/>
      <c r="AD1102" s="48"/>
    </row>
    <row r="1103" spans="1:30" ht="15">
      <c r="A1103" s="65" t="s">
        <v>288</v>
      </c>
      <c r="B1103" s="65" t="s">
        <v>309</v>
      </c>
      <c r="C1103" s="66" t="s">
        <v>1350</v>
      </c>
      <c r="D1103" s="67">
        <v>3</v>
      </c>
      <c r="E1103" s="66" t="s">
        <v>132</v>
      </c>
      <c r="F1103" s="69">
        <v>32</v>
      </c>
      <c r="G1103" s="66"/>
      <c r="H1103" s="70"/>
      <c r="I1103" s="71"/>
      <c r="J1103" s="71"/>
      <c r="K1103" s="34" t="s">
        <v>65</v>
      </c>
      <c r="L1103" s="72">
        <v>1103</v>
      </c>
      <c r="M1103" s="72"/>
      <c r="N1103" s="73"/>
      <c r="O1103" s="79" t="s">
        <v>417</v>
      </c>
      <c r="P1103" s="79">
        <v>1</v>
      </c>
      <c r="Q1103" s="79" t="s">
        <v>418</v>
      </c>
      <c r="R1103" s="79"/>
      <c r="S1103" s="79"/>
      <c r="T1103" s="78" t="str">
        <f>REPLACE(INDEX(GroupVertices[Group],MATCH(Edges[[#This Row],[Vertex 1]],GroupVertices[Vertex],0)),1,1,"")</f>
        <v>2</v>
      </c>
      <c r="U1103" s="78" t="str">
        <f>REPLACE(INDEX(GroupVertices[Group],MATCH(Edges[[#This Row],[Vertex 2]],GroupVertices[Vertex],0)),1,1,"")</f>
        <v>4</v>
      </c>
      <c r="V1103" s="48"/>
      <c r="W1103" s="49"/>
      <c r="X1103" s="48"/>
      <c r="Y1103" s="49"/>
      <c r="Z1103" s="48"/>
      <c r="AA1103" s="49"/>
      <c r="AB1103" s="48"/>
      <c r="AC1103" s="49"/>
      <c r="AD1103" s="48"/>
    </row>
    <row r="1104" spans="1:30" ht="15">
      <c r="A1104" s="65" t="s">
        <v>288</v>
      </c>
      <c r="B1104" s="65" t="s">
        <v>341</v>
      </c>
      <c r="C1104" s="66" t="s">
        <v>1350</v>
      </c>
      <c r="D1104" s="67">
        <v>3</v>
      </c>
      <c r="E1104" s="66" t="s">
        <v>132</v>
      </c>
      <c r="F1104" s="69">
        <v>32</v>
      </c>
      <c r="G1104" s="66"/>
      <c r="H1104" s="70"/>
      <c r="I1104" s="71"/>
      <c r="J1104" s="71"/>
      <c r="K1104" s="34" t="s">
        <v>65</v>
      </c>
      <c r="L1104" s="72">
        <v>1104</v>
      </c>
      <c r="M1104" s="72"/>
      <c r="N1104" s="73"/>
      <c r="O1104" s="79" t="s">
        <v>417</v>
      </c>
      <c r="P1104" s="79">
        <v>1</v>
      </c>
      <c r="Q1104" s="79" t="s">
        <v>418</v>
      </c>
      <c r="R1104" s="79"/>
      <c r="S1104" s="79"/>
      <c r="T1104" s="78" t="str">
        <f>REPLACE(INDEX(GroupVertices[Group],MATCH(Edges[[#This Row],[Vertex 1]],GroupVertices[Vertex],0)),1,1,"")</f>
        <v>2</v>
      </c>
      <c r="U1104" s="78" t="str">
        <f>REPLACE(INDEX(GroupVertices[Group],MATCH(Edges[[#This Row],[Vertex 2]],GroupVertices[Vertex],0)),1,1,"")</f>
        <v>4</v>
      </c>
      <c r="V1104" s="48"/>
      <c r="W1104" s="49"/>
      <c r="X1104" s="48"/>
      <c r="Y1104" s="49"/>
      <c r="Z1104" s="48"/>
      <c r="AA1104" s="49"/>
      <c r="AB1104" s="48"/>
      <c r="AC1104" s="49"/>
      <c r="AD1104" s="48"/>
    </row>
    <row r="1105" spans="1:30" ht="15">
      <c r="A1105" s="65" t="s">
        <v>288</v>
      </c>
      <c r="B1105" s="65" t="s">
        <v>331</v>
      </c>
      <c r="C1105" s="66" t="s">
        <v>1350</v>
      </c>
      <c r="D1105" s="67">
        <v>3</v>
      </c>
      <c r="E1105" s="66" t="s">
        <v>132</v>
      </c>
      <c r="F1105" s="69">
        <v>32</v>
      </c>
      <c r="G1105" s="66"/>
      <c r="H1105" s="70"/>
      <c r="I1105" s="71"/>
      <c r="J1105" s="71"/>
      <c r="K1105" s="34" t="s">
        <v>65</v>
      </c>
      <c r="L1105" s="72">
        <v>1105</v>
      </c>
      <c r="M1105" s="72"/>
      <c r="N1105" s="73"/>
      <c r="O1105" s="79" t="s">
        <v>417</v>
      </c>
      <c r="P1105" s="79">
        <v>1</v>
      </c>
      <c r="Q1105" s="79" t="s">
        <v>418</v>
      </c>
      <c r="R1105" s="79"/>
      <c r="S1105" s="79"/>
      <c r="T1105" s="78" t="str">
        <f>REPLACE(INDEX(GroupVertices[Group],MATCH(Edges[[#This Row],[Vertex 1]],GroupVertices[Vertex],0)),1,1,"")</f>
        <v>2</v>
      </c>
      <c r="U1105" s="78" t="str">
        <f>REPLACE(INDEX(GroupVertices[Group],MATCH(Edges[[#This Row],[Vertex 2]],GroupVertices[Vertex],0)),1,1,"")</f>
        <v>4</v>
      </c>
      <c r="V1105" s="48"/>
      <c r="W1105" s="49"/>
      <c r="X1105" s="48"/>
      <c r="Y1105" s="49"/>
      <c r="Z1105" s="48"/>
      <c r="AA1105" s="49"/>
      <c r="AB1105" s="48"/>
      <c r="AC1105" s="49"/>
      <c r="AD1105" s="48"/>
    </row>
    <row r="1106" spans="1:30" ht="15">
      <c r="A1106" s="65" t="s">
        <v>288</v>
      </c>
      <c r="B1106" s="65" t="s">
        <v>357</v>
      </c>
      <c r="C1106" s="66" t="s">
        <v>1350</v>
      </c>
      <c r="D1106" s="67">
        <v>3</v>
      </c>
      <c r="E1106" s="66" t="s">
        <v>132</v>
      </c>
      <c r="F1106" s="69">
        <v>32</v>
      </c>
      <c r="G1106" s="66"/>
      <c r="H1106" s="70"/>
      <c r="I1106" s="71"/>
      <c r="J1106" s="71"/>
      <c r="K1106" s="34" t="s">
        <v>65</v>
      </c>
      <c r="L1106" s="72">
        <v>1106</v>
      </c>
      <c r="M1106" s="72"/>
      <c r="N1106" s="73"/>
      <c r="O1106" s="79" t="s">
        <v>417</v>
      </c>
      <c r="P1106" s="79">
        <v>1</v>
      </c>
      <c r="Q1106" s="79" t="s">
        <v>418</v>
      </c>
      <c r="R1106" s="79"/>
      <c r="S1106" s="79"/>
      <c r="T1106" s="78" t="str">
        <f>REPLACE(INDEX(GroupVertices[Group],MATCH(Edges[[#This Row],[Vertex 1]],GroupVertices[Vertex],0)),1,1,"")</f>
        <v>2</v>
      </c>
      <c r="U1106" s="78" t="str">
        <f>REPLACE(INDEX(GroupVertices[Group],MATCH(Edges[[#This Row],[Vertex 2]],GroupVertices[Vertex],0)),1,1,"")</f>
        <v>2</v>
      </c>
      <c r="V1106" s="48"/>
      <c r="W1106" s="49"/>
      <c r="X1106" s="48"/>
      <c r="Y1106" s="49"/>
      <c r="Z1106" s="48"/>
      <c r="AA1106" s="49"/>
      <c r="AB1106" s="48"/>
      <c r="AC1106" s="49"/>
      <c r="AD1106" s="48"/>
    </row>
    <row r="1107" spans="1:30" ht="15">
      <c r="A1107" s="65" t="s">
        <v>199</v>
      </c>
      <c r="B1107" s="65" t="s">
        <v>288</v>
      </c>
      <c r="C1107" s="66" t="s">
        <v>1350</v>
      </c>
      <c r="D1107" s="67">
        <v>3</v>
      </c>
      <c r="E1107" s="66" t="s">
        <v>132</v>
      </c>
      <c r="F1107" s="69">
        <v>32</v>
      </c>
      <c r="G1107" s="66"/>
      <c r="H1107" s="70"/>
      <c r="I1107" s="71"/>
      <c r="J1107" s="71"/>
      <c r="K1107" s="34" t="s">
        <v>65</v>
      </c>
      <c r="L1107" s="72">
        <v>1107</v>
      </c>
      <c r="M1107" s="72"/>
      <c r="N1107" s="73"/>
      <c r="O1107" s="79" t="s">
        <v>417</v>
      </c>
      <c r="P1107" s="79">
        <v>1</v>
      </c>
      <c r="Q1107" s="79" t="s">
        <v>418</v>
      </c>
      <c r="R1107" s="79"/>
      <c r="S1107" s="79"/>
      <c r="T1107" s="78" t="str">
        <f>REPLACE(INDEX(GroupVertices[Group],MATCH(Edges[[#This Row],[Vertex 1]],GroupVertices[Vertex],0)),1,1,"")</f>
        <v>1</v>
      </c>
      <c r="U1107" s="78" t="str">
        <f>REPLACE(INDEX(GroupVertices[Group],MATCH(Edges[[#This Row],[Vertex 2]],GroupVertices[Vertex],0)),1,1,"")</f>
        <v>2</v>
      </c>
      <c r="V1107" s="48"/>
      <c r="W1107" s="49"/>
      <c r="X1107" s="48"/>
      <c r="Y1107" s="49"/>
      <c r="Z1107" s="48"/>
      <c r="AA1107" s="49"/>
      <c r="AB1107" s="48"/>
      <c r="AC1107" s="49"/>
      <c r="AD1107" s="48"/>
    </row>
    <row r="1108" spans="1:30" ht="15">
      <c r="A1108" s="65" t="s">
        <v>339</v>
      </c>
      <c r="B1108" s="65" t="s">
        <v>288</v>
      </c>
      <c r="C1108" s="66" t="s">
        <v>1350</v>
      </c>
      <c r="D1108" s="67">
        <v>3</v>
      </c>
      <c r="E1108" s="66" t="s">
        <v>132</v>
      </c>
      <c r="F1108" s="69">
        <v>32</v>
      </c>
      <c r="G1108" s="66"/>
      <c r="H1108" s="70"/>
      <c r="I1108" s="71"/>
      <c r="J1108" s="71"/>
      <c r="K1108" s="34" t="s">
        <v>65</v>
      </c>
      <c r="L1108" s="72">
        <v>1108</v>
      </c>
      <c r="M1108" s="72"/>
      <c r="N1108" s="73"/>
      <c r="O1108" s="79" t="s">
        <v>417</v>
      </c>
      <c r="P1108" s="79">
        <v>1</v>
      </c>
      <c r="Q1108" s="79" t="s">
        <v>418</v>
      </c>
      <c r="R1108" s="79"/>
      <c r="S1108" s="79"/>
      <c r="T1108" s="78" t="str">
        <f>REPLACE(INDEX(GroupVertices[Group],MATCH(Edges[[#This Row],[Vertex 1]],GroupVertices[Vertex],0)),1,1,"")</f>
        <v>2</v>
      </c>
      <c r="U1108" s="78" t="str">
        <f>REPLACE(INDEX(GroupVertices[Group],MATCH(Edges[[#This Row],[Vertex 2]],GroupVertices[Vertex],0)),1,1,"")</f>
        <v>2</v>
      </c>
      <c r="V1108" s="48"/>
      <c r="W1108" s="49"/>
      <c r="X1108" s="48"/>
      <c r="Y1108" s="49"/>
      <c r="Z1108" s="48"/>
      <c r="AA1108" s="49"/>
      <c r="AB1108" s="48"/>
      <c r="AC1108" s="49"/>
      <c r="AD1108" s="48"/>
    </row>
    <row r="1109" spans="1:30" ht="15">
      <c r="A1109" s="65" t="s">
        <v>290</v>
      </c>
      <c r="B1109" s="65" t="s">
        <v>315</v>
      </c>
      <c r="C1109" s="66" t="s">
        <v>1350</v>
      </c>
      <c r="D1109" s="67">
        <v>3</v>
      </c>
      <c r="E1109" s="66" t="s">
        <v>132</v>
      </c>
      <c r="F1109" s="69">
        <v>32</v>
      </c>
      <c r="G1109" s="66"/>
      <c r="H1109" s="70"/>
      <c r="I1109" s="71"/>
      <c r="J1109" s="71"/>
      <c r="K1109" s="34" t="s">
        <v>65</v>
      </c>
      <c r="L1109" s="72">
        <v>1109</v>
      </c>
      <c r="M1109" s="72"/>
      <c r="N1109" s="73"/>
      <c r="O1109" s="79" t="s">
        <v>417</v>
      </c>
      <c r="P1109" s="79">
        <v>1</v>
      </c>
      <c r="Q1109" s="79" t="s">
        <v>418</v>
      </c>
      <c r="R1109" s="79"/>
      <c r="S1109" s="79"/>
      <c r="T1109" s="78" t="str">
        <f>REPLACE(INDEX(GroupVertices[Group],MATCH(Edges[[#This Row],[Vertex 1]],GroupVertices[Vertex],0)),1,1,"")</f>
        <v>4</v>
      </c>
      <c r="U1109" s="78" t="str">
        <f>REPLACE(INDEX(GroupVertices[Group],MATCH(Edges[[#This Row],[Vertex 2]],GroupVertices[Vertex],0)),1,1,"")</f>
        <v>4</v>
      </c>
      <c r="V1109" s="48"/>
      <c r="W1109" s="49"/>
      <c r="X1109" s="48"/>
      <c r="Y1109" s="49"/>
      <c r="Z1109" s="48"/>
      <c r="AA1109" s="49"/>
      <c r="AB1109" s="48"/>
      <c r="AC1109" s="49"/>
      <c r="AD1109" s="48"/>
    </row>
    <row r="1110" spans="1:30" ht="15">
      <c r="A1110" s="65" t="s">
        <v>340</v>
      </c>
      <c r="B1110" s="65" t="s">
        <v>315</v>
      </c>
      <c r="C1110" s="66" t="s">
        <v>1350</v>
      </c>
      <c r="D1110" s="67">
        <v>3</v>
      </c>
      <c r="E1110" s="66" t="s">
        <v>132</v>
      </c>
      <c r="F1110" s="69">
        <v>32</v>
      </c>
      <c r="G1110" s="66"/>
      <c r="H1110" s="70"/>
      <c r="I1110" s="71"/>
      <c r="J1110" s="71"/>
      <c r="K1110" s="34" t="s">
        <v>65</v>
      </c>
      <c r="L1110" s="72">
        <v>1110</v>
      </c>
      <c r="M1110" s="72"/>
      <c r="N1110" s="73"/>
      <c r="O1110" s="79" t="s">
        <v>417</v>
      </c>
      <c r="P1110" s="79">
        <v>1</v>
      </c>
      <c r="Q1110" s="79" t="s">
        <v>418</v>
      </c>
      <c r="R1110" s="79"/>
      <c r="S1110" s="79"/>
      <c r="T1110" s="78" t="str">
        <f>REPLACE(INDEX(GroupVertices[Group],MATCH(Edges[[#This Row],[Vertex 1]],GroupVertices[Vertex],0)),1,1,"")</f>
        <v>4</v>
      </c>
      <c r="U1110" s="78" t="str">
        <f>REPLACE(INDEX(GroupVertices[Group],MATCH(Edges[[#This Row],[Vertex 2]],GroupVertices[Vertex],0)),1,1,"")</f>
        <v>4</v>
      </c>
      <c r="V1110" s="48"/>
      <c r="W1110" s="49"/>
      <c r="X1110" s="48"/>
      <c r="Y1110" s="49"/>
      <c r="Z1110" s="48"/>
      <c r="AA1110" s="49"/>
      <c r="AB1110" s="48"/>
      <c r="AC1110" s="49"/>
      <c r="AD1110" s="48"/>
    </row>
    <row r="1111" spans="1:30" ht="15">
      <c r="A1111" s="65" t="s">
        <v>242</v>
      </c>
      <c r="B1111" s="65" t="s">
        <v>315</v>
      </c>
      <c r="C1111" s="66" t="s">
        <v>1350</v>
      </c>
      <c r="D1111" s="67">
        <v>3</v>
      </c>
      <c r="E1111" s="66" t="s">
        <v>132</v>
      </c>
      <c r="F1111" s="69">
        <v>32</v>
      </c>
      <c r="G1111" s="66"/>
      <c r="H1111" s="70"/>
      <c r="I1111" s="71"/>
      <c r="J1111" s="71"/>
      <c r="K1111" s="34" t="s">
        <v>65</v>
      </c>
      <c r="L1111" s="72">
        <v>1111</v>
      </c>
      <c r="M1111" s="72"/>
      <c r="N1111" s="73"/>
      <c r="O1111" s="79" t="s">
        <v>417</v>
      </c>
      <c r="P1111" s="79">
        <v>1</v>
      </c>
      <c r="Q1111" s="79" t="s">
        <v>418</v>
      </c>
      <c r="R1111" s="79"/>
      <c r="S1111" s="79"/>
      <c r="T1111" s="78" t="str">
        <f>REPLACE(INDEX(GroupVertices[Group],MATCH(Edges[[#This Row],[Vertex 1]],GroupVertices[Vertex],0)),1,1,"")</f>
        <v>2</v>
      </c>
      <c r="U1111" s="78" t="str">
        <f>REPLACE(INDEX(GroupVertices[Group],MATCH(Edges[[#This Row],[Vertex 2]],GroupVertices[Vertex],0)),1,1,"")</f>
        <v>4</v>
      </c>
      <c r="V1111" s="48"/>
      <c r="W1111" s="49"/>
      <c r="X1111" s="48"/>
      <c r="Y1111" s="49"/>
      <c r="Z1111" s="48"/>
      <c r="AA1111" s="49"/>
      <c r="AB1111" s="48"/>
      <c r="AC1111" s="49"/>
      <c r="AD1111" s="48"/>
    </row>
    <row r="1112" spans="1:30" ht="15">
      <c r="A1112" s="65" t="s">
        <v>315</v>
      </c>
      <c r="B1112" s="65" t="s">
        <v>309</v>
      </c>
      <c r="C1112" s="66" t="s">
        <v>1350</v>
      </c>
      <c r="D1112" s="67">
        <v>3</v>
      </c>
      <c r="E1112" s="66" t="s">
        <v>132</v>
      </c>
      <c r="F1112" s="69">
        <v>32</v>
      </c>
      <c r="G1112" s="66"/>
      <c r="H1112" s="70"/>
      <c r="I1112" s="71"/>
      <c r="J1112" s="71"/>
      <c r="K1112" s="34" t="s">
        <v>66</v>
      </c>
      <c r="L1112" s="72">
        <v>1112</v>
      </c>
      <c r="M1112" s="72"/>
      <c r="N1112" s="73"/>
      <c r="O1112" s="79" t="s">
        <v>417</v>
      </c>
      <c r="P1112" s="79">
        <v>1</v>
      </c>
      <c r="Q1112" s="79" t="s">
        <v>418</v>
      </c>
      <c r="R1112" s="79"/>
      <c r="S1112" s="79"/>
      <c r="T1112" s="78" t="str">
        <f>REPLACE(INDEX(GroupVertices[Group],MATCH(Edges[[#This Row],[Vertex 1]],GroupVertices[Vertex],0)),1,1,"")</f>
        <v>4</v>
      </c>
      <c r="U1112" s="78" t="str">
        <f>REPLACE(INDEX(GroupVertices[Group],MATCH(Edges[[#This Row],[Vertex 2]],GroupVertices[Vertex],0)),1,1,"")</f>
        <v>4</v>
      </c>
      <c r="V1112" s="48"/>
      <c r="W1112" s="49"/>
      <c r="X1112" s="48"/>
      <c r="Y1112" s="49"/>
      <c r="Z1112" s="48"/>
      <c r="AA1112" s="49"/>
      <c r="AB1112" s="48"/>
      <c r="AC1112" s="49"/>
      <c r="AD1112" s="48"/>
    </row>
    <row r="1113" spans="1:30" ht="15">
      <c r="A1113" s="65" t="s">
        <v>315</v>
      </c>
      <c r="B1113" s="65" t="s">
        <v>331</v>
      </c>
      <c r="C1113" s="66" t="s">
        <v>1350</v>
      </c>
      <c r="D1113" s="67">
        <v>3</v>
      </c>
      <c r="E1113" s="66" t="s">
        <v>132</v>
      </c>
      <c r="F1113" s="69">
        <v>32</v>
      </c>
      <c r="G1113" s="66"/>
      <c r="H1113" s="70"/>
      <c r="I1113" s="71"/>
      <c r="J1113" s="71"/>
      <c r="K1113" s="34" t="s">
        <v>65</v>
      </c>
      <c r="L1113" s="72">
        <v>1113</v>
      </c>
      <c r="M1113" s="72"/>
      <c r="N1113" s="73"/>
      <c r="O1113" s="79" t="s">
        <v>417</v>
      </c>
      <c r="P1113" s="79">
        <v>1</v>
      </c>
      <c r="Q1113" s="79" t="s">
        <v>418</v>
      </c>
      <c r="R1113" s="79"/>
      <c r="S1113" s="79"/>
      <c r="T1113" s="78" t="str">
        <f>REPLACE(INDEX(GroupVertices[Group],MATCH(Edges[[#This Row],[Vertex 1]],GroupVertices[Vertex],0)),1,1,"")</f>
        <v>4</v>
      </c>
      <c r="U1113" s="78" t="str">
        <f>REPLACE(INDEX(GroupVertices[Group],MATCH(Edges[[#This Row],[Vertex 2]],GroupVertices[Vertex],0)),1,1,"")</f>
        <v>4</v>
      </c>
      <c r="V1113" s="48"/>
      <c r="W1113" s="49"/>
      <c r="X1113" s="48"/>
      <c r="Y1113" s="49"/>
      <c r="Z1113" s="48"/>
      <c r="AA1113" s="49"/>
      <c r="AB1113" s="48"/>
      <c r="AC1113" s="49"/>
      <c r="AD1113" s="48"/>
    </row>
    <row r="1114" spans="1:30" ht="15">
      <c r="A1114" s="65" t="s">
        <v>315</v>
      </c>
      <c r="B1114" s="65" t="s">
        <v>358</v>
      </c>
      <c r="C1114" s="66" t="s">
        <v>1350</v>
      </c>
      <c r="D1114" s="67">
        <v>3</v>
      </c>
      <c r="E1114" s="66" t="s">
        <v>132</v>
      </c>
      <c r="F1114" s="69">
        <v>32</v>
      </c>
      <c r="G1114" s="66"/>
      <c r="H1114" s="70"/>
      <c r="I1114" s="71"/>
      <c r="J1114" s="71"/>
      <c r="K1114" s="34" t="s">
        <v>65</v>
      </c>
      <c r="L1114" s="72">
        <v>1114</v>
      </c>
      <c r="M1114" s="72"/>
      <c r="N1114" s="73"/>
      <c r="O1114" s="79" t="s">
        <v>417</v>
      </c>
      <c r="P1114" s="79">
        <v>1</v>
      </c>
      <c r="Q1114" s="79" t="s">
        <v>418</v>
      </c>
      <c r="R1114" s="79"/>
      <c r="S1114" s="79"/>
      <c r="T1114" s="78" t="str">
        <f>REPLACE(INDEX(GroupVertices[Group],MATCH(Edges[[#This Row],[Vertex 1]],GroupVertices[Vertex],0)),1,1,"")</f>
        <v>4</v>
      </c>
      <c r="U1114" s="78" t="str">
        <f>REPLACE(INDEX(GroupVertices[Group],MATCH(Edges[[#This Row],[Vertex 2]],GroupVertices[Vertex],0)),1,1,"")</f>
        <v>1</v>
      </c>
      <c r="V1114" s="48"/>
      <c r="W1114" s="49"/>
      <c r="X1114" s="48"/>
      <c r="Y1114" s="49"/>
      <c r="Z1114" s="48"/>
      <c r="AA1114" s="49"/>
      <c r="AB1114" s="48"/>
      <c r="AC1114" s="49"/>
      <c r="AD1114" s="48"/>
    </row>
    <row r="1115" spans="1:30" ht="15">
      <c r="A1115" s="65" t="s">
        <v>199</v>
      </c>
      <c r="B1115" s="65" t="s">
        <v>315</v>
      </c>
      <c r="C1115" s="66" t="s">
        <v>1350</v>
      </c>
      <c r="D1115" s="67">
        <v>3</v>
      </c>
      <c r="E1115" s="66" t="s">
        <v>132</v>
      </c>
      <c r="F1115" s="69">
        <v>32</v>
      </c>
      <c r="G1115" s="66"/>
      <c r="H1115" s="70"/>
      <c r="I1115" s="71"/>
      <c r="J1115" s="71"/>
      <c r="K1115" s="34" t="s">
        <v>65</v>
      </c>
      <c r="L1115" s="72">
        <v>1115</v>
      </c>
      <c r="M1115" s="72"/>
      <c r="N1115" s="73"/>
      <c r="O1115" s="79" t="s">
        <v>417</v>
      </c>
      <c r="P1115" s="79">
        <v>1</v>
      </c>
      <c r="Q1115" s="79" t="s">
        <v>418</v>
      </c>
      <c r="R1115" s="79"/>
      <c r="S1115" s="79"/>
      <c r="T1115" s="78" t="str">
        <f>REPLACE(INDEX(GroupVertices[Group],MATCH(Edges[[#This Row],[Vertex 1]],GroupVertices[Vertex],0)),1,1,"")</f>
        <v>1</v>
      </c>
      <c r="U1115" s="78" t="str">
        <f>REPLACE(INDEX(GroupVertices[Group],MATCH(Edges[[#This Row],[Vertex 2]],GroupVertices[Vertex],0)),1,1,"")</f>
        <v>4</v>
      </c>
      <c r="V1115" s="48"/>
      <c r="W1115" s="49"/>
      <c r="X1115" s="48"/>
      <c r="Y1115" s="49"/>
      <c r="Z1115" s="48"/>
      <c r="AA1115" s="49"/>
      <c r="AB1115" s="48"/>
      <c r="AC1115" s="49"/>
      <c r="AD1115" s="48"/>
    </row>
    <row r="1116" spans="1:30" ht="15">
      <c r="A1116" s="65" t="s">
        <v>309</v>
      </c>
      <c r="B1116" s="65" t="s">
        <v>315</v>
      </c>
      <c r="C1116" s="66" t="s">
        <v>1350</v>
      </c>
      <c r="D1116" s="67">
        <v>3</v>
      </c>
      <c r="E1116" s="66" t="s">
        <v>132</v>
      </c>
      <c r="F1116" s="69">
        <v>32</v>
      </c>
      <c r="G1116" s="66"/>
      <c r="H1116" s="70"/>
      <c r="I1116" s="71"/>
      <c r="J1116" s="71"/>
      <c r="K1116" s="34" t="s">
        <v>66</v>
      </c>
      <c r="L1116" s="72">
        <v>1116</v>
      </c>
      <c r="M1116" s="72"/>
      <c r="N1116" s="73"/>
      <c r="O1116" s="79" t="s">
        <v>417</v>
      </c>
      <c r="P1116" s="79">
        <v>1</v>
      </c>
      <c r="Q1116" s="79" t="s">
        <v>418</v>
      </c>
      <c r="R1116" s="79"/>
      <c r="S1116" s="79"/>
      <c r="T1116" s="78" t="str">
        <f>REPLACE(INDEX(GroupVertices[Group],MATCH(Edges[[#This Row],[Vertex 1]],GroupVertices[Vertex],0)),1,1,"")</f>
        <v>4</v>
      </c>
      <c r="U1116" s="78" t="str">
        <f>REPLACE(INDEX(GroupVertices[Group],MATCH(Edges[[#This Row],[Vertex 2]],GroupVertices[Vertex],0)),1,1,"")</f>
        <v>4</v>
      </c>
      <c r="V1116" s="48"/>
      <c r="W1116" s="49"/>
      <c r="X1116" s="48"/>
      <c r="Y1116" s="49"/>
      <c r="Z1116" s="48"/>
      <c r="AA1116" s="49"/>
      <c r="AB1116" s="48"/>
      <c r="AC1116" s="49"/>
      <c r="AD1116" s="48"/>
    </row>
    <row r="1117" spans="1:30" ht="15">
      <c r="A1117" s="65" t="s">
        <v>339</v>
      </c>
      <c r="B1117" s="65" t="s">
        <v>315</v>
      </c>
      <c r="C1117" s="66" t="s">
        <v>1350</v>
      </c>
      <c r="D1117" s="67">
        <v>3</v>
      </c>
      <c r="E1117" s="66" t="s">
        <v>132</v>
      </c>
      <c r="F1117" s="69">
        <v>32</v>
      </c>
      <c r="G1117" s="66"/>
      <c r="H1117" s="70"/>
      <c r="I1117" s="71"/>
      <c r="J1117" s="71"/>
      <c r="K1117" s="34" t="s">
        <v>65</v>
      </c>
      <c r="L1117" s="72">
        <v>1117</v>
      </c>
      <c r="M1117" s="72"/>
      <c r="N1117" s="73"/>
      <c r="O1117" s="79" t="s">
        <v>417</v>
      </c>
      <c r="P1117" s="79">
        <v>1</v>
      </c>
      <c r="Q1117" s="79" t="s">
        <v>418</v>
      </c>
      <c r="R1117" s="79"/>
      <c r="S1117" s="79"/>
      <c r="T1117" s="78" t="str">
        <f>REPLACE(INDEX(GroupVertices[Group],MATCH(Edges[[#This Row],[Vertex 1]],GroupVertices[Vertex],0)),1,1,"")</f>
        <v>2</v>
      </c>
      <c r="U1117" s="78" t="str">
        <f>REPLACE(INDEX(GroupVertices[Group],MATCH(Edges[[#This Row],[Vertex 2]],GroupVertices[Vertex],0)),1,1,"")</f>
        <v>4</v>
      </c>
      <c r="V1117" s="48"/>
      <c r="W1117" s="49"/>
      <c r="X1117" s="48"/>
      <c r="Y1117" s="49"/>
      <c r="Z1117" s="48"/>
      <c r="AA1117" s="49"/>
      <c r="AB1117" s="48"/>
      <c r="AC1117" s="49"/>
      <c r="AD1117" s="48"/>
    </row>
    <row r="1118" spans="1:30" ht="15">
      <c r="A1118" s="65" t="s">
        <v>242</v>
      </c>
      <c r="B1118" s="65" t="s">
        <v>303</v>
      </c>
      <c r="C1118" s="66" t="s">
        <v>1350</v>
      </c>
      <c r="D1118" s="67">
        <v>3</v>
      </c>
      <c r="E1118" s="66" t="s">
        <v>132</v>
      </c>
      <c r="F1118" s="69">
        <v>32</v>
      </c>
      <c r="G1118" s="66"/>
      <c r="H1118" s="70"/>
      <c r="I1118" s="71"/>
      <c r="J1118" s="71"/>
      <c r="K1118" s="34" t="s">
        <v>65</v>
      </c>
      <c r="L1118" s="72">
        <v>1118</v>
      </c>
      <c r="M1118" s="72"/>
      <c r="N1118" s="73"/>
      <c r="O1118" s="79" t="s">
        <v>417</v>
      </c>
      <c r="P1118" s="79">
        <v>1</v>
      </c>
      <c r="Q1118" s="79" t="s">
        <v>418</v>
      </c>
      <c r="R1118" s="79"/>
      <c r="S1118" s="79"/>
      <c r="T1118" s="78" t="str">
        <f>REPLACE(INDEX(GroupVertices[Group],MATCH(Edges[[#This Row],[Vertex 1]],GroupVertices[Vertex],0)),1,1,"")</f>
        <v>2</v>
      </c>
      <c r="U1118" s="78" t="str">
        <f>REPLACE(INDEX(GroupVertices[Group],MATCH(Edges[[#This Row],[Vertex 2]],GroupVertices[Vertex],0)),1,1,"")</f>
        <v>4</v>
      </c>
      <c r="V1118" s="48"/>
      <c r="W1118" s="49"/>
      <c r="X1118" s="48"/>
      <c r="Y1118" s="49"/>
      <c r="Z1118" s="48"/>
      <c r="AA1118" s="49"/>
      <c r="AB1118" s="48"/>
      <c r="AC1118" s="49"/>
      <c r="AD1118" s="48"/>
    </row>
    <row r="1119" spans="1:30" ht="15">
      <c r="A1119" s="65" t="s">
        <v>297</v>
      </c>
      <c r="B1119" s="65" t="s">
        <v>303</v>
      </c>
      <c r="C1119" s="66" t="s">
        <v>1350</v>
      </c>
      <c r="D1119" s="67">
        <v>3</v>
      </c>
      <c r="E1119" s="66" t="s">
        <v>132</v>
      </c>
      <c r="F1119" s="69">
        <v>32</v>
      </c>
      <c r="G1119" s="66"/>
      <c r="H1119" s="70"/>
      <c r="I1119" s="71"/>
      <c r="J1119" s="71"/>
      <c r="K1119" s="34" t="s">
        <v>65</v>
      </c>
      <c r="L1119" s="72">
        <v>1119</v>
      </c>
      <c r="M1119" s="72"/>
      <c r="N1119" s="73"/>
      <c r="O1119" s="79" t="s">
        <v>417</v>
      </c>
      <c r="P1119" s="79">
        <v>1</v>
      </c>
      <c r="Q1119" s="79" t="s">
        <v>418</v>
      </c>
      <c r="R1119" s="79"/>
      <c r="S1119" s="79"/>
      <c r="T1119" s="78" t="str">
        <f>REPLACE(INDEX(GroupVertices[Group],MATCH(Edges[[#This Row],[Vertex 1]],GroupVertices[Vertex],0)),1,1,"")</f>
        <v>4</v>
      </c>
      <c r="U1119" s="78" t="str">
        <f>REPLACE(INDEX(GroupVertices[Group],MATCH(Edges[[#This Row],[Vertex 2]],GroupVertices[Vertex],0)),1,1,"")</f>
        <v>4</v>
      </c>
      <c r="V1119" s="48"/>
      <c r="W1119" s="49"/>
      <c r="X1119" s="48"/>
      <c r="Y1119" s="49"/>
      <c r="Z1119" s="48"/>
      <c r="AA1119" s="49"/>
      <c r="AB1119" s="48"/>
      <c r="AC1119" s="49"/>
      <c r="AD1119" s="48"/>
    </row>
    <row r="1120" spans="1:30" ht="15">
      <c r="A1120" s="65" t="s">
        <v>303</v>
      </c>
      <c r="B1120" s="65" t="s">
        <v>290</v>
      </c>
      <c r="C1120" s="66" t="s">
        <v>1350</v>
      </c>
      <c r="D1120" s="67">
        <v>3</v>
      </c>
      <c r="E1120" s="66" t="s">
        <v>132</v>
      </c>
      <c r="F1120" s="69">
        <v>32</v>
      </c>
      <c r="G1120" s="66"/>
      <c r="H1120" s="70"/>
      <c r="I1120" s="71"/>
      <c r="J1120" s="71"/>
      <c r="K1120" s="34" t="s">
        <v>65</v>
      </c>
      <c r="L1120" s="72">
        <v>1120</v>
      </c>
      <c r="M1120" s="72"/>
      <c r="N1120" s="73"/>
      <c r="O1120" s="79" t="s">
        <v>417</v>
      </c>
      <c r="P1120" s="79">
        <v>1</v>
      </c>
      <c r="Q1120" s="79" t="s">
        <v>418</v>
      </c>
      <c r="R1120" s="79"/>
      <c r="S1120" s="79"/>
      <c r="T1120" s="78" t="str">
        <f>REPLACE(INDEX(GroupVertices[Group],MATCH(Edges[[#This Row],[Vertex 1]],GroupVertices[Vertex],0)),1,1,"")</f>
        <v>4</v>
      </c>
      <c r="U1120" s="78" t="str">
        <f>REPLACE(INDEX(GroupVertices[Group],MATCH(Edges[[#This Row],[Vertex 2]],GroupVertices[Vertex],0)),1,1,"")</f>
        <v>4</v>
      </c>
      <c r="V1120" s="48"/>
      <c r="W1120" s="49"/>
      <c r="X1120" s="48"/>
      <c r="Y1120" s="49"/>
      <c r="Z1120" s="48"/>
      <c r="AA1120" s="49"/>
      <c r="AB1120" s="48"/>
      <c r="AC1120" s="49"/>
      <c r="AD1120" s="48"/>
    </row>
    <row r="1121" spans="1:30" ht="15">
      <c r="A1121" s="65" t="s">
        <v>303</v>
      </c>
      <c r="B1121" s="65" t="s">
        <v>276</v>
      </c>
      <c r="C1121" s="66" t="s">
        <v>1350</v>
      </c>
      <c r="D1121" s="67">
        <v>3</v>
      </c>
      <c r="E1121" s="66" t="s">
        <v>132</v>
      </c>
      <c r="F1121" s="69">
        <v>32</v>
      </c>
      <c r="G1121" s="66"/>
      <c r="H1121" s="70"/>
      <c r="I1121" s="71"/>
      <c r="J1121" s="71"/>
      <c r="K1121" s="34" t="s">
        <v>65</v>
      </c>
      <c r="L1121" s="72">
        <v>1121</v>
      </c>
      <c r="M1121" s="72"/>
      <c r="N1121" s="73"/>
      <c r="O1121" s="79" t="s">
        <v>417</v>
      </c>
      <c r="P1121" s="79">
        <v>1</v>
      </c>
      <c r="Q1121" s="79" t="s">
        <v>418</v>
      </c>
      <c r="R1121" s="79"/>
      <c r="S1121" s="79"/>
      <c r="T1121" s="78" t="str">
        <f>REPLACE(INDEX(GroupVertices[Group],MATCH(Edges[[#This Row],[Vertex 1]],GroupVertices[Vertex],0)),1,1,"")</f>
        <v>4</v>
      </c>
      <c r="U1121" s="78" t="str">
        <f>REPLACE(INDEX(GroupVertices[Group],MATCH(Edges[[#This Row],[Vertex 2]],GroupVertices[Vertex],0)),1,1,"")</f>
        <v>3</v>
      </c>
      <c r="V1121" s="48"/>
      <c r="W1121" s="49"/>
      <c r="X1121" s="48"/>
      <c r="Y1121" s="49"/>
      <c r="Z1121" s="48"/>
      <c r="AA1121" s="49"/>
      <c r="AB1121" s="48"/>
      <c r="AC1121" s="49"/>
      <c r="AD1121" s="48"/>
    </row>
    <row r="1122" spans="1:30" ht="15">
      <c r="A1122" s="65" t="s">
        <v>303</v>
      </c>
      <c r="B1122" s="65" t="s">
        <v>339</v>
      </c>
      <c r="C1122" s="66" t="s">
        <v>1350</v>
      </c>
      <c r="D1122" s="67">
        <v>3</v>
      </c>
      <c r="E1122" s="66" t="s">
        <v>132</v>
      </c>
      <c r="F1122" s="69">
        <v>32</v>
      </c>
      <c r="G1122" s="66"/>
      <c r="H1122" s="70"/>
      <c r="I1122" s="71"/>
      <c r="J1122" s="71"/>
      <c r="K1122" s="34" t="s">
        <v>66</v>
      </c>
      <c r="L1122" s="72">
        <v>1122</v>
      </c>
      <c r="M1122" s="72"/>
      <c r="N1122" s="73"/>
      <c r="O1122" s="79" t="s">
        <v>417</v>
      </c>
      <c r="P1122" s="79">
        <v>1</v>
      </c>
      <c r="Q1122" s="79" t="s">
        <v>418</v>
      </c>
      <c r="R1122" s="79"/>
      <c r="S1122" s="79"/>
      <c r="T1122" s="78" t="str">
        <f>REPLACE(INDEX(GroupVertices[Group],MATCH(Edges[[#This Row],[Vertex 1]],GroupVertices[Vertex],0)),1,1,"")</f>
        <v>4</v>
      </c>
      <c r="U1122" s="78" t="str">
        <f>REPLACE(INDEX(GroupVertices[Group],MATCH(Edges[[#This Row],[Vertex 2]],GroupVertices[Vertex],0)),1,1,"")</f>
        <v>2</v>
      </c>
      <c r="V1122" s="48"/>
      <c r="W1122" s="49"/>
      <c r="X1122" s="48"/>
      <c r="Y1122" s="49"/>
      <c r="Z1122" s="48"/>
      <c r="AA1122" s="49"/>
      <c r="AB1122" s="48"/>
      <c r="AC1122" s="49"/>
      <c r="AD1122" s="48"/>
    </row>
    <row r="1123" spans="1:30" ht="15">
      <c r="A1123" s="65" t="s">
        <v>303</v>
      </c>
      <c r="B1123" s="65" t="s">
        <v>357</v>
      </c>
      <c r="C1123" s="66" t="s">
        <v>1350</v>
      </c>
      <c r="D1123" s="67">
        <v>3</v>
      </c>
      <c r="E1123" s="66" t="s">
        <v>132</v>
      </c>
      <c r="F1123" s="69">
        <v>32</v>
      </c>
      <c r="G1123" s="66"/>
      <c r="H1123" s="70"/>
      <c r="I1123" s="71"/>
      <c r="J1123" s="71"/>
      <c r="K1123" s="34" t="s">
        <v>65</v>
      </c>
      <c r="L1123" s="72">
        <v>1123</v>
      </c>
      <c r="M1123" s="72"/>
      <c r="N1123" s="73"/>
      <c r="O1123" s="79" t="s">
        <v>417</v>
      </c>
      <c r="P1123" s="79">
        <v>1</v>
      </c>
      <c r="Q1123" s="79" t="s">
        <v>418</v>
      </c>
      <c r="R1123" s="79"/>
      <c r="S1123" s="79"/>
      <c r="T1123" s="78" t="str">
        <f>REPLACE(INDEX(GroupVertices[Group],MATCH(Edges[[#This Row],[Vertex 1]],GroupVertices[Vertex],0)),1,1,"")</f>
        <v>4</v>
      </c>
      <c r="U1123" s="78" t="str">
        <f>REPLACE(INDEX(GroupVertices[Group],MATCH(Edges[[#This Row],[Vertex 2]],GroupVertices[Vertex],0)),1,1,"")</f>
        <v>2</v>
      </c>
      <c r="V1123" s="48"/>
      <c r="W1123" s="49"/>
      <c r="X1123" s="48"/>
      <c r="Y1123" s="49"/>
      <c r="Z1123" s="48"/>
      <c r="AA1123" s="49"/>
      <c r="AB1123" s="48"/>
      <c r="AC1123" s="49"/>
      <c r="AD1123" s="48"/>
    </row>
    <row r="1124" spans="1:30" ht="15">
      <c r="A1124" s="65" t="s">
        <v>199</v>
      </c>
      <c r="B1124" s="65" t="s">
        <v>303</v>
      </c>
      <c r="C1124" s="66" t="s">
        <v>1350</v>
      </c>
      <c r="D1124" s="67">
        <v>3</v>
      </c>
      <c r="E1124" s="66" t="s">
        <v>132</v>
      </c>
      <c r="F1124" s="69">
        <v>32</v>
      </c>
      <c r="G1124" s="66"/>
      <c r="H1124" s="70"/>
      <c r="I1124" s="71"/>
      <c r="J1124" s="71"/>
      <c r="K1124" s="34" t="s">
        <v>65</v>
      </c>
      <c r="L1124" s="72">
        <v>1124</v>
      </c>
      <c r="M1124" s="72"/>
      <c r="N1124" s="73"/>
      <c r="O1124" s="79" t="s">
        <v>417</v>
      </c>
      <c r="P1124" s="79">
        <v>1</v>
      </c>
      <c r="Q1124" s="79" t="s">
        <v>418</v>
      </c>
      <c r="R1124" s="79"/>
      <c r="S1124" s="79"/>
      <c r="T1124" s="78" t="str">
        <f>REPLACE(INDEX(GroupVertices[Group],MATCH(Edges[[#This Row],[Vertex 1]],GroupVertices[Vertex],0)),1,1,"")</f>
        <v>1</v>
      </c>
      <c r="U1124" s="78" t="str">
        <f>REPLACE(INDEX(GroupVertices[Group],MATCH(Edges[[#This Row],[Vertex 2]],GroupVertices[Vertex],0)),1,1,"")</f>
        <v>4</v>
      </c>
      <c r="V1124" s="48"/>
      <c r="W1124" s="49"/>
      <c r="X1124" s="48"/>
      <c r="Y1124" s="49"/>
      <c r="Z1124" s="48"/>
      <c r="AA1124" s="49"/>
      <c r="AB1124" s="48"/>
      <c r="AC1124" s="49"/>
      <c r="AD1124" s="48"/>
    </row>
    <row r="1125" spans="1:30" ht="15">
      <c r="A1125" s="65" t="s">
        <v>317</v>
      </c>
      <c r="B1125" s="65" t="s">
        <v>303</v>
      </c>
      <c r="C1125" s="66" t="s">
        <v>1350</v>
      </c>
      <c r="D1125" s="67">
        <v>3</v>
      </c>
      <c r="E1125" s="66" t="s">
        <v>132</v>
      </c>
      <c r="F1125" s="69">
        <v>32</v>
      </c>
      <c r="G1125" s="66"/>
      <c r="H1125" s="70"/>
      <c r="I1125" s="71"/>
      <c r="J1125" s="71"/>
      <c r="K1125" s="34" t="s">
        <v>65</v>
      </c>
      <c r="L1125" s="72">
        <v>1125</v>
      </c>
      <c r="M1125" s="72"/>
      <c r="N1125" s="73"/>
      <c r="O1125" s="79" t="s">
        <v>417</v>
      </c>
      <c r="P1125" s="79">
        <v>1</v>
      </c>
      <c r="Q1125" s="79" t="s">
        <v>418</v>
      </c>
      <c r="R1125" s="79"/>
      <c r="S1125" s="79"/>
      <c r="T1125" s="78" t="str">
        <f>REPLACE(INDEX(GroupVertices[Group],MATCH(Edges[[#This Row],[Vertex 1]],GroupVertices[Vertex],0)),1,1,"")</f>
        <v>3</v>
      </c>
      <c r="U1125" s="78" t="str">
        <f>REPLACE(INDEX(GroupVertices[Group],MATCH(Edges[[#This Row],[Vertex 2]],GroupVertices[Vertex],0)),1,1,"")</f>
        <v>4</v>
      </c>
      <c r="V1125" s="48"/>
      <c r="W1125" s="49"/>
      <c r="X1125" s="48"/>
      <c r="Y1125" s="49"/>
      <c r="Z1125" s="48"/>
      <c r="AA1125" s="49"/>
      <c r="AB1125" s="48"/>
      <c r="AC1125" s="49"/>
      <c r="AD1125" s="48"/>
    </row>
    <row r="1126" spans="1:30" ht="15">
      <c r="A1126" s="65" t="s">
        <v>339</v>
      </c>
      <c r="B1126" s="65" t="s">
        <v>303</v>
      </c>
      <c r="C1126" s="66" t="s">
        <v>1350</v>
      </c>
      <c r="D1126" s="67">
        <v>3</v>
      </c>
      <c r="E1126" s="66" t="s">
        <v>132</v>
      </c>
      <c r="F1126" s="69">
        <v>32</v>
      </c>
      <c r="G1126" s="66"/>
      <c r="H1126" s="70"/>
      <c r="I1126" s="71"/>
      <c r="J1126" s="71"/>
      <c r="K1126" s="34" t="s">
        <v>66</v>
      </c>
      <c r="L1126" s="72">
        <v>1126</v>
      </c>
      <c r="M1126" s="72"/>
      <c r="N1126" s="73"/>
      <c r="O1126" s="79" t="s">
        <v>417</v>
      </c>
      <c r="P1126" s="79">
        <v>1</v>
      </c>
      <c r="Q1126" s="79" t="s">
        <v>418</v>
      </c>
      <c r="R1126" s="79"/>
      <c r="S1126" s="79"/>
      <c r="T1126" s="78" t="str">
        <f>REPLACE(INDEX(GroupVertices[Group],MATCH(Edges[[#This Row],[Vertex 1]],GroupVertices[Vertex],0)),1,1,"")</f>
        <v>2</v>
      </c>
      <c r="U1126" s="78" t="str">
        <f>REPLACE(INDEX(GroupVertices[Group],MATCH(Edges[[#This Row],[Vertex 2]],GroupVertices[Vertex],0)),1,1,"")</f>
        <v>4</v>
      </c>
      <c r="V1126" s="48"/>
      <c r="W1126" s="49"/>
      <c r="X1126" s="48"/>
      <c r="Y1126" s="49"/>
      <c r="Z1126" s="48"/>
      <c r="AA1126" s="49"/>
      <c r="AB1126" s="48"/>
      <c r="AC1126" s="49"/>
      <c r="AD1126" s="48"/>
    </row>
    <row r="1127" spans="1:30" ht="15">
      <c r="A1127" s="65" t="s">
        <v>298</v>
      </c>
      <c r="B1127" s="65" t="s">
        <v>341</v>
      </c>
      <c r="C1127" s="66" t="s">
        <v>1350</v>
      </c>
      <c r="D1127" s="67">
        <v>3</v>
      </c>
      <c r="E1127" s="66" t="s">
        <v>132</v>
      </c>
      <c r="F1127" s="69">
        <v>32</v>
      </c>
      <c r="G1127" s="66"/>
      <c r="H1127" s="70"/>
      <c r="I1127" s="71"/>
      <c r="J1127" s="71"/>
      <c r="K1127" s="34" t="s">
        <v>65</v>
      </c>
      <c r="L1127" s="72">
        <v>1127</v>
      </c>
      <c r="M1127" s="72"/>
      <c r="N1127" s="73"/>
      <c r="O1127" s="79" t="s">
        <v>417</v>
      </c>
      <c r="P1127" s="79">
        <v>1</v>
      </c>
      <c r="Q1127" s="79" t="s">
        <v>418</v>
      </c>
      <c r="R1127" s="79"/>
      <c r="S1127" s="79"/>
      <c r="T1127" s="78" t="str">
        <f>REPLACE(INDEX(GroupVertices[Group],MATCH(Edges[[#This Row],[Vertex 1]],GroupVertices[Vertex],0)),1,1,"")</f>
        <v>1</v>
      </c>
      <c r="U1127" s="78" t="str">
        <f>REPLACE(INDEX(GroupVertices[Group],MATCH(Edges[[#This Row],[Vertex 2]],GroupVertices[Vertex],0)),1,1,"")</f>
        <v>4</v>
      </c>
      <c r="V1127" s="48"/>
      <c r="W1127" s="49"/>
      <c r="X1127" s="48"/>
      <c r="Y1127" s="49"/>
      <c r="Z1127" s="48"/>
      <c r="AA1127" s="49"/>
      <c r="AB1127" s="48"/>
      <c r="AC1127" s="49"/>
      <c r="AD1127" s="48"/>
    </row>
    <row r="1128" spans="1:30" ht="15">
      <c r="A1128" s="65" t="s">
        <v>328</v>
      </c>
      <c r="B1128" s="65" t="s">
        <v>341</v>
      </c>
      <c r="C1128" s="66" t="s">
        <v>1350</v>
      </c>
      <c r="D1128" s="67">
        <v>3</v>
      </c>
      <c r="E1128" s="66" t="s">
        <v>132</v>
      </c>
      <c r="F1128" s="69">
        <v>32</v>
      </c>
      <c r="G1128" s="66"/>
      <c r="H1128" s="70"/>
      <c r="I1128" s="71"/>
      <c r="J1128" s="71"/>
      <c r="K1128" s="34" t="s">
        <v>65</v>
      </c>
      <c r="L1128" s="72">
        <v>1128</v>
      </c>
      <c r="M1128" s="72"/>
      <c r="N1128" s="73"/>
      <c r="O1128" s="79" t="s">
        <v>417</v>
      </c>
      <c r="P1128" s="79">
        <v>1</v>
      </c>
      <c r="Q1128" s="79" t="s">
        <v>418</v>
      </c>
      <c r="R1128" s="79"/>
      <c r="S1128" s="79"/>
      <c r="T1128" s="78" t="str">
        <f>REPLACE(INDEX(GroupVertices[Group],MATCH(Edges[[#This Row],[Vertex 1]],GroupVertices[Vertex],0)),1,1,"")</f>
        <v>2</v>
      </c>
      <c r="U1128" s="78" t="str">
        <f>REPLACE(INDEX(GroupVertices[Group],MATCH(Edges[[#This Row],[Vertex 2]],GroupVertices[Vertex],0)),1,1,"")</f>
        <v>4</v>
      </c>
      <c r="V1128" s="48"/>
      <c r="W1128" s="49"/>
      <c r="X1128" s="48"/>
      <c r="Y1128" s="49"/>
      <c r="Z1128" s="48"/>
      <c r="AA1128" s="49"/>
      <c r="AB1128" s="48"/>
      <c r="AC1128" s="49"/>
      <c r="AD1128" s="48"/>
    </row>
    <row r="1129" spans="1:30" ht="15">
      <c r="A1129" s="65" t="s">
        <v>309</v>
      </c>
      <c r="B1129" s="65" t="s">
        <v>341</v>
      </c>
      <c r="C1129" s="66" t="s">
        <v>1350</v>
      </c>
      <c r="D1129" s="67">
        <v>3</v>
      </c>
      <c r="E1129" s="66" t="s">
        <v>132</v>
      </c>
      <c r="F1129" s="69">
        <v>32</v>
      </c>
      <c r="G1129" s="66"/>
      <c r="H1129" s="70"/>
      <c r="I1129" s="71"/>
      <c r="J1129" s="71"/>
      <c r="K1129" s="34" t="s">
        <v>66</v>
      </c>
      <c r="L1129" s="72">
        <v>1129</v>
      </c>
      <c r="M1129" s="72"/>
      <c r="N1129" s="73"/>
      <c r="O1129" s="79" t="s">
        <v>417</v>
      </c>
      <c r="P1129" s="79">
        <v>1</v>
      </c>
      <c r="Q1129" s="79" t="s">
        <v>418</v>
      </c>
      <c r="R1129" s="79"/>
      <c r="S1129" s="79"/>
      <c r="T1129" s="78" t="str">
        <f>REPLACE(INDEX(GroupVertices[Group],MATCH(Edges[[#This Row],[Vertex 1]],GroupVertices[Vertex],0)),1,1,"")</f>
        <v>4</v>
      </c>
      <c r="U1129" s="78" t="str">
        <f>REPLACE(INDEX(GroupVertices[Group],MATCH(Edges[[#This Row],[Vertex 2]],GroupVertices[Vertex],0)),1,1,"")</f>
        <v>4</v>
      </c>
      <c r="V1129" s="48"/>
      <c r="W1129" s="49"/>
      <c r="X1129" s="48"/>
      <c r="Y1129" s="49"/>
      <c r="Z1129" s="48"/>
      <c r="AA1129" s="49"/>
      <c r="AB1129" s="48"/>
      <c r="AC1129" s="49"/>
      <c r="AD1129" s="48"/>
    </row>
    <row r="1130" spans="1:30" ht="15">
      <c r="A1130" s="65" t="s">
        <v>341</v>
      </c>
      <c r="B1130" s="65" t="s">
        <v>309</v>
      </c>
      <c r="C1130" s="66" t="s">
        <v>1350</v>
      </c>
      <c r="D1130" s="67">
        <v>3</v>
      </c>
      <c r="E1130" s="66" t="s">
        <v>132</v>
      </c>
      <c r="F1130" s="69">
        <v>32</v>
      </c>
      <c r="G1130" s="66"/>
      <c r="H1130" s="70"/>
      <c r="I1130" s="71"/>
      <c r="J1130" s="71"/>
      <c r="K1130" s="34" t="s">
        <v>66</v>
      </c>
      <c r="L1130" s="72">
        <v>1130</v>
      </c>
      <c r="M1130" s="72"/>
      <c r="N1130" s="73"/>
      <c r="O1130" s="79" t="s">
        <v>417</v>
      </c>
      <c r="P1130" s="79">
        <v>1</v>
      </c>
      <c r="Q1130" s="79" t="s">
        <v>418</v>
      </c>
      <c r="R1130" s="79"/>
      <c r="S1130" s="79"/>
      <c r="T1130" s="78" t="str">
        <f>REPLACE(INDEX(GroupVertices[Group],MATCH(Edges[[#This Row],[Vertex 1]],GroupVertices[Vertex],0)),1,1,"")</f>
        <v>4</v>
      </c>
      <c r="U1130" s="78" t="str">
        <f>REPLACE(INDEX(GroupVertices[Group],MATCH(Edges[[#This Row],[Vertex 2]],GroupVertices[Vertex],0)),1,1,"")</f>
        <v>4</v>
      </c>
      <c r="V1130" s="48"/>
      <c r="W1130" s="49"/>
      <c r="X1130" s="48"/>
      <c r="Y1130" s="49"/>
      <c r="Z1130" s="48"/>
      <c r="AA1130" s="49"/>
      <c r="AB1130" s="48"/>
      <c r="AC1130" s="49"/>
      <c r="AD1130" s="48"/>
    </row>
    <row r="1131" spans="1:30" ht="15">
      <c r="A1131" s="65" t="s">
        <v>199</v>
      </c>
      <c r="B1131" s="65" t="s">
        <v>341</v>
      </c>
      <c r="C1131" s="66" t="s">
        <v>1350</v>
      </c>
      <c r="D1131" s="67">
        <v>3</v>
      </c>
      <c r="E1131" s="66" t="s">
        <v>132</v>
      </c>
      <c r="F1131" s="69">
        <v>32</v>
      </c>
      <c r="G1131" s="66"/>
      <c r="H1131" s="70"/>
      <c r="I1131" s="71"/>
      <c r="J1131" s="71"/>
      <c r="K1131" s="34" t="s">
        <v>65</v>
      </c>
      <c r="L1131" s="72">
        <v>1131</v>
      </c>
      <c r="M1131" s="72"/>
      <c r="N1131" s="73"/>
      <c r="O1131" s="79" t="s">
        <v>417</v>
      </c>
      <c r="P1131" s="79">
        <v>1</v>
      </c>
      <c r="Q1131" s="79" t="s">
        <v>418</v>
      </c>
      <c r="R1131" s="79"/>
      <c r="S1131" s="79"/>
      <c r="T1131" s="78" t="str">
        <f>REPLACE(INDEX(GroupVertices[Group],MATCH(Edges[[#This Row],[Vertex 1]],GroupVertices[Vertex],0)),1,1,"")</f>
        <v>1</v>
      </c>
      <c r="U1131" s="78" t="str">
        <f>REPLACE(INDEX(GroupVertices[Group],MATCH(Edges[[#This Row],[Vertex 2]],GroupVertices[Vertex],0)),1,1,"")</f>
        <v>4</v>
      </c>
      <c r="V1131" s="48"/>
      <c r="W1131" s="49"/>
      <c r="X1131" s="48"/>
      <c r="Y1131" s="49"/>
      <c r="Z1131" s="48"/>
      <c r="AA1131" s="49"/>
      <c r="AB1131" s="48"/>
      <c r="AC1131" s="49"/>
      <c r="AD1131" s="48"/>
    </row>
    <row r="1132" spans="1:30" ht="15">
      <c r="A1132" s="65" t="s">
        <v>331</v>
      </c>
      <c r="B1132" s="65" t="s">
        <v>341</v>
      </c>
      <c r="C1132" s="66" t="s">
        <v>1350</v>
      </c>
      <c r="D1132" s="67">
        <v>3</v>
      </c>
      <c r="E1132" s="66" t="s">
        <v>132</v>
      </c>
      <c r="F1132" s="69">
        <v>32</v>
      </c>
      <c r="G1132" s="66"/>
      <c r="H1132" s="70"/>
      <c r="I1132" s="71"/>
      <c r="J1132" s="71"/>
      <c r="K1132" s="34" t="s">
        <v>65</v>
      </c>
      <c r="L1132" s="72">
        <v>1132</v>
      </c>
      <c r="M1132" s="72"/>
      <c r="N1132" s="73"/>
      <c r="O1132" s="79" t="s">
        <v>417</v>
      </c>
      <c r="P1132" s="79">
        <v>1</v>
      </c>
      <c r="Q1132" s="79" t="s">
        <v>418</v>
      </c>
      <c r="R1132" s="79"/>
      <c r="S1132" s="79"/>
      <c r="T1132" s="78" t="str">
        <f>REPLACE(INDEX(GroupVertices[Group],MATCH(Edges[[#This Row],[Vertex 1]],GroupVertices[Vertex],0)),1,1,"")</f>
        <v>4</v>
      </c>
      <c r="U1132" s="78" t="str">
        <f>REPLACE(INDEX(GroupVertices[Group],MATCH(Edges[[#This Row],[Vertex 2]],GroupVertices[Vertex],0)),1,1,"")</f>
        <v>4</v>
      </c>
      <c r="V1132" s="48"/>
      <c r="W1132" s="49"/>
      <c r="X1132" s="48"/>
      <c r="Y1132" s="49"/>
      <c r="Z1132" s="48"/>
      <c r="AA1132" s="49"/>
      <c r="AB1132" s="48"/>
      <c r="AC1132" s="49"/>
      <c r="AD1132" s="48"/>
    </row>
    <row r="1133" spans="1:30" ht="15">
      <c r="A1133" s="65" t="s">
        <v>339</v>
      </c>
      <c r="B1133" s="65" t="s">
        <v>341</v>
      </c>
      <c r="C1133" s="66" t="s">
        <v>1350</v>
      </c>
      <c r="D1133" s="67">
        <v>3</v>
      </c>
      <c r="E1133" s="66" t="s">
        <v>132</v>
      </c>
      <c r="F1133" s="69">
        <v>32</v>
      </c>
      <c r="G1133" s="66"/>
      <c r="H1133" s="70"/>
      <c r="I1133" s="71"/>
      <c r="J1133" s="71"/>
      <c r="K1133" s="34" t="s">
        <v>65</v>
      </c>
      <c r="L1133" s="72">
        <v>1133</v>
      </c>
      <c r="M1133" s="72"/>
      <c r="N1133" s="73"/>
      <c r="O1133" s="79" t="s">
        <v>417</v>
      </c>
      <c r="P1133" s="79">
        <v>1</v>
      </c>
      <c r="Q1133" s="79" t="s">
        <v>418</v>
      </c>
      <c r="R1133" s="79"/>
      <c r="S1133" s="79"/>
      <c r="T1133" s="78" t="str">
        <f>REPLACE(INDEX(GroupVertices[Group],MATCH(Edges[[#This Row],[Vertex 1]],GroupVertices[Vertex],0)),1,1,"")</f>
        <v>2</v>
      </c>
      <c r="U1133" s="78" t="str">
        <f>REPLACE(INDEX(GroupVertices[Group],MATCH(Edges[[#This Row],[Vertex 2]],GroupVertices[Vertex],0)),1,1,"")</f>
        <v>4</v>
      </c>
      <c r="V1133" s="48"/>
      <c r="W1133" s="49"/>
      <c r="X1133" s="48"/>
      <c r="Y1133" s="49"/>
      <c r="Z1133" s="48"/>
      <c r="AA1133" s="49"/>
      <c r="AB1133" s="48"/>
      <c r="AC1133" s="49"/>
      <c r="AD1133" s="48"/>
    </row>
    <row r="1134" spans="1:30" ht="15">
      <c r="A1134" s="65" t="s">
        <v>342</v>
      </c>
      <c r="B1134" s="65" t="s">
        <v>335</v>
      </c>
      <c r="C1134" s="66" t="s">
        <v>1350</v>
      </c>
      <c r="D1134" s="67">
        <v>3</v>
      </c>
      <c r="E1134" s="66" t="s">
        <v>132</v>
      </c>
      <c r="F1134" s="69">
        <v>32</v>
      </c>
      <c r="G1134" s="66"/>
      <c r="H1134" s="70"/>
      <c r="I1134" s="71"/>
      <c r="J1134" s="71"/>
      <c r="K1134" s="34" t="s">
        <v>65</v>
      </c>
      <c r="L1134" s="72">
        <v>1134</v>
      </c>
      <c r="M1134" s="72"/>
      <c r="N1134" s="73"/>
      <c r="O1134" s="79" t="s">
        <v>417</v>
      </c>
      <c r="P1134" s="79">
        <v>1</v>
      </c>
      <c r="Q1134" s="79" t="s">
        <v>418</v>
      </c>
      <c r="R1134" s="79"/>
      <c r="S1134" s="79"/>
      <c r="T1134" s="78" t="str">
        <f>REPLACE(INDEX(GroupVertices[Group],MATCH(Edges[[#This Row],[Vertex 1]],GroupVertices[Vertex],0)),1,1,"")</f>
        <v>2</v>
      </c>
      <c r="U1134" s="78" t="str">
        <f>REPLACE(INDEX(GroupVertices[Group],MATCH(Edges[[#This Row],[Vertex 2]],GroupVertices[Vertex],0)),1,1,"")</f>
        <v>2</v>
      </c>
      <c r="V1134" s="48"/>
      <c r="W1134" s="49"/>
      <c r="X1134" s="48"/>
      <c r="Y1134" s="49"/>
      <c r="Z1134" s="48"/>
      <c r="AA1134" s="49"/>
      <c r="AB1134" s="48"/>
      <c r="AC1134" s="49"/>
      <c r="AD1134" s="48"/>
    </row>
    <row r="1135" spans="1:30" ht="15">
      <c r="A1135" s="65" t="s">
        <v>342</v>
      </c>
      <c r="B1135" s="65" t="s">
        <v>283</v>
      </c>
      <c r="C1135" s="66" t="s">
        <v>1350</v>
      </c>
      <c r="D1135" s="67">
        <v>3</v>
      </c>
      <c r="E1135" s="66" t="s">
        <v>132</v>
      </c>
      <c r="F1135" s="69">
        <v>32</v>
      </c>
      <c r="G1135" s="66"/>
      <c r="H1135" s="70"/>
      <c r="I1135" s="71"/>
      <c r="J1135" s="71"/>
      <c r="K1135" s="34" t="s">
        <v>65</v>
      </c>
      <c r="L1135" s="72">
        <v>1135</v>
      </c>
      <c r="M1135" s="72"/>
      <c r="N1135" s="73"/>
      <c r="O1135" s="79" t="s">
        <v>417</v>
      </c>
      <c r="P1135" s="79">
        <v>1</v>
      </c>
      <c r="Q1135" s="79" t="s">
        <v>418</v>
      </c>
      <c r="R1135" s="79"/>
      <c r="S1135" s="79"/>
      <c r="T1135" s="78" t="str">
        <f>REPLACE(INDEX(GroupVertices[Group],MATCH(Edges[[#This Row],[Vertex 1]],GroupVertices[Vertex],0)),1,1,"")</f>
        <v>2</v>
      </c>
      <c r="U1135" s="78" t="str">
        <f>REPLACE(INDEX(GroupVertices[Group],MATCH(Edges[[#This Row],[Vertex 2]],GroupVertices[Vertex],0)),1,1,"")</f>
        <v>2</v>
      </c>
      <c r="V1135" s="48"/>
      <c r="W1135" s="49"/>
      <c r="X1135" s="48"/>
      <c r="Y1135" s="49"/>
      <c r="Z1135" s="48"/>
      <c r="AA1135" s="49"/>
      <c r="AB1135" s="48"/>
      <c r="AC1135" s="49"/>
      <c r="AD1135" s="48"/>
    </row>
    <row r="1136" spans="1:30" ht="15">
      <c r="A1136" s="65" t="s">
        <v>199</v>
      </c>
      <c r="B1136" s="65" t="s">
        <v>342</v>
      </c>
      <c r="C1136" s="66" t="s">
        <v>1350</v>
      </c>
      <c r="D1136" s="67">
        <v>3</v>
      </c>
      <c r="E1136" s="66" t="s">
        <v>132</v>
      </c>
      <c r="F1136" s="69">
        <v>32</v>
      </c>
      <c r="G1136" s="66"/>
      <c r="H1136" s="70"/>
      <c r="I1136" s="71"/>
      <c r="J1136" s="71"/>
      <c r="K1136" s="34" t="s">
        <v>65</v>
      </c>
      <c r="L1136" s="72">
        <v>1136</v>
      </c>
      <c r="M1136" s="72"/>
      <c r="N1136" s="73"/>
      <c r="O1136" s="79" t="s">
        <v>417</v>
      </c>
      <c r="P1136" s="79">
        <v>1</v>
      </c>
      <c r="Q1136" s="79" t="s">
        <v>418</v>
      </c>
      <c r="R1136" s="79"/>
      <c r="S1136" s="79"/>
      <c r="T1136" s="78" t="str">
        <f>REPLACE(INDEX(GroupVertices[Group],MATCH(Edges[[#This Row],[Vertex 1]],GroupVertices[Vertex],0)),1,1,"")</f>
        <v>1</v>
      </c>
      <c r="U1136" s="78" t="str">
        <f>REPLACE(INDEX(GroupVertices[Group],MATCH(Edges[[#This Row],[Vertex 2]],GroupVertices[Vertex],0)),1,1,"")</f>
        <v>2</v>
      </c>
      <c r="V1136" s="48"/>
      <c r="W1136" s="49"/>
      <c r="X1136" s="48"/>
      <c r="Y1136" s="49"/>
      <c r="Z1136" s="48"/>
      <c r="AA1136" s="49"/>
      <c r="AB1136" s="48"/>
      <c r="AC1136" s="49"/>
      <c r="AD1136" s="48"/>
    </row>
    <row r="1137" spans="1:30" ht="15">
      <c r="A1137" s="65" t="s">
        <v>339</v>
      </c>
      <c r="B1137" s="65" t="s">
        <v>342</v>
      </c>
      <c r="C1137" s="66" t="s">
        <v>1350</v>
      </c>
      <c r="D1137" s="67">
        <v>3</v>
      </c>
      <c r="E1137" s="66" t="s">
        <v>132</v>
      </c>
      <c r="F1137" s="69">
        <v>32</v>
      </c>
      <c r="G1137" s="66"/>
      <c r="H1137" s="70"/>
      <c r="I1137" s="71"/>
      <c r="J1137" s="71"/>
      <c r="K1137" s="34" t="s">
        <v>65</v>
      </c>
      <c r="L1137" s="72">
        <v>1137</v>
      </c>
      <c r="M1137" s="72"/>
      <c r="N1137" s="73"/>
      <c r="O1137" s="79" t="s">
        <v>417</v>
      </c>
      <c r="P1137" s="79">
        <v>1</v>
      </c>
      <c r="Q1137" s="79" t="s">
        <v>418</v>
      </c>
      <c r="R1137" s="79"/>
      <c r="S1137" s="79"/>
      <c r="T1137" s="78" t="str">
        <f>REPLACE(INDEX(GroupVertices[Group],MATCH(Edges[[#This Row],[Vertex 1]],GroupVertices[Vertex],0)),1,1,"")</f>
        <v>2</v>
      </c>
      <c r="U1137" s="78" t="str">
        <f>REPLACE(INDEX(GroupVertices[Group],MATCH(Edges[[#This Row],[Vertex 2]],GroupVertices[Vertex],0)),1,1,"")</f>
        <v>2</v>
      </c>
      <c r="V1137" s="48"/>
      <c r="W1137" s="49"/>
      <c r="X1137" s="48"/>
      <c r="Y1137" s="49"/>
      <c r="Z1137" s="48"/>
      <c r="AA1137" s="49"/>
      <c r="AB1137" s="48"/>
      <c r="AC1137" s="49"/>
      <c r="AD1137" s="48"/>
    </row>
    <row r="1138" spans="1:30" ht="15">
      <c r="A1138" s="65" t="s">
        <v>276</v>
      </c>
      <c r="B1138" s="65" t="s">
        <v>325</v>
      </c>
      <c r="C1138" s="66" t="s">
        <v>1350</v>
      </c>
      <c r="D1138" s="67">
        <v>3</v>
      </c>
      <c r="E1138" s="66" t="s">
        <v>132</v>
      </c>
      <c r="F1138" s="69">
        <v>32</v>
      </c>
      <c r="G1138" s="66"/>
      <c r="H1138" s="70"/>
      <c r="I1138" s="71"/>
      <c r="J1138" s="71"/>
      <c r="K1138" s="34" t="s">
        <v>66</v>
      </c>
      <c r="L1138" s="72">
        <v>1138</v>
      </c>
      <c r="M1138" s="72"/>
      <c r="N1138" s="73"/>
      <c r="O1138" s="79" t="s">
        <v>417</v>
      </c>
      <c r="P1138" s="79">
        <v>1</v>
      </c>
      <c r="Q1138" s="79" t="s">
        <v>418</v>
      </c>
      <c r="R1138" s="79"/>
      <c r="S1138" s="79"/>
      <c r="T1138" s="78" t="str">
        <f>REPLACE(INDEX(GroupVertices[Group],MATCH(Edges[[#This Row],[Vertex 1]],GroupVertices[Vertex],0)),1,1,"")</f>
        <v>3</v>
      </c>
      <c r="U1138" s="78" t="str">
        <f>REPLACE(INDEX(GroupVertices[Group],MATCH(Edges[[#This Row],[Vertex 2]],GroupVertices[Vertex],0)),1,1,"")</f>
        <v>3</v>
      </c>
      <c r="V1138" s="48"/>
      <c r="W1138" s="49"/>
      <c r="X1138" s="48"/>
      <c r="Y1138" s="49"/>
      <c r="Z1138" s="48"/>
      <c r="AA1138" s="49"/>
      <c r="AB1138" s="48"/>
      <c r="AC1138" s="49"/>
      <c r="AD1138" s="48"/>
    </row>
    <row r="1139" spans="1:30" ht="15">
      <c r="A1139" s="65" t="s">
        <v>222</v>
      </c>
      <c r="B1139" s="65" t="s">
        <v>325</v>
      </c>
      <c r="C1139" s="66" t="s">
        <v>1350</v>
      </c>
      <c r="D1139" s="67">
        <v>3</v>
      </c>
      <c r="E1139" s="66" t="s">
        <v>132</v>
      </c>
      <c r="F1139" s="69">
        <v>32</v>
      </c>
      <c r="G1139" s="66"/>
      <c r="H1139" s="70"/>
      <c r="I1139" s="71"/>
      <c r="J1139" s="71"/>
      <c r="K1139" s="34" t="s">
        <v>65</v>
      </c>
      <c r="L1139" s="72">
        <v>1139</v>
      </c>
      <c r="M1139" s="72"/>
      <c r="N1139" s="73"/>
      <c r="O1139" s="79" t="s">
        <v>417</v>
      </c>
      <c r="P1139" s="79">
        <v>1</v>
      </c>
      <c r="Q1139" s="79" t="s">
        <v>418</v>
      </c>
      <c r="R1139" s="79"/>
      <c r="S1139" s="79"/>
      <c r="T1139" s="78" t="str">
        <f>REPLACE(INDEX(GroupVertices[Group],MATCH(Edges[[#This Row],[Vertex 1]],GroupVertices[Vertex],0)),1,1,"")</f>
        <v>3</v>
      </c>
      <c r="U1139" s="78" t="str">
        <f>REPLACE(INDEX(GroupVertices[Group],MATCH(Edges[[#This Row],[Vertex 2]],GroupVertices[Vertex],0)),1,1,"")</f>
        <v>3</v>
      </c>
      <c r="V1139" s="48"/>
      <c r="W1139" s="49"/>
      <c r="X1139" s="48"/>
      <c r="Y1139" s="49"/>
      <c r="Z1139" s="48"/>
      <c r="AA1139" s="49"/>
      <c r="AB1139" s="48"/>
      <c r="AC1139" s="49"/>
      <c r="AD1139" s="48"/>
    </row>
    <row r="1140" spans="1:30" ht="15">
      <c r="A1140" s="65" t="s">
        <v>312</v>
      </c>
      <c r="B1140" s="65" t="s">
        <v>325</v>
      </c>
      <c r="C1140" s="66" t="s">
        <v>1350</v>
      </c>
      <c r="D1140" s="67">
        <v>3</v>
      </c>
      <c r="E1140" s="66" t="s">
        <v>132</v>
      </c>
      <c r="F1140" s="69">
        <v>32</v>
      </c>
      <c r="G1140" s="66"/>
      <c r="H1140" s="70"/>
      <c r="I1140" s="71"/>
      <c r="J1140" s="71"/>
      <c r="K1140" s="34" t="s">
        <v>65</v>
      </c>
      <c r="L1140" s="72">
        <v>1140</v>
      </c>
      <c r="M1140" s="72"/>
      <c r="N1140" s="73"/>
      <c r="O1140" s="79" t="s">
        <v>417</v>
      </c>
      <c r="P1140" s="79">
        <v>1</v>
      </c>
      <c r="Q1140" s="79" t="s">
        <v>418</v>
      </c>
      <c r="R1140" s="79"/>
      <c r="S1140" s="79"/>
      <c r="T1140" s="78" t="str">
        <f>REPLACE(INDEX(GroupVertices[Group],MATCH(Edges[[#This Row],[Vertex 1]],GroupVertices[Vertex],0)),1,1,"")</f>
        <v>2</v>
      </c>
      <c r="U1140" s="78" t="str">
        <f>REPLACE(INDEX(GroupVertices[Group],MATCH(Edges[[#This Row],[Vertex 2]],GroupVertices[Vertex],0)),1,1,"")</f>
        <v>3</v>
      </c>
      <c r="V1140" s="48"/>
      <c r="W1140" s="49"/>
      <c r="X1140" s="48"/>
      <c r="Y1140" s="49"/>
      <c r="Z1140" s="48"/>
      <c r="AA1140" s="49"/>
      <c r="AB1140" s="48"/>
      <c r="AC1140" s="49"/>
      <c r="AD1140" s="48"/>
    </row>
    <row r="1141" spans="1:30" ht="15">
      <c r="A1141" s="65" t="s">
        <v>325</v>
      </c>
      <c r="B1141" s="65" t="s">
        <v>276</v>
      </c>
      <c r="C1141" s="66" t="s">
        <v>1350</v>
      </c>
      <c r="D1141" s="67">
        <v>3</v>
      </c>
      <c r="E1141" s="66" t="s">
        <v>132</v>
      </c>
      <c r="F1141" s="69">
        <v>32</v>
      </c>
      <c r="G1141" s="66"/>
      <c r="H1141" s="70"/>
      <c r="I1141" s="71"/>
      <c r="J1141" s="71"/>
      <c r="K1141" s="34" t="s">
        <v>66</v>
      </c>
      <c r="L1141" s="72">
        <v>1141</v>
      </c>
      <c r="M1141" s="72"/>
      <c r="N1141" s="73"/>
      <c r="O1141" s="79" t="s">
        <v>417</v>
      </c>
      <c r="P1141" s="79">
        <v>1</v>
      </c>
      <c r="Q1141" s="79" t="s">
        <v>418</v>
      </c>
      <c r="R1141" s="79"/>
      <c r="S1141" s="79"/>
      <c r="T1141" s="78" t="str">
        <f>REPLACE(INDEX(GroupVertices[Group],MATCH(Edges[[#This Row],[Vertex 1]],GroupVertices[Vertex],0)),1,1,"")</f>
        <v>3</v>
      </c>
      <c r="U1141" s="78" t="str">
        <f>REPLACE(INDEX(GroupVertices[Group],MATCH(Edges[[#This Row],[Vertex 2]],GroupVertices[Vertex],0)),1,1,"")</f>
        <v>3</v>
      </c>
      <c r="V1141" s="48"/>
      <c r="W1141" s="49"/>
      <c r="X1141" s="48"/>
      <c r="Y1141" s="49"/>
      <c r="Z1141" s="48"/>
      <c r="AA1141" s="49"/>
      <c r="AB1141" s="48"/>
      <c r="AC1141" s="49"/>
      <c r="AD1141" s="48"/>
    </row>
    <row r="1142" spans="1:30" ht="15">
      <c r="A1142" s="65" t="s">
        <v>325</v>
      </c>
      <c r="B1142" s="65" t="s">
        <v>260</v>
      </c>
      <c r="C1142" s="66" t="s">
        <v>1350</v>
      </c>
      <c r="D1142" s="67">
        <v>3</v>
      </c>
      <c r="E1142" s="66" t="s">
        <v>132</v>
      </c>
      <c r="F1142" s="69">
        <v>32</v>
      </c>
      <c r="G1142" s="66"/>
      <c r="H1142" s="70"/>
      <c r="I1142" s="71"/>
      <c r="J1142" s="71"/>
      <c r="K1142" s="34" t="s">
        <v>65</v>
      </c>
      <c r="L1142" s="72">
        <v>1142</v>
      </c>
      <c r="M1142" s="72"/>
      <c r="N1142" s="73"/>
      <c r="O1142" s="79" t="s">
        <v>417</v>
      </c>
      <c r="P1142" s="79">
        <v>1</v>
      </c>
      <c r="Q1142" s="79" t="s">
        <v>418</v>
      </c>
      <c r="R1142" s="79"/>
      <c r="S1142" s="79"/>
      <c r="T1142" s="78" t="str">
        <f>REPLACE(INDEX(GroupVertices[Group],MATCH(Edges[[#This Row],[Vertex 1]],GroupVertices[Vertex],0)),1,1,"")</f>
        <v>3</v>
      </c>
      <c r="U1142" s="78" t="str">
        <f>REPLACE(INDEX(GroupVertices[Group],MATCH(Edges[[#This Row],[Vertex 2]],GroupVertices[Vertex],0)),1,1,"")</f>
        <v>3</v>
      </c>
      <c r="V1142" s="48"/>
      <c r="W1142" s="49"/>
      <c r="X1142" s="48"/>
      <c r="Y1142" s="49"/>
      <c r="Z1142" s="48"/>
      <c r="AA1142" s="49"/>
      <c r="AB1142" s="48"/>
      <c r="AC1142" s="49"/>
      <c r="AD1142" s="48"/>
    </row>
    <row r="1143" spans="1:30" ht="15">
      <c r="A1143" s="65" t="s">
        <v>325</v>
      </c>
      <c r="B1143" s="65" t="s">
        <v>346</v>
      </c>
      <c r="C1143" s="66" t="s">
        <v>1350</v>
      </c>
      <c r="D1143" s="67">
        <v>3</v>
      </c>
      <c r="E1143" s="66" t="s">
        <v>132</v>
      </c>
      <c r="F1143" s="69">
        <v>32</v>
      </c>
      <c r="G1143" s="66"/>
      <c r="H1143" s="70"/>
      <c r="I1143" s="71"/>
      <c r="J1143" s="71"/>
      <c r="K1143" s="34" t="s">
        <v>65</v>
      </c>
      <c r="L1143" s="72">
        <v>1143</v>
      </c>
      <c r="M1143" s="72"/>
      <c r="N1143" s="73"/>
      <c r="O1143" s="79" t="s">
        <v>417</v>
      </c>
      <c r="P1143" s="79">
        <v>1</v>
      </c>
      <c r="Q1143" s="79" t="s">
        <v>418</v>
      </c>
      <c r="R1143" s="79"/>
      <c r="S1143" s="79"/>
      <c r="T1143" s="78" t="str">
        <f>REPLACE(INDEX(GroupVertices[Group],MATCH(Edges[[#This Row],[Vertex 1]],GroupVertices[Vertex],0)),1,1,"")</f>
        <v>3</v>
      </c>
      <c r="U1143" s="78" t="str">
        <f>REPLACE(INDEX(GroupVertices[Group],MATCH(Edges[[#This Row],[Vertex 2]],GroupVertices[Vertex],0)),1,1,"")</f>
        <v>5</v>
      </c>
      <c r="V1143" s="48"/>
      <c r="W1143" s="49"/>
      <c r="X1143" s="48"/>
      <c r="Y1143" s="49"/>
      <c r="Z1143" s="48"/>
      <c r="AA1143" s="49"/>
      <c r="AB1143" s="48"/>
      <c r="AC1143" s="49"/>
      <c r="AD1143" s="48"/>
    </row>
    <row r="1144" spans="1:30" ht="15">
      <c r="A1144" s="65" t="s">
        <v>325</v>
      </c>
      <c r="B1144" s="65" t="s">
        <v>328</v>
      </c>
      <c r="C1144" s="66" t="s">
        <v>1350</v>
      </c>
      <c r="D1144" s="67">
        <v>3</v>
      </c>
      <c r="E1144" s="66" t="s">
        <v>132</v>
      </c>
      <c r="F1144" s="69">
        <v>32</v>
      </c>
      <c r="G1144" s="66"/>
      <c r="H1144" s="70"/>
      <c r="I1144" s="71"/>
      <c r="J1144" s="71"/>
      <c r="K1144" s="34" t="s">
        <v>65</v>
      </c>
      <c r="L1144" s="72">
        <v>1144</v>
      </c>
      <c r="M1144" s="72"/>
      <c r="N1144" s="73"/>
      <c r="O1144" s="79" t="s">
        <v>417</v>
      </c>
      <c r="P1144" s="79">
        <v>1</v>
      </c>
      <c r="Q1144" s="79" t="s">
        <v>418</v>
      </c>
      <c r="R1144" s="79"/>
      <c r="S1144" s="79"/>
      <c r="T1144" s="78" t="str">
        <f>REPLACE(INDEX(GroupVertices[Group],MATCH(Edges[[#This Row],[Vertex 1]],GroupVertices[Vertex],0)),1,1,"")</f>
        <v>3</v>
      </c>
      <c r="U1144" s="78" t="str">
        <f>REPLACE(INDEX(GroupVertices[Group],MATCH(Edges[[#This Row],[Vertex 2]],GroupVertices[Vertex],0)),1,1,"")</f>
        <v>2</v>
      </c>
      <c r="V1144" s="48"/>
      <c r="W1144" s="49"/>
      <c r="X1144" s="48"/>
      <c r="Y1144" s="49"/>
      <c r="Z1144" s="48"/>
      <c r="AA1144" s="49"/>
      <c r="AB1144" s="48"/>
      <c r="AC1144" s="49"/>
      <c r="AD1144" s="48"/>
    </row>
    <row r="1145" spans="1:30" ht="15">
      <c r="A1145" s="65" t="s">
        <v>325</v>
      </c>
      <c r="B1145" s="65" t="s">
        <v>350</v>
      </c>
      <c r="C1145" s="66" t="s">
        <v>1350</v>
      </c>
      <c r="D1145" s="67">
        <v>3</v>
      </c>
      <c r="E1145" s="66" t="s">
        <v>132</v>
      </c>
      <c r="F1145" s="69">
        <v>32</v>
      </c>
      <c r="G1145" s="66"/>
      <c r="H1145" s="70"/>
      <c r="I1145" s="71"/>
      <c r="J1145" s="71"/>
      <c r="K1145" s="34" t="s">
        <v>65</v>
      </c>
      <c r="L1145" s="72">
        <v>1145</v>
      </c>
      <c r="M1145" s="72"/>
      <c r="N1145" s="73"/>
      <c r="O1145" s="79" t="s">
        <v>417</v>
      </c>
      <c r="P1145" s="79">
        <v>1</v>
      </c>
      <c r="Q1145" s="79" t="s">
        <v>418</v>
      </c>
      <c r="R1145" s="79"/>
      <c r="S1145" s="79"/>
      <c r="T1145" s="78" t="str">
        <f>REPLACE(INDEX(GroupVertices[Group],MATCH(Edges[[#This Row],[Vertex 1]],GroupVertices[Vertex],0)),1,1,"")</f>
        <v>3</v>
      </c>
      <c r="U1145" s="78" t="str">
        <f>REPLACE(INDEX(GroupVertices[Group],MATCH(Edges[[#This Row],[Vertex 2]],GroupVertices[Vertex],0)),1,1,"")</f>
        <v>3</v>
      </c>
      <c r="V1145" s="48"/>
      <c r="W1145" s="49"/>
      <c r="X1145" s="48"/>
      <c r="Y1145" s="49"/>
      <c r="Z1145" s="48"/>
      <c r="AA1145" s="49"/>
      <c r="AB1145" s="48"/>
      <c r="AC1145" s="49"/>
      <c r="AD1145" s="48"/>
    </row>
    <row r="1146" spans="1:30" ht="15">
      <c r="A1146" s="65" t="s">
        <v>325</v>
      </c>
      <c r="B1146" s="65" t="s">
        <v>275</v>
      </c>
      <c r="C1146" s="66" t="s">
        <v>1350</v>
      </c>
      <c r="D1146" s="67">
        <v>3</v>
      </c>
      <c r="E1146" s="66" t="s">
        <v>132</v>
      </c>
      <c r="F1146" s="69">
        <v>32</v>
      </c>
      <c r="G1146" s="66"/>
      <c r="H1146" s="70"/>
      <c r="I1146" s="71"/>
      <c r="J1146" s="71"/>
      <c r="K1146" s="34" t="s">
        <v>65</v>
      </c>
      <c r="L1146" s="72">
        <v>1146</v>
      </c>
      <c r="M1146" s="72"/>
      <c r="N1146" s="73"/>
      <c r="O1146" s="79" t="s">
        <v>417</v>
      </c>
      <c r="P1146" s="79">
        <v>1</v>
      </c>
      <c r="Q1146" s="79" t="s">
        <v>418</v>
      </c>
      <c r="R1146" s="79"/>
      <c r="S1146" s="79"/>
      <c r="T1146" s="78" t="str">
        <f>REPLACE(INDEX(GroupVertices[Group],MATCH(Edges[[#This Row],[Vertex 1]],GroupVertices[Vertex],0)),1,1,"")</f>
        <v>3</v>
      </c>
      <c r="U1146" s="78" t="str">
        <f>REPLACE(INDEX(GroupVertices[Group],MATCH(Edges[[#This Row],[Vertex 2]],GroupVertices[Vertex],0)),1,1,"")</f>
        <v>3</v>
      </c>
      <c r="V1146" s="48"/>
      <c r="W1146" s="49"/>
      <c r="X1146" s="48"/>
      <c r="Y1146" s="49"/>
      <c r="Z1146" s="48"/>
      <c r="AA1146" s="49"/>
      <c r="AB1146" s="48"/>
      <c r="AC1146" s="49"/>
      <c r="AD1146" s="48"/>
    </row>
    <row r="1147" spans="1:30" ht="15">
      <c r="A1147" s="65" t="s">
        <v>325</v>
      </c>
      <c r="B1147" s="65" t="s">
        <v>363</v>
      </c>
      <c r="C1147" s="66" t="s">
        <v>1350</v>
      </c>
      <c r="D1147" s="67">
        <v>3</v>
      </c>
      <c r="E1147" s="66" t="s">
        <v>132</v>
      </c>
      <c r="F1147" s="69">
        <v>32</v>
      </c>
      <c r="G1147" s="66"/>
      <c r="H1147" s="70"/>
      <c r="I1147" s="71"/>
      <c r="J1147" s="71"/>
      <c r="K1147" s="34" t="s">
        <v>65</v>
      </c>
      <c r="L1147" s="72">
        <v>1147</v>
      </c>
      <c r="M1147" s="72"/>
      <c r="N1147" s="73"/>
      <c r="O1147" s="79" t="s">
        <v>417</v>
      </c>
      <c r="P1147" s="79">
        <v>1</v>
      </c>
      <c r="Q1147" s="79" t="s">
        <v>418</v>
      </c>
      <c r="R1147" s="79"/>
      <c r="S1147" s="79"/>
      <c r="T1147" s="78" t="str">
        <f>REPLACE(INDEX(GroupVertices[Group],MATCH(Edges[[#This Row],[Vertex 1]],GroupVertices[Vertex],0)),1,1,"")</f>
        <v>3</v>
      </c>
      <c r="U1147" s="78" t="str">
        <f>REPLACE(INDEX(GroupVertices[Group],MATCH(Edges[[#This Row],[Vertex 2]],GroupVertices[Vertex],0)),1,1,"")</f>
        <v>2</v>
      </c>
      <c r="V1147" s="48"/>
      <c r="W1147" s="49"/>
      <c r="X1147" s="48"/>
      <c r="Y1147" s="49"/>
      <c r="Z1147" s="48"/>
      <c r="AA1147" s="49"/>
      <c r="AB1147" s="48"/>
      <c r="AC1147" s="49"/>
      <c r="AD1147" s="48"/>
    </row>
    <row r="1148" spans="1:30" ht="15">
      <c r="A1148" s="65" t="s">
        <v>199</v>
      </c>
      <c r="B1148" s="65" t="s">
        <v>325</v>
      </c>
      <c r="C1148" s="66" t="s">
        <v>1350</v>
      </c>
      <c r="D1148" s="67">
        <v>3</v>
      </c>
      <c r="E1148" s="66" t="s">
        <v>132</v>
      </c>
      <c r="F1148" s="69">
        <v>32</v>
      </c>
      <c r="G1148" s="66"/>
      <c r="H1148" s="70"/>
      <c r="I1148" s="71"/>
      <c r="J1148" s="71"/>
      <c r="K1148" s="34" t="s">
        <v>65</v>
      </c>
      <c r="L1148" s="72">
        <v>1148</v>
      </c>
      <c r="M1148" s="72"/>
      <c r="N1148" s="73"/>
      <c r="O1148" s="79" t="s">
        <v>417</v>
      </c>
      <c r="P1148" s="79">
        <v>1</v>
      </c>
      <c r="Q1148" s="79" t="s">
        <v>418</v>
      </c>
      <c r="R1148" s="79"/>
      <c r="S1148" s="79"/>
      <c r="T1148" s="78" t="str">
        <f>REPLACE(INDEX(GroupVertices[Group],MATCH(Edges[[#This Row],[Vertex 1]],GroupVertices[Vertex],0)),1,1,"")</f>
        <v>1</v>
      </c>
      <c r="U1148" s="78" t="str">
        <f>REPLACE(INDEX(GroupVertices[Group],MATCH(Edges[[#This Row],[Vertex 2]],GroupVertices[Vertex],0)),1,1,"")</f>
        <v>3</v>
      </c>
      <c r="V1148" s="48"/>
      <c r="W1148" s="49"/>
      <c r="X1148" s="48"/>
      <c r="Y1148" s="49"/>
      <c r="Z1148" s="48"/>
      <c r="AA1148" s="49"/>
      <c r="AB1148" s="48"/>
      <c r="AC1148" s="49"/>
      <c r="AD1148" s="48"/>
    </row>
    <row r="1149" spans="1:30" ht="15">
      <c r="A1149" s="65" t="s">
        <v>331</v>
      </c>
      <c r="B1149" s="65" t="s">
        <v>325</v>
      </c>
      <c r="C1149" s="66" t="s">
        <v>1350</v>
      </c>
      <c r="D1149" s="67">
        <v>3</v>
      </c>
      <c r="E1149" s="66" t="s">
        <v>132</v>
      </c>
      <c r="F1149" s="69">
        <v>32</v>
      </c>
      <c r="G1149" s="66"/>
      <c r="H1149" s="70"/>
      <c r="I1149" s="71"/>
      <c r="J1149" s="71"/>
      <c r="K1149" s="34" t="s">
        <v>65</v>
      </c>
      <c r="L1149" s="72">
        <v>1149</v>
      </c>
      <c r="M1149" s="72"/>
      <c r="N1149" s="73"/>
      <c r="O1149" s="79" t="s">
        <v>417</v>
      </c>
      <c r="P1149" s="79">
        <v>1</v>
      </c>
      <c r="Q1149" s="79" t="s">
        <v>418</v>
      </c>
      <c r="R1149" s="79"/>
      <c r="S1149" s="79"/>
      <c r="T1149" s="78" t="str">
        <f>REPLACE(INDEX(GroupVertices[Group],MATCH(Edges[[#This Row],[Vertex 1]],GroupVertices[Vertex],0)),1,1,"")</f>
        <v>4</v>
      </c>
      <c r="U1149" s="78" t="str">
        <f>REPLACE(INDEX(GroupVertices[Group],MATCH(Edges[[#This Row],[Vertex 2]],GroupVertices[Vertex],0)),1,1,"")</f>
        <v>3</v>
      </c>
      <c r="V1149" s="48"/>
      <c r="W1149" s="49"/>
      <c r="X1149" s="48"/>
      <c r="Y1149" s="49"/>
      <c r="Z1149" s="48"/>
      <c r="AA1149" s="49"/>
      <c r="AB1149" s="48"/>
      <c r="AC1149" s="49"/>
      <c r="AD1149" s="48"/>
    </row>
    <row r="1150" spans="1:30" ht="15">
      <c r="A1150" s="65" t="s">
        <v>339</v>
      </c>
      <c r="B1150" s="65" t="s">
        <v>325</v>
      </c>
      <c r="C1150" s="66" t="s">
        <v>1350</v>
      </c>
      <c r="D1150" s="67">
        <v>3</v>
      </c>
      <c r="E1150" s="66" t="s">
        <v>132</v>
      </c>
      <c r="F1150" s="69">
        <v>32</v>
      </c>
      <c r="G1150" s="66"/>
      <c r="H1150" s="70"/>
      <c r="I1150" s="71"/>
      <c r="J1150" s="71"/>
      <c r="K1150" s="34" t="s">
        <v>65</v>
      </c>
      <c r="L1150" s="72">
        <v>1150</v>
      </c>
      <c r="M1150" s="72"/>
      <c r="N1150" s="73"/>
      <c r="O1150" s="79" t="s">
        <v>417</v>
      </c>
      <c r="P1150" s="79">
        <v>1</v>
      </c>
      <c r="Q1150" s="79" t="s">
        <v>418</v>
      </c>
      <c r="R1150" s="79"/>
      <c r="S1150" s="79"/>
      <c r="T1150" s="78" t="str">
        <f>REPLACE(INDEX(GroupVertices[Group],MATCH(Edges[[#This Row],[Vertex 1]],GroupVertices[Vertex],0)),1,1,"")</f>
        <v>2</v>
      </c>
      <c r="U1150" s="78" t="str">
        <f>REPLACE(INDEX(GroupVertices[Group],MATCH(Edges[[#This Row],[Vertex 2]],GroupVertices[Vertex],0)),1,1,"")</f>
        <v>3</v>
      </c>
      <c r="V1150" s="48"/>
      <c r="W1150" s="49"/>
      <c r="X1150" s="48"/>
      <c r="Y1150" s="49"/>
      <c r="Z1150" s="48"/>
      <c r="AA1150" s="49"/>
      <c r="AB1150" s="48"/>
      <c r="AC1150" s="49"/>
      <c r="AD1150" s="48"/>
    </row>
    <row r="1151" spans="1:30" ht="15">
      <c r="A1151" s="65" t="s">
        <v>199</v>
      </c>
      <c r="B1151" s="65" t="s">
        <v>414</v>
      </c>
      <c r="C1151" s="66" t="s">
        <v>1350</v>
      </c>
      <c r="D1151" s="67">
        <v>3</v>
      </c>
      <c r="E1151" s="66" t="s">
        <v>132</v>
      </c>
      <c r="F1151" s="69">
        <v>32</v>
      </c>
      <c r="G1151" s="66"/>
      <c r="H1151" s="70"/>
      <c r="I1151" s="71"/>
      <c r="J1151" s="71"/>
      <c r="K1151" s="34" t="s">
        <v>65</v>
      </c>
      <c r="L1151" s="72">
        <v>1151</v>
      </c>
      <c r="M1151" s="72"/>
      <c r="N1151" s="73"/>
      <c r="O1151" s="79" t="s">
        <v>417</v>
      </c>
      <c r="P1151" s="79">
        <v>1</v>
      </c>
      <c r="Q1151" s="79" t="s">
        <v>418</v>
      </c>
      <c r="R1151" s="79"/>
      <c r="S1151" s="79"/>
      <c r="T1151" s="78" t="str">
        <f>REPLACE(INDEX(GroupVertices[Group],MATCH(Edges[[#This Row],[Vertex 1]],GroupVertices[Vertex],0)),1,1,"")</f>
        <v>1</v>
      </c>
      <c r="U1151" s="78" t="str">
        <f>REPLACE(INDEX(GroupVertices[Group],MATCH(Edges[[#This Row],[Vertex 2]],GroupVertices[Vertex],0)),1,1,"")</f>
        <v>3</v>
      </c>
      <c r="V1151" s="48"/>
      <c r="W1151" s="49"/>
      <c r="X1151" s="48"/>
      <c r="Y1151" s="49"/>
      <c r="Z1151" s="48"/>
      <c r="AA1151" s="49"/>
      <c r="AB1151" s="48"/>
      <c r="AC1151" s="49"/>
      <c r="AD1151" s="48"/>
    </row>
    <row r="1152" spans="1:30" ht="15">
      <c r="A1152" s="65" t="s">
        <v>317</v>
      </c>
      <c r="B1152" s="65" t="s">
        <v>414</v>
      </c>
      <c r="C1152" s="66" t="s">
        <v>1350</v>
      </c>
      <c r="D1152" s="67">
        <v>3</v>
      </c>
      <c r="E1152" s="66" t="s">
        <v>132</v>
      </c>
      <c r="F1152" s="69">
        <v>32</v>
      </c>
      <c r="G1152" s="66"/>
      <c r="H1152" s="70"/>
      <c r="I1152" s="71"/>
      <c r="J1152" s="71"/>
      <c r="K1152" s="34" t="s">
        <v>65</v>
      </c>
      <c r="L1152" s="72">
        <v>1152</v>
      </c>
      <c r="M1152" s="72"/>
      <c r="N1152" s="73"/>
      <c r="O1152" s="79" t="s">
        <v>417</v>
      </c>
      <c r="P1152" s="79">
        <v>1</v>
      </c>
      <c r="Q1152" s="79" t="s">
        <v>418</v>
      </c>
      <c r="R1152" s="79"/>
      <c r="S1152" s="79"/>
      <c r="T1152" s="78" t="str">
        <f>REPLACE(INDEX(GroupVertices[Group],MATCH(Edges[[#This Row],[Vertex 1]],GroupVertices[Vertex],0)),1,1,"")</f>
        <v>3</v>
      </c>
      <c r="U1152" s="78" t="str">
        <f>REPLACE(INDEX(GroupVertices[Group],MATCH(Edges[[#This Row],[Vertex 2]],GroupVertices[Vertex],0)),1,1,"")</f>
        <v>3</v>
      </c>
      <c r="V1152" s="48"/>
      <c r="W1152" s="49"/>
      <c r="X1152" s="48"/>
      <c r="Y1152" s="49"/>
      <c r="Z1152" s="48"/>
      <c r="AA1152" s="49"/>
      <c r="AB1152" s="48"/>
      <c r="AC1152" s="49"/>
      <c r="AD1152" s="48"/>
    </row>
    <row r="1153" spans="1:30" ht="15">
      <c r="A1153" s="65" t="s">
        <v>343</v>
      </c>
      <c r="B1153" s="65" t="s">
        <v>414</v>
      </c>
      <c r="C1153" s="66" t="s">
        <v>1350</v>
      </c>
      <c r="D1153" s="67">
        <v>3</v>
      </c>
      <c r="E1153" s="66" t="s">
        <v>132</v>
      </c>
      <c r="F1153" s="69">
        <v>32</v>
      </c>
      <c r="G1153" s="66"/>
      <c r="H1153" s="70"/>
      <c r="I1153" s="71"/>
      <c r="J1153" s="71"/>
      <c r="K1153" s="34" t="s">
        <v>65</v>
      </c>
      <c r="L1153" s="72">
        <v>1153</v>
      </c>
      <c r="M1153" s="72"/>
      <c r="N1153" s="73"/>
      <c r="O1153" s="79" t="s">
        <v>417</v>
      </c>
      <c r="P1153" s="79">
        <v>1</v>
      </c>
      <c r="Q1153" s="79" t="s">
        <v>418</v>
      </c>
      <c r="R1153" s="79"/>
      <c r="S1153" s="79"/>
      <c r="T1153" s="78" t="str">
        <f>REPLACE(INDEX(GroupVertices[Group],MATCH(Edges[[#This Row],[Vertex 1]],GroupVertices[Vertex],0)),1,1,"")</f>
        <v>3</v>
      </c>
      <c r="U1153" s="78" t="str">
        <f>REPLACE(INDEX(GroupVertices[Group],MATCH(Edges[[#This Row],[Vertex 2]],GroupVertices[Vertex],0)),1,1,"")</f>
        <v>3</v>
      </c>
      <c r="V1153" s="48"/>
      <c r="W1153" s="49"/>
      <c r="X1153" s="48"/>
      <c r="Y1153" s="49"/>
      <c r="Z1153" s="48"/>
      <c r="AA1153" s="49"/>
      <c r="AB1153" s="48"/>
      <c r="AC1153" s="49"/>
      <c r="AD1153" s="48"/>
    </row>
    <row r="1154" spans="1:30" ht="15">
      <c r="A1154" s="65" t="s">
        <v>310</v>
      </c>
      <c r="B1154" s="65" t="s">
        <v>274</v>
      </c>
      <c r="C1154" s="66" t="s">
        <v>1350</v>
      </c>
      <c r="D1154" s="67">
        <v>3</v>
      </c>
      <c r="E1154" s="66" t="s">
        <v>132</v>
      </c>
      <c r="F1154" s="69">
        <v>32</v>
      </c>
      <c r="G1154" s="66"/>
      <c r="H1154" s="70"/>
      <c r="I1154" s="71"/>
      <c r="J1154" s="71"/>
      <c r="K1154" s="34" t="s">
        <v>65</v>
      </c>
      <c r="L1154" s="72">
        <v>1154</v>
      </c>
      <c r="M1154" s="72"/>
      <c r="N1154" s="73"/>
      <c r="O1154" s="79" t="s">
        <v>417</v>
      </c>
      <c r="P1154" s="79">
        <v>1</v>
      </c>
      <c r="Q1154" s="79" t="s">
        <v>418</v>
      </c>
      <c r="R1154" s="79"/>
      <c r="S1154" s="79"/>
      <c r="T1154" s="78" t="str">
        <f>REPLACE(INDEX(GroupVertices[Group],MATCH(Edges[[#This Row],[Vertex 1]],GroupVertices[Vertex],0)),1,1,"")</f>
        <v>3</v>
      </c>
      <c r="U1154" s="78" t="str">
        <f>REPLACE(INDEX(GroupVertices[Group],MATCH(Edges[[#This Row],[Vertex 2]],GroupVertices[Vertex],0)),1,1,"")</f>
        <v>3</v>
      </c>
      <c r="V1154" s="48"/>
      <c r="W1154" s="49"/>
      <c r="X1154" s="48"/>
      <c r="Y1154" s="49"/>
      <c r="Z1154" s="48"/>
      <c r="AA1154" s="49"/>
      <c r="AB1154" s="48"/>
      <c r="AC1154" s="49"/>
      <c r="AD1154" s="48"/>
    </row>
    <row r="1155" spans="1:30" ht="15">
      <c r="A1155" s="65" t="s">
        <v>310</v>
      </c>
      <c r="B1155" s="65" t="s">
        <v>275</v>
      </c>
      <c r="C1155" s="66" t="s">
        <v>1350</v>
      </c>
      <c r="D1155" s="67">
        <v>3</v>
      </c>
      <c r="E1155" s="66" t="s">
        <v>132</v>
      </c>
      <c r="F1155" s="69">
        <v>32</v>
      </c>
      <c r="G1155" s="66"/>
      <c r="H1155" s="70"/>
      <c r="I1155" s="71"/>
      <c r="J1155" s="71"/>
      <c r="K1155" s="34" t="s">
        <v>66</v>
      </c>
      <c r="L1155" s="72">
        <v>1155</v>
      </c>
      <c r="M1155" s="72"/>
      <c r="N1155" s="73"/>
      <c r="O1155" s="79" t="s">
        <v>417</v>
      </c>
      <c r="P1155" s="79">
        <v>1</v>
      </c>
      <c r="Q1155" s="79" t="s">
        <v>418</v>
      </c>
      <c r="R1155" s="79"/>
      <c r="S1155" s="79"/>
      <c r="T1155" s="78" t="str">
        <f>REPLACE(INDEX(GroupVertices[Group],MATCH(Edges[[#This Row],[Vertex 1]],GroupVertices[Vertex],0)),1,1,"")</f>
        <v>3</v>
      </c>
      <c r="U1155" s="78" t="str">
        <f>REPLACE(INDEX(GroupVertices[Group],MATCH(Edges[[#This Row],[Vertex 2]],GroupVertices[Vertex],0)),1,1,"")</f>
        <v>3</v>
      </c>
      <c r="V1155" s="48"/>
      <c r="W1155" s="49"/>
      <c r="X1155" s="48"/>
      <c r="Y1155" s="49"/>
      <c r="Z1155" s="48"/>
      <c r="AA1155" s="49"/>
      <c r="AB1155" s="48"/>
      <c r="AC1155" s="49"/>
      <c r="AD1155" s="48"/>
    </row>
    <row r="1156" spans="1:30" ht="15">
      <c r="A1156" s="65" t="s">
        <v>310</v>
      </c>
      <c r="B1156" s="65" t="s">
        <v>329</v>
      </c>
      <c r="C1156" s="66" t="s">
        <v>1350</v>
      </c>
      <c r="D1156" s="67">
        <v>3</v>
      </c>
      <c r="E1156" s="66" t="s">
        <v>132</v>
      </c>
      <c r="F1156" s="69">
        <v>32</v>
      </c>
      <c r="G1156" s="66"/>
      <c r="H1156" s="70"/>
      <c r="I1156" s="71"/>
      <c r="J1156" s="71"/>
      <c r="K1156" s="34" t="s">
        <v>66</v>
      </c>
      <c r="L1156" s="72">
        <v>1156</v>
      </c>
      <c r="M1156" s="72"/>
      <c r="N1156" s="73"/>
      <c r="O1156" s="79" t="s">
        <v>417</v>
      </c>
      <c r="P1156" s="79">
        <v>1</v>
      </c>
      <c r="Q1156" s="79" t="s">
        <v>418</v>
      </c>
      <c r="R1156" s="79"/>
      <c r="S1156" s="79"/>
      <c r="T1156" s="78" t="str">
        <f>REPLACE(INDEX(GroupVertices[Group],MATCH(Edges[[#This Row],[Vertex 1]],GroupVertices[Vertex],0)),1,1,"")</f>
        <v>3</v>
      </c>
      <c r="U1156" s="78" t="str">
        <f>REPLACE(INDEX(GroupVertices[Group],MATCH(Edges[[#This Row],[Vertex 2]],GroupVertices[Vertex],0)),1,1,"")</f>
        <v>2</v>
      </c>
      <c r="V1156" s="48"/>
      <c r="W1156" s="49"/>
      <c r="X1156" s="48"/>
      <c r="Y1156" s="49"/>
      <c r="Z1156" s="48"/>
      <c r="AA1156" s="49"/>
      <c r="AB1156" s="48"/>
      <c r="AC1156" s="49"/>
      <c r="AD1156" s="48"/>
    </row>
    <row r="1157" spans="1:30" ht="15">
      <c r="A1157" s="65" t="s">
        <v>310</v>
      </c>
      <c r="B1157" s="65" t="s">
        <v>305</v>
      </c>
      <c r="C1157" s="66" t="s">
        <v>1350</v>
      </c>
      <c r="D1157" s="67">
        <v>3</v>
      </c>
      <c r="E1157" s="66" t="s">
        <v>132</v>
      </c>
      <c r="F1157" s="69">
        <v>32</v>
      </c>
      <c r="G1157" s="66"/>
      <c r="H1157" s="70"/>
      <c r="I1157" s="71"/>
      <c r="J1157" s="71"/>
      <c r="K1157" s="34" t="s">
        <v>65</v>
      </c>
      <c r="L1157" s="72">
        <v>1157</v>
      </c>
      <c r="M1157" s="72"/>
      <c r="N1157" s="73"/>
      <c r="O1157" s="79" t="s">
        <v>417</v>
      </c>
      <c r="P1157" s="79">
        <v>1</v>
      </c>
      <c r="Q1157" s="79" t="s">
        <v>418</v>
      </c>
      <c r="R1157" s="79"/>
      <c r="S1157" s="79"/>
      <c r="T1157" s="78" t="str">
        <f>REPLACE(INDEX(GroupVertices[Group],MATCH(Edges[[#This Row],[Vertex 1]],GroupVertices[Vertex],0)),1,1,"")</f>
        <v>3</v>
      </c>
      <c r="U1157" s="78" t="str">
        <f>REPLACE(INDEX(GroupVertices[Group],MATCH(Edges[[#This Row],[Vertex 2]],GroupVertices[Vertex],0)),1,1,"")</f>
        <v>2</v>
      </c>
      <c r="V1157" s="48"/>
      <c r="W1157" s="49"/>
      <c r="X1157" s="48"/>
      <c r="Y1157" s="49"/>
      <c r="Z1157" s="48"/>
      <c r="AA1157" s="49"/>
      <c r="AB1157" s="48"/>
      <c r="AC1157" s="49"/>
      <c r="AD1157" s="48"/>
    </row>
    <row r="1158" spans="1:30" ht="15">
      <c r="A1158" s="65" t="s">
        <v>310</v>
      </c>
      <c r="B1158" s="65" t="s">
        <v>309</v>
      </c>
      <c r="C1158" s="66" t="s">
        <v>1350</v>
      </c>
      <c r="D1158" s="67">
        <v>3</v>
      </c>
      <c r="E1158" s="66" t="s">
        <v>132</v>
      </c>
      <c r="F1158" s="69">
        <v>32</v>
      </c>
      <c r="G1158" s="66"/>
      <c r="H1158" s="70"/>
      <c r="I1158" s="71"/>
      <c r="J1158" s="71"/>
      <c r="K1158" s="34" t="s">
        <v>65</v>
      </c>
      <c r="L1158" s="72">
        <v>1158</v>
      </c>
      <c r="M1158" s="72"/>
      <c r="N1158" s="73"/>
      <c r="O1158" s="79" t="s">
        <v>417</v>
      </c>
      <c r="P1158" s="79">
        <v>1</v>
      </c>
      <c r="Q1158" s="79" t="s">
        <v>418</v>
      </c>
      <c r="R1158" s="79"/>
      <c r="S1158" s="79"/>
      <c r="T1158" s="78" t="str">
        <f>REPLACE(INDEX(GroupVertices[Group],MATCH(Edges[[#This Row],[Vertex 1]],GroupVertices[Vertex],0)),1,1,"")</f>
        <v>3</v>
      </c>
      <c r="U1158" s="78" t="str">
        <f>REPLACE(INDEX(GroupVertices[Group],MATCH(Edges[[#This Row],[Vertex 2]],GroupVertices[Vertex],0)),1,1,"")</f>
        <v>4</v>
      </c>
      <c r="V1158" s="48"/>
      <c r="W1158" s="49"/>
      <c r="X1158" s="48"/>
      <c r="Y1158" s="49"/>
      <c r="Z1158" s="48"/>
      <c r="AA1158" s="49"/>
      <c r="AB1158" s="48"/>
      <c r="AC1158" s="49"/>
      <c r="AD1158" s="48"/>
    </row>
    <row r="1159" spans="1:30" ht="15">
      <c r="A1159" s="65" t="s">
        <v>310</v>
      </c>
      <c r="B1159" s="65" t="s">
        <v>312</v>
      </c>
      <c r="C1159" s="66" t="s">
        <v>1350</v>
      </c>
      <c r="D1159" s="67">
        <v>3</v>
      </c>
      <c r="E1159" s="66" t="s">
        <v>132</v>
      </c>
      <c r="F1159" s="69">
        <v>32</v>
      </c>
      <c r="G1159" s="66"/>
      <c r="H1159" s="70"/>
      <c r="I1159" s="71"/>
      <c r="J1159" s="71"/>
      <c r="K1159" s="34" t="s">
        <v>66</v>
      </c>
      <c r="L1159" s="72">
        <v>1159</v>
      </c>
      <c r="M1159" s="72"/>
      <c r="N1159" s="73"/>
      <c r="O1159" s="79" t="s">
        <v>417</v>
      </c>
      <c r="P1159" s="79">
        <v>1</v>
      </c>
      <c r="Q1159" s="79" t="s">
        <v>418</v>
      </c>
      <c r="R1159" s="79"/>
      <c r="S1159" s="79"/>
      <c r="T1159" s="78" t="str">
        <f>REPLACE(INDEX(GroupVertices[Group],MATCH(Edges[[#This Row],[Vertex 1]],GroupVertices[Vertex],0)),1,1,"")</f>
        <v>3</v>
      </c>
      <c r="U1159" s="78" t="str">
        <f>REPLACE(INDEX(GroupVertices[Group],MATCH(Edges[[#This Row],[Vertex 2]],GroupVertices[Vertex],0)),1,1,"")</f>
        <v>2</v>
      </c>
      <c r="V1159" s="48"/>
      <c r="W1159" s="49"/>
      <c r="X1159" s="48"/>
      <c r="Y1159" s="49"/>
      <c r="Z1159" s="48"/>
      <c r="AA1159" s="49"/>
      <c r="AB1159" s="48"/>
      <c r="AC1159" s="49"/>
      <c r="AD1159" s="48"/>
    </row>
    <row r="1160" spans="1:30" ht="15">
      <c r="A1160" s="65" t="s">
        <v>310</v>
      </c>
      <c r="B1160" s="65" t="s">
        <v>317</v>
      </c>
      <c r="C1160" s="66" t="s">
        <v>1350</v>
      </c>
      <c r="D1160" s="67">
        <v>3</v>
      </c>
      <c r="E1160" s="66" t="s">
        <v>132</v>
      </c>
      <c r="F1160" s="69">
        <v>32</v>
      </c>
      <c r="G1160" s="66"/>
      <c r="H1160" s="70"/>
      <c r="I1160" s="71"/>
      <c r="J1160" s="71"/>
      <c r="K1160" s="34" t="s">
        <v>65</v>
      </c>
      <c r="L1160" s="72">
        <v>1160</v>
      </c>
      <c r="M1160" s="72"/>
      <c r="N1160" s="73"/>
      <c r="O1160" s="79" t="s">
        <v>417</v>
      </c>
      <c r="P1160" s="79">
        <v>1</v>
      </c>
      <c r="Q1160" s="79" t="s">
        <v>418</v>
      </c>
      <c r="R1160" s="79"/>
      <c r="S1160" s="79"/>
      <c r="T1160" s="78" t="str">
        <f>REPLACE(INDEX(GroupVertices[Group],MATCH(Edges[[#This Row],[Vertex 1]],GroupVertices[Vertex],0)),1,1,"")</f>
        <v>3</v>
      </c>
      <c r="U1160" s="78" t="str">
        <f>REPLACE(INDEX(GroupVertices[Group],MATCH(Edges[[#This Row],[Vertex 2]],GroupVertices[Vertex],0)),1,1,"")</f>
        <v>3</v>
      </c>
      <c r="V1160" s="48"/>
      <c r="W1160" s="49"/>
      <c r="X1160" s="48"/>
      <c r="Y1160" s="49"/>
      <c r="Z1160" s="48"/>
      <c r="AA1160" s="49"/>
      <c r="AB1160" s="48"/>
      <c r="AC1160" s="49"/>
      <c r="AD1160" s="48"/>
    </row>
    <row r="1161" spans="1:30" ht="15">
      <c r="A1161" s="65" t="s">
        <v>310</v>
      </c>
      <c r="B1161" s="65" t="s">
        <v>357</v>
      </c>
      <c r="C1161" s="66" t="s">
        <v>1350</v>
      </c>
      <c r="D1161" s="67">
        <v>3</v>
      </c>
      <c r="E1161" s="66" t="s">
        <v>132</v>
      </c>
      <c r="F1161" s="69">
        <v>32</v>
      </c>
      <c r="G1161" s="66"/>
      <c r="H1161" s="70"/>
      <c r="I1161" s="71"/>
      <c r="J1161" s="71"/>
      <c r="K1161" s="34" t="s">
        <v>65</v>
      </c>
      <c r="L1161" s="72">
        <v>1161</v>
      </c>
      <c r="M1161" s="72"/>
      <c r="N1161" s="73"/>
      <c r="O1161" s="79" t="s">
        <v>417</v>
      </c>
      <c r="P1161" s="79">
        <v>1</v>
      </c>
      <c r="Q1161" s="79" t="s">
        <v>418</v>
      </c>
      <c r="R1161" s="79"/>
      <c r="S1161" s="79"/>
      <c r="T1161" s="78" t="str">
        <f>REPLACE(INDEX(GroupVertices[Group],MATCH(Edges[[#This Row],[Vertex 1]],GroupVertices[Vertex],0)),1,1,"")</f>
        <v>3</v>
      </c>
      <c r="U1161" s="78" t="str">
        <f>REPLACE(INDEX(GroupVertices[Group],MATCH(Edges[[#This Row],[Vertex 2]],GroupVertices[Vertex],0)),1,1,"")</f>
        <v>2</v>
      </c>
      <c r="V1161" s="48"/>
      <c r="W1161" s="49"/>
      <c r="X1161" s="48"/>
      <c r="Y1161" s="49"/>
      <c r="Z1161" s="48"/>
      <c r="AA1161" s="49"/>
      <c r="AB1161" s="48"/>
      <c r="AC1161" s="49"/>
      <c r="AD1161" s="48"/>
    </row>
    <row r="1162" spans="1:30" ht="15">
      <c r="A1162" s="65" t="s">
        <v>199</v>
      </c>
      <c r="B1162" s="65" t="s">
        <v>310</v>
      </c>
      <c r="C1162" s="66" t="s">
        <v>1350</v>
      </c>
      <c r="D1162" s="67">
        <v>3</v>
      </c>
      <c r="E1162" s="66" t="s">
        <v>132</v>
      </c>
      <c r="F1162" s="69">
        <v>32</v>
      </c>
      <c r="G1162" s="66"/>
      <c r="H1162" s="70"/>
      <c r="I1162" s="71"/>
      <c r="J1162" s="71"/>
      <c r="K1162" s="34" t="s">
        <v>65</v>
      </c>
      <c r="L1162" s="72">
        <v>1162</v>
      </c>
      <c r="M1162" s="72"/>
      <c r="N1162" s="73"/>
      <c r="O1162" s="79" t="s">
        <v>417</v>
      </c>
      <c r="P1162" s="79">
        <v>1</v>
      </c>
      <c r="Q1162" s="79" t="s">
        <v>418</v>
      </c>
      <c r="R1162" s="79"/>
      <c r="S1162" s="79"/>
      <c r="T1162" s="78" t="str">
        <f>REPLACE(INDEX(GroupVertices[Group],MATCH(Edges[[#This Row],[Vertex 1]],GroupVertices[Vertex],0)),1,1,"")</f>
        <v>1</v>
      </c>
      <c r="U1162" s="78" t="str">
        <f>REPLACE(INDEX(GroupVertices[Group],MATCH(Edges[[#This Row],[Vertex 2]],GroupVertices[Vertex],0)),1,1,"")</f>
        <v>3</v>
      </c>
      <c r="V1162" s="48"/>
      <c r="W1162" s="49"/>
      <c r="X1162" s="48"/>
      <c r="Y1162" s="49"/>
      <c r="Z1162" s="48"/>
      <c r="AA1162" s="49"/>
      <c r="AB1162" s="48"/>
      <c r="AC1162" s="49"/>
      <c r="AD1162" s="48"/>
    </row>
    <row r="1163" spans="1:30" ht="15">
      <c r="A1163" s="65" t="s">
        <v>270</v>
      </c>
      <c r="B1163" s="65" t="s">
        <v>310</v>
      </c>
      <c r="C1163" s="66" t="s">
        <v>1350</v>
      </c>
      <c r="D1163" s="67">
        <v>3</v>
      </c>
      <c r="E1163" s="66" t="s">
        <v>132</v>
      </c>
      <c r="F1163" s="69">
        <v>32</v>
      </c>
      <c r="G1163" s="66"/>
      <c r="H1163" s="70"/>
      <c r="I1163" s="71"/>
      <c r="J1163" s="71"/>
      <c r="K1163" s="34" t="s">
        <v>65</v>
      </c>
      <c r="L1163" s="72">
        <v>1163</v>
      </c>
      <c r="M1163" s="72"/>
      <c r="N1163" s="73"/>
      <c r="O1163" s="79" t="s">
        <v>417</v>
      </c>
      <c r="P1163" s="79">
        <v>1</v>
      </c>
      <c r="Q1163" s="79" t="s">
        <v>418</v>
      </c>
      <c r="R1163" s="79"/>
      <c r="S1163" s="79"/>
      <c r="T1163" s="78" t="str">
        <f>REPLACE(INDEX(GroupVertices[Group],MATCH(Edges[[#This Row],[Vertex 1]],GroupVertices[Vertex],0)),1,1,"")</f>
        <v>2</v>
      </c>
      <c r="U1163" s="78" t="str">
        <f>REPLACE(INDEX(GroupVertices[Group],MATCH(Edges[[#This Row],[Vertex 2]],GroupVertices[Vertex],0)),1,1,"")</f>
        <v>3</v>
      </c>
      <c r="V1163" s="48"/>
      <c r="W1163" s="49"/>
      <c r="X1163" s="48"/>
      <c r="Y1163" s="49"/>
      <c r="Z1163" s="48"/>
      <c r="AA1163" s="49"/>
      <c r="AB1163" s="48"/>
      <c r="AC1163" s="49"/>
      <c r="AD1163" s="48"/>
    </row>
    <row r="1164" spans="1:30" ht="15">
      <c r="A1164" s="65" t="s">
        <v>275</v>
      </c>
      <c r="B1164" s="65" t="s">
        <v>310</v>
      </c>
      <c r="C1164" s="66" t="s">
        <v>1350</v>
      </c>
      <c r="D1164" s="67">
        <v>3</v>
      </c>
      <c r="E1164" s="66" t="s">
        <v>132</v>
      </c>
      <c r="F1164" s="69">
        <v>32</v>
      </c>
      <c r="G1164" s="66"/>
      <c r="H1164" s="70"/>
      <c r="I1164" s="71"/>
      <c r="J1164" s="71"/>
      <c r="K1164" s="34" t="s">
        <v>66</v>
      </c>
      <c r="L1164" s="72">
        <v>1164</v>
      </c>
      <c r="M1164" s="72"/>
      <c r="N1164" s="73"/>
      <c r="O1164" s="79" t="s">
        <v>417</v>
      </c>
      <c r="P1164" s="79">
        <v>1</v>
      </c>
      <c r="Q1164" s="79" t="s">
        <v>418</v>
      </c>
      <c r="R1164" s="79"/>
      <c r="S1164" s="79"/>
      <c r="T1164" s="78" t="str">
        <f>REPLACE(INDEX(GroupVertices[Group],MATCH(Edges[[#This Row],[Vertex 1]],GroupVertices[Vertex],0)),1,1,"")</f>
        <v>3</v>
      </c>
      <c r="U1164" s="78" t="str">
        <f>REPLACE(INDEX(GroupVertices[Group],MATCH(Edges[[#This Row],[Vertex 2]],GroupVertices[Vertex],0)),1,1,"")</f>
        <v>3</v>
      </c>
      <c r="V1164" s="48"/>
      <c r="W1164" s="49"/>
      <c r="X1164" s="48"/>
      <c r="Y1164" s="49"/>
      <c r="Z1164" s="48"/>
      <c r="AA1164" s="49"/>
      <c r="AB1164" s="48"/>
      <c r="AC1164" s="49"/>
      <c r="AD1164" s="48"/>
    </row>
    <row r="1165" spans="1:30" ht="15">
      <c r="A1165" s="65" t="s">
        <v>329</v>
      </c>
      <c r="B1165" s="65" t="s">
        <v>310</v>
      </c>
      <c r="C1165" s="66" t="s">
        <v>1350</v>
      </c>
      <c r="D1165" s="67">
        <v>3</v>
      </c>
      <c r="E1165" s="66" t="s">
        <v>132</v>
      </c>
      <c r="F1165" s="69">
        <v>32</v>
      </c>
      <c r="G1165" s="66"/>
      <c r="H1165" s="70"/>
      <c r="I1165" s="71"/>
      <c r="J1165" s="71"/>
      <c r="K1165" s="34" t="s">
        <v>66</v>
      </c>
      <c r="L1165" s="72">
        <v>1165</v>
      </c>
      <c r="M1165" s="72"/>
      <c r="N1165" s="73"/>
      <c r="O1165" s="79" t="s">
        <v>417</v>
      </c>
      <c r="P1165" s="79">
        <v>1</v>
      </c>
      <c r="Q1165" s="79" t="s">
        <v>418</v>
      </c>
      <c r="R1165" s="79"/>
      <c r="S1165" s="79"/>
      <c r="T1165" s="78" t="str">
        <f>REPLACE(INDEX(GroupVertices[Group],MATCH(Edges[[#This Row],[Vertex 1]],GroupVertices[Vertex],0)),1,1,"")</f>
        <v>2</v>
      </c>
      <c r="U1165" s="78" t="str">
        <f>REPLACE(INDEX(GroupVertices[Group],MATCH(Edges[[#This Row],[Vertex 2]],GroupVertices[Vertex],0)),1,1,"")</f>
        <v>3</v>
      </c>
      <c r="V1165" s="48"/>
      <c r="W1165" s="49"/>
      <c r="X1165" s="48"/>
      <c r="Y1165" s="49"/>
      <c r="Z1165" s="48"/>
      <c r="AA1165" s="49"/>
      <c r="AB1165" s="48"/>
      <c r="AC1165" s="49"/>
      <c r="AD1165" s="48"/>
    </row>
    <row r="1166" spans="1:30" ht="15">
      <c r="A1166" s="65" t="s">
        <v>312</v>
      </c>
      <c r="B1166" s="65" t="s">
        <v>310</v>
      </c>
      <c r="C1166" s="66" t="s">
        <v>1350</v>
      </c>
      <c r="D1166" s="67">
        <v>3</v>
      </c>
      <c r="E1166" s="66" t="s">
        <v>132</v>
      </c>
      <c r="F1166" s="69">
        <v>32</v>
      </c>
      <c r="G1166" s="66"/>
      <c r="H1166" s="70"/>
      <c r="I1166" s="71"/>
      <c r="J1166" s="71"/>
      <c r="K1166" s="34" t="s">
        <v>66</v>
      </c>
      <c r="L1166" s="72">
        <v>1166</v>
      </c>
      <c r="M1166" s="72"/>
      <c r="N1166" s="73"/>
      <c r="O1166" s="79" t="s">
        <v>417</v>
      </c>
      <c r="P1166" s="79">
        <v>1</v>
      </c>
      <c r="Q1166" s="79" t="s">
        <v>418</v>
      </c>
      <c r="R1166" s="79"/>
      <c r="S1166" s="79"/>
      <c r="T1166" s="78" t="str">
        <f>REPLACE(INDEX(GroupVertices[Group],MATCH(Edges[[#This Row],[Vertex 1]],GroupVertices[Vertex],0)),1,1,"")</f>
        <v>2</v>
      </c>
      <c r="U1166" s="78" t="str">
        <f>REPLACE(INDEX(GroupVertices[Group],MATCH(Edges[[#This Row],[Vertex 2]],GroupVertices[Vertex],0)),1,1,"")</f>
        <v>3</v>
      </c>
      <c r="V1166" s="48"/>
      <c r="W1166" s="49"/>
      <c r="X1166" s="48"/>
      <c r="Y1166" s="49"/>
      <c r="Z1166" s="48"/>
      <c r="AA1166" s="49"/>
      <c r="AB1166" s="48"/>
      <c r="AC1166" s="49"/>
      <c r="AD1166" s="48"/>
    </row>
    <row r="1167" spans="1:30" ht="15">
      <c r="A1167" s="65" t="s">
        <v>331</v>
      </c>
      <c r="B1167" s="65" t="s">
        <v>310</v>
      </c>
      <c r="C1167" s="66" t="s">
        <v>1350</v>
      </c>
      <c r="D1167" s="67">
        <v>3</v>
      </c>
      <c r="E1167" s="66" t="s">
        <v>132</v>
      </c>
      <c r="F1167" s="69">
        <v>32</v>
      </c>
      <c r="G1167" s="66"/>
      <c r="H1167" s="70"/>
      <c r="I1167" s="71"/>
      <c r="J1167" s="71"/>
      <c r="K1167" s="34" t="s">
        <v>65</v>
      </c>
      <c r="L1167" s="72">
        <v>1167</v>
      </c>
      <c r="M1167" s="72"/>
      <c r="N1167" s="73"/>
      <c r="O1167" s="79" t="s">
        <v>417</v>
      </c>
      <c r="P1167" s="79">
        <v>1</v>
      </c>
      <c r="Q1167" s="79" t="s">
        <v>418</v>
      </c>
      <c r="R1167" s="79"/>
      <c r="S1167" s="79"/>
      <c r="T1167" s="78" t="str">
        <f>REPLACE(INDEX(GroupVertices[Group],MATCH(Edges[[#This Row],[Vertex 1]],GroupVertices[Vertex],0)),1,1,"")</f>
        <v>4</v>
      </c>
      <c r="U1167" s="78" t="str">
        <f>REPLACE(INDEX(GroupVertices[Group],MATCH(Edges[[#This Row],[Vertex 2]],GroupVertices[Vertex],0)),1,1,"")</f>
        <v>3</v>
      </c>
      <c r="V1167" s="48"/>
      <c r="W1167" s="49"/>
      <c r="X1167" s="48"/>
      <c r="Y1167" s="49"/>
      <c r="Z1167" s="48"/>
      <c r="AA1167" s="49"/>
      <c r="AB1167" s="48"/>
      <c r="AC1167" s="49"/>
      <c r="AD1167" s="48"/>
    </row>
    <row r="1168" spans="1:30" ht="15">
      <c r="A1168" s="65" t="s">
        <v>343</v>
      </c>
      <c r="B1168" s="65" t="s">
        <v>310</v>
      </c>
      <c r="C1168" s="66" t="s">
        <v>1350</v>
      </c>
      <c r="D1168" s="67">
        <v>3</v>
      </c>
      <c r="E1168" s="66" t="s">
        <v>132</v>
      </c>
      <c r="F1168" s="69">
        <v>32</v>
      </c>
      <c r="G1168" s="66"/>
      <c r="H1168" s="70"/>
      <c r="I1168" s="71"/>
      <c r="J1168" s="71"/>
      <c r="K1168" s="34" t="s">
        <v>65</v>
      </c>
      <c r="L1168" s="72">
        <v>1168</v>
      </c>
      <c r="M1168" s="72"/>
      <c r="N1168" s="73"/>
      <c r="O1168" s="79" t="s">
        <v>417</v>
      </c>
      <c r="P1168" s="79">
        <v>1</v>
      </c>
      <c r="Q1168" s="79" t="s">
        <v>418</v>
      </c>
      <c r="R1168" s="79"/>
      <c r="S1168" s="79"/>
      <c r="T1168" s="78" t="str">
        <f>REPLACE(INDEX(GroupVertices[Group],MATCH(Edges[[#This Row],[Vertex 1]],GroupVertices[Vertex],0)),1,1,"")</f>
        <v>3</v>
      </c>
      <c r="U1168" s="78" t="str">
        <f>REPLACE(INDEX(GroupVertices[Group],MATCH(Edges[[#This Row],[Vertex 2]],GroupVertices[Vertex],0)),1,1,"")</f>
        <v>3</v>
      </c>
      <c r="V1168" s="48"/>
      <c r="W1168" s="49"/>
      <c r="X1168" s="48"/>
      <c r="Y1168" s="49"/>
      <c r="Z1168" s="48"/>
      <c r="AA1168" s="49"/>
      <c r="AB1168" s="48"/>
      <c r="AC1168" s="49"/>
      <c r="AD1168" s="48"/>
    </row>
    <row r="1169" spans="1:30" ht="15">
      <c r="A1169" s="65" t="s">
        <v>299</v>
      </c>
      <c r="B1169" s="65" t="s">
        <v>272</v>
      </c>
      <c r="C1169" s="66" t="s">
        <v>1350</v>
      </c>
      <c r="D1169" s="67">
        <v>3</v>
      </c>
      <c r="E1169" s="66" t="s">
        <v>132</v>
      </c>
      <c r="F1169" s="69">
        <v>32</v>
      </c>
      <c r="G1169" s="66"/>
      <c r="H1169" s="70"/>
      <c r="I1169" s="71"/>
      <c r="J1169" s="71"/>
      <c r="K1169" s="34" t="s">
        <v>66</v>
      </c>
      <c r="L1169" s="72">
        <v>1169</v>
      </c>
      <c r="M1169" s="72"/>
      <c r="N1169" s="73"/>
      <c r="O1169" s="79" t="s">
        <v>417</v>
      </c>
      <c r="P1169" s="79">
        <v>1</v>
      </c>
      <c r="Q1169" s="79" t="s">
        <v>418</v>
      </c>
      <c r="R1169" s="79"/>
      <c r="S1169" s="79"/>
      <c r="T1169" s="78" t="str">
        <f>REPLACE(INDEX(GroupVertices[Group],MATCH(Edges[[#This Row],[Vertex 1]],GroupVertices[Vertex],0)),1,1,"")</f>
        <v>1</v>
      </c>
      <c r="U1169" s="78" t="str">
        <f>REPLACE(INDEX(GroupVertices[Group],MATCH(Edges[[#This Row],[Vertex 2]],GroupVertices[Vertex],0)),1,1,"")</f>
        <v>1</v>
      </c>
      <c r="V1169" s="48"/>
      <c r="W1169" s="49"/>
      <c r="X1169" s="48"/>
      <c r="Y1169" s="49"/>
      <c r="Z1169" s="48"/>
      <c r="AA1169" s="49"/>
      <c r="AB1169" s="48"/>
      <c r="AC1169" s="49"/>
      <c r="AD1169" s="48"/>
    </row>
    <row r="1170" spans="1:30" ht="15">
      <c r="A1170" s="65" t="s">
        <v>242</v>
      </c>
      <c r="B1170" s="65" t="s">
        <v>272</v>
      </c>
      <c r="C1170" s="66" t="s">
        <v>1350</v>
      </c>
      <c r="D1170" s="67">
        <v>3</v>
      </c>
      <c r="E1170" s="66" t="s">
        <v>132</v>
      </c>
      <c r="F1170" s="69">
        <v>32</v>
      </c>
      <c r="G1170" s="66"/>
      <c r="H1170" s="70"/>
      <c r="I1170" s="71"/>
      <c r="J1170" s="71"/>
      <c r="K1170" s="34" t="s">
        <v>65</v>
      </c>
      <c r="L1170" s="72">
        <v>1170</v>
      </c>
      <c r="M1170" s="72"/>
      <c r="N1170" s="73"/>
      <c r="O1170" s="79" t="s">
        <v>417</v>
      </c>
      <c r="P1170" s="79">
        <v>1</v>
      </c>
      <c r="Q1170" s="79" t="s">
        <v>418</v>
      </c>
      <c r="R1170" s="79"/>
      <c r="S1170" s="79"/>
      <c r="T1170" s="78" t="str">
        <f>REPLACE(INDEX(GroupVertices[Group],MATCH(Edges[[#This Row],[Vertex 1]],GroupVertices[Vertex],0)),1,1,"")</f>
        <v>2</v>
      </c>
      <c r="U1170" s="78" t="str">
        <f>REPLACE(INDEX(GroupVertices[Group],MATCH(Edges[[#This Row],[Vertex 2]],GroupVertices[Vertex],0)),1,1,"")</f>
        <v>1</v>
      </c>
      <c r="V1170" s="48"/>
      <c r="W1170" s="49"/>
      <c r="X1170" s="48"/>
      <c r="Y1170" s="49"/>
      <c r="Z1170" s="48"/>
      <c r="AA1170" s="49"/>
      <c r="AB1170" s="48"/>
      <c r="AC1170" s="49"/>
      <c r="AD1170" s="48"/>
    </row>
    <row r="1171" spans="1:30" ht="15">
      <c r="A1171" s="65" t="s">
        <v>272</v>
      </c>
      <c r="B1171" s="65" t="s">
        <v>388</v>
      </c>
      <c r="C1171" s="66" t="s">
        <v>1350</v>
      </c>
      <c r="D1171" s="67">
        <v>3</v>
      </c>
      <c r="E1171" s="66" t="s">
        <v>132</v>
      </c>
      <c r="F1171" s="69">
        <v>32</v>
      </c>
      <c r="G1171" s="66"/>
      <c r="H1171" s="70"/>
      <c r="I1171" s="71"/>
      <c r="J1171" s="71"/>
      <c r="K1171" s="34" t="s">
        <v>65</v>
      </c>
      <c r="L1171" s="72">
        <v>1171</v>
      </c>
      <c r="M1171" s="72"/>
      <c r="N1171" s="73"/>
      <c r="O1171" s="79" t="s">
        <v>417</v>
      </c>
      <c r="P1171" s="79">
        <v>1</v>
      </c>
      <c r="Q1171" s="79" t="s">
        <v>418</v>
      </c>
      <c r="R1171" s="79"/>
      <c r="S1171" s="79"/>
      <c r="T1171" s="78" t="str">
        <f>REPLACE(INDEX(GroupVertices[Group],MATCH(Edges[[#This Row],[Vertex 1]],GroupVertices[Vertex],0)),1,1,"")</f>
        <v>1</v>
      </c>
      <c r="U1171" s="78" t="str">
        <f>REPLACE(INDEX(GroupVertices[Group],MATCH(Edges[[#This Row],[Vertex 2]],GroupVertices[Vertex],0)),1,1,"")</f>
        <v>2</v>
      </c>
      <c r="V1171" s="48"/>
      <c r="W1171" s="49"/>
      <c r="X1171" s="48"/>
      <c r="Y1171" s="49"/>
      <c r="Z1171" s="48"/>
      <c r="AA1171" s="49"/>
      <c r="AB1171" s="48"/>
      <c r="AC1171" s="49"/>
      <c r="AD1171" s="48"/>
    </row>
    <row r="1172" spans="1:30" ht="15">
      <c r="A1172" s="65" t="s">
        <v>272</v>
      </c>
      <c r="B1172" s="65" t="s">
        <v>299</v>
      </c>
      <c r="C1172" s="66" t="s">
        <v>1350</v>
      </c>
      <c r="D1172" s="67">
        <v>3</v>
      </c>
      <c r="E1172" s="66" t="s">
        <v>132</v>
      </c>
      <c r="F1172" s="69">
        <v>32</v>
      </c>
      <c r="G1172" s="66"/>
      <c r="H1172" s="70"/>
      <c r="I1172" s="71"/>
      <c r="J1172" s="71"/>
      <c r="K1172" s="34" t="s">
        <v>66</v>
      </c>
      <c r="L1172" s="72">
        <v>1172</v>
      </c>
      <c r="M1172" s="72"/>
      <c r="N1172" s="73"/>
      <c r="O1172" s="79" t="s">
        <v>417</v>
      </c>
      <c r="P1172" s="79">
        <v>1</v>
      </c>
      <c r="Q1172" s="79" t="s">
        <v>418</v>
      </c>
      <c r="R1172" s="79"/>
      <c r="S1172" s="79"/>
      <c r="T1172" s="78" t="str">
        <f>REPLACE(INDEX(GroupVertices[Group],MATCH(Edges[[#This Row],[Vertex 1]],GroupVertices[Vertex],0)),1,1,"")</f>
        <v>1</v>
      </c>
      <c r="U1172" s="78" t="str">
        <f>REPLACE(INDEX(GroupVertices[Group],MATCH(Edges[[#This Row],[Vertex 2]],GroupVertices[Vertex],0)),1,1,"")</f>
        <v>1</v>
      </c>
      <c r="V1172" s="48"/>
      <c r="W1172" s="49"/>
      <c r="X1172" s="48"/>
      <c r="Y1172" s="49"/>
      <c r="Z1172" s="48"/>
      <c r="AA1172" s="49"/>
      <c r="AB1172" s="48"/>
      <c r="AC1172" s="49"/>
      <c r="AD1172" s="48"/>
    </row>
    <row r="1173" spans="1:30" ht="15">
      <c r="A1173" s="65" t="s">
        <v>272</v>
      </c>
      <c r="B1173" s="65" t="s">
        <v>283</v>
      </c>
      <c r="C1173" s="66" t="s">
        <v>1350</v>
      </c>
      <c r="D1173" s="67">
        <v>3</v>
      </c>
      <c r="E1173" s="66" t="s">
        <v>132</v>
      </c>
      <c r="F1173" s="69">
        <v>32</v>
      </c>
      <c r="G1173" s="66"/>
      <c r="H1173" s="70"/>
      <c r="I1173" s="71"/>
      <c r="J1173" s="71"/>
      <c r="K1173" s="34" t="s">
        <v>66</v>
      </c>
      <c r="L1173" s="72">
        <v>1173</v>
      </c>
      <c r="M1173" s="72"/>
      <c r="N1173" s="73"/>
      <c r="O1173" s="79" t="s">
        <v>417</v>
      </c>
      <c r="P1173" s="79">
        <v>1</v>
      </c>
      <c r="Q1173" s="79" t="s">
        <v>418</v>
      </c>
      <c r="R1173" s="79"/>
      <c r="S1173" s="79"/>
      <c r="T1173" s="78" t="str">
        <f>REPLACE(INDEX(GroupVertices[Group],MATCH(Edges[[#This Row],[Vertex 1]],GroupVertices[Vertex],0)),1,1,"")</f>
        <v>1</v>
      </c>
      <c r="U1173" s="78" t="str">
        <f>REPLACE(INDEX(GroupVertices[Group],MATCH(Edges[[#This Row],[Vertex 2]],GroupVertices[Vertex],0)),1,1,"")</f>
        <v>2</v>
      </c>
      <c r="V1173" s="48"/>
      <c r="W1173" s="49"/>
      <c r="X1173" s="48"/>
      <c r="Y1173" s="49"/>
      <c r="Z1173" s="48"/>
      <c r="AA1173" s="49"/>
      <c r="AB1173" s="48"/>
      <c r="AC1173" s="49"/>
      <c r="AD1173" s="48"/>
    </row>
    <row r="1174" spans="1:30" ht="15">
      <c r="A1174" s="65" t="s">
        <v>272</v>
      </c>
      <c r="B1174" s="65" t="s">
        <v>295</v>
      </c>
      <c r="C1174" s="66" t="s">
        <v>1350</v>
      </c>
      <c r="D1174" s="67">
        <v>3</v>
      </c>
      <c r="E1174" s="66" t="s">
        <v>132</v>
      </c>
      <c r="F1174" s="69">
        <v>32</v>
      </c>
      <c r="G1174" s="66"/>
      <c r="H1174" s="70"/>
      <c r="I1174" s="71"/>
      <c r="J1174" s="71"/>
      <c r="K1174" s="34" t="s">
        <v>65</v>
      </c>
      <c r="L1174" s="72">
        <v>1174</v>
      </c>
      <c r="M1174" s="72"/>
      <c r="N1174" s="73"/>
      <c r="O1174" s="79" t="s">
        <v>417</v>
      </c>
      <c r="P1174" s="79">
        <v>1</v>
      </c>
      <c r="Q1174" s="79" t="s">
        <v>418</v>
      </c>
      <c r="R1174" s="79"/>
      <c r="S1174" s="79"/>
      <c r="T1174" s="78" t="str">
        <f>REPLACE(INDEX(GroupVertices[Group],MATCH(Edges[[#This Row],[Vertex 1]],GroupVertices[Vertex],0)),1,1,"")</f>
        <v>1</v>
      </c>
      <c r="U1174" s="78" t="str">
        <f>REPLACE(INDEX(GroupVertices[Group],MATCH(Edges[[#This Row],[Vertex 2]],GroupVertices[Vertex],0)),1,1,"")</f>
        <v>2</v>
      </c>
      <c r="V1174" s="48"/>
      <c r="W1174" s="49"/>
      <c r="X1174" s="48"/>
      <c r="Y1174" s="49"/>
      <c r="Z1174" s="48"/>
      <c r="AA1174" s="49"/>
      <c r="AB1174" s="48"/>
      <c r="AC1174" s="49"/>
      <c r="AD1174" s="48"/>
    </row>
    <row r="1175" spans="1:30" ht="15">
      <c r="A1175" s="65" t="s">
        <v>272</v>
      </c>
      <c r="B1175" s="65" t="s">
        <v>345</v>
      </c>
      <c r="C1175" s="66" t="s">
        <v>1350</v>
      </c>
      <c r="D1175" s="67">
        <v>3</v>
      </c>
      <c r="E1175" s="66" t="s">
        <v>132</v>
      </c>
      <c r="F1175" s="69">
        <v>32</v>
      </c>
      <c r="G1175" s="66"/>
      <c r="H1175" s="70"/>
      <c r="I1175" s="71"/>
      <c r="J1175" s="71"/>
      <c r="K1175" s="34" t="s">
        <v>65</v>
      </c>
      <c r="L1175" s="72">
        <v>1175</v>
      </c>
      <c r="M1175" s="72"/>
      <c r="N1175" s="73"/>
      <c r="O1175" s="79" t="s">
        <v>417</v>
      </c>
      <c r="P1175" s="79">
        <v>1</v>
      </c>
      <c r="Q1175" s="79" t="s">
        <v>418</v>
      </c>
      <c r="R1175" s="79"/>
      <c r="S1175" s="79"/>
      <c r="T1175" s="78" t="str">
        <f>REPLACE(INDEX(GroupVertices[Group],MATCH(Edges[[#This Row],[Vertex 1]],GroupVertices[Vertex],0)),1,1,"")</f>
        <v>1</v>
      </c>
      <c r="U1175" s="78" t="str">
        <f>REPLACE(INDEX(GroupVertices[Group],MATCH(Edges[[#This Row],[Vertex 2]],GroupVertices[Vertex],0)),1,1,"")</f>
        <v>1</v>
      </c>
      <c r="V1175" s="48"/>
      <c r="W1175" s="49"/>
      <c r="X1175" s="48"/>
      <c r="Y1175" s="49"/>
      <c r="Z1175" s="48"/>
      <c r="AA1175" s="49"/>
      <c r="AB1175" s="48"/>
      <c r="AC1175" s="49"/>
      <c r="AD1175" s="48"/>
    </row>
    <row r="1176" spans="1:30" ht="15">
      <c r="A1176" s="65" t="s">
        <v>272</v>
      </c>
      <c r="B1176" s="65" t="s">
        <v>333</v>
      </c>
      <c r="C1176" s="66" t="s">
        <v>1350</v>
      </c>
      <c r="D1176" s="67">
        <v>3</v>
      </c>
      <c r="E1176" s="66" t="s">
        <v>132</v>
      </c>
      <c r="F1176" s="69">
        <v>32</v>
      </c>
      <c r="G1176" s="66"/>
      <c r="H1176" s="70"/>
      <c r="I1176" s="71"/>
      <c r="J1176" s="71"/>
      <c r="K1176" s="34" t="s">
        <v>66</v>
      </c>
      <c r="L1176" s="72">
        <v>1176</v>
      </c>
      <c r="M1176" s="72"/>
      <c r="N1176" s="73"/>
      <c r="O1176" s="79" t="s">
        <v>417</v>
      </c>
      <c r="P1176" s="79">
        <v>1</v>
      </c>
      <c r="Q1176" s="79" t="s">
        <v>418</v>
      </c>
      <c r="R1176" s="79"/>
      <c r="S1176" s="79"/>
      <c r="T1176" s="78" t="str">
        <f>REPLACE(INDEX(GroupVertices[Group],MATCH(Edges[[#This Row],[Vertex 1]],GroupVertices[Vertex],0)),1,1,"")</f>
        <v>1</v>
      </c>
      <c r="U1176" s="78" t="str">
        <f>REPLACE(INDEX(GroupVertices[Group],MATCH(Edges[[#This Row],[Vertex 2]],GroupVertices[Vertex],0)),1,1,"")</f>
        <v>1</v>
      </c>
      <c r="V1176" s="48"/>
      <c r="W1176" s="49"/>
      <c r="X1176" s="48"/>
      <c r="Y1176" s="49"/>
      <c r="Z1176" s="48"/>
      <c r="AA1176" s="49"/>
      <c r="AB1176" s="48"/>
      <c r="AC1176" s="49"/>
      <c r="AD1176" s="48"/>
    </row>
    <row r="1177" spans="1:30" ht="15">
      <c r="A1177" s="65" t="s">
        <v>272</v>
      </c>
      <c r="B1177" s="65" t="s">
        <v>309</v>
      </c>
      <c r="C1177" s="66" t="s">
        <v>1350</v>
      </c>
      <c r="D1177" s="67">
        <v>3</v>
      </c>
      <c r="E1177" s="66" t="s">
        <v>132</v>
      </c>
      <c r="F1177" s="69">
        <v>32</v>
      </c>
      <c r="G1177" s="66"/>
      <c r="H1177" s="70"/>
      <c r="I1177" s="71"/>
      <c r="J1177" s="71"/>
      <c r="K1177" s="34" t="s">
        <v>65</v>
      </c>
      <c r="L1177" s="72">
        <v>1177</v>
      </c>
      <c r="M1177" s="72"/>
      <c r="N1177" s="73"/>
      <c r="O1177" s="79" t="s">
        <v>417</v>
      </c>
      <c r="P1177" s="79">
        <v>1</v>
      </c>
      <c r="Q1177" s="79" t="s">
        <v>418</v>
      </c>
      <c r="R1177" s="79"/>
      <c r="S1177" s="79"/>
      <c r="T1177" s="78" t="str">
        <f>REPLACE(INDEX(GroupVertices[Group],MATCH(Edges[[#This Row],[Vertex 1]],GroupVertices[Vertex],0)),1,1,"")</f>
        <v>1</v>
      </c>
      <c r="U1177" s="78" t="str">
        <f>REPLACE(INDEX(GroupVertices[Group],MATCH(Edges[[#This Row],[Vertex 2]],GroupVertices[Vertex],0)),1,1,"")</f>
        <v>4</v>
      </c>
      <c r="V1177" s="48"/>
      <c r="W1177" s="49"/>
      <c r="X1177" s="48"/>
      <c r="Y1177" s="49"/>
      <c r="Z1177" s="48"/>
      <c r="AA1177" s="49"/>
      <c r="AB1177" s="48"/>
      <c r="AC1177" s="49"/>
      <c r="AD1177" s="48"/>
    </row>
    <row r="1178" spans="1:30" ht="15">
      <c r="A1178" s="65" t="s">
        <v>272</v>
      </c>
      <c r="B1178" s="65" t="s">
        <v>331</v>
      </c>
      <c r="C1178" s="66" t="s">
        <v>1350</v>
      </c>
      <c r="D1178" s="67">
        <v>3</v>
      </c>
      <c r="E1178" s="66" t="s">
        <v>132</v>
      </c>
      <c r="F1178" s="69">
        <v>32</v>
      </c>
      <c r="G1178" s="66"/>
      <c r="H1178" s="70"/>
      <c r="I1178" s="71"/>
      <c r="J1178" s="71"/>
      <c r="K1178" s="34" t="s">
        <v>66</v>
      </c>
      <c r="L1178" s="72">
        <v>1178</v>
      </c>
      <c r="M1178" s="72"/>
      <c r="N1178" s="73"/>
      <c r="O1178" s="79" t="s">
        <v>417</v>
      </c>
      <c r="P1178" s="79">
        <v>1</v>
      </c>
      <c r="Q1178" s="79" t="s">
        <v>418</v>
      </c>
      <c r="R1178" s="79"/>
      <c r="S1178" s="79"/>
      <c r="T1178" s="78" t="str">
        <f>REPLACE(INDEX(GroupVertices[Group],MATCH(Edges[[#This Row],[Vertex 1]],GroupVertices[Vertex],0)),1,1,"")</f>
        <v>1</v>
      </c>
      <c r="U1178" s="78" t="str">
        <f>REPLACE(INDEX(GroupVertices[Group],MATCH(Edges[[#This Row],[Vertex 2]],GroupVertices[Vertex],0)),1,1,"")</f>
        <v>4</v>
      </c>
      <c r="V1178" s="48"/>
      <c r="W1178" s="49"/>
      <c r="X1178" s="48"/>
      <c r="Y1178" s="49"/>
      <c r="Z1178" s="48"/>
      <c r="AA1178" s="49"/>
      <c r="AB1178" s="48"/>
      <c r="AC1178" s="49"/>
      <c r="AD1178" s="48"/>
    </row>
    <row r="1179" spans="1:30" ht="15">
      <c r="A1179" s="65" t="s">
        <v>272</v>
      </c>
      <c r="B1179" s="65" t="s">
        <v>339</v>
      </c>
      <c r="C1179" s="66" t="s">
        <v>1350</v>
      </c>
      <c r="D1179" s="67">
        <v>3</v>
      </c>
      <c r="E1179" s="66" t="s">
        <v>132</v>
      </c>
      <c r="F1179" s="69">
        <v>32</v>
      </c>
      <c r="G1179" s="66"/>
      <c r="H1179" s="70"/>
      <c r="I1179" s="71"/>
      <c r="J1179" s="71"/>
      <c r="K1179" s="34" t="s">
        <v>65</v>
      </c>
      <c r="L1179" s="72">
        <v>1179</v>
      </c>
      <c r="M1179" s="72"/>
      <c r="N1179" s="73"/>
      <c r="O1179" s="79" t="s">
        <v>417</v>
      </c>
      <c r="P1179" s="79">
        <v>1</v>
      </c>
      <c r="Q1179" s="79" t="s">
        <v>418</v>
      </c>
      <c r="R1179" s="79"/>
      <c r="S1179" s="79"/>
      <c r="T1179" s="78" t="str">
        <f>REPLACE(INDEX(GroupVertices[Group],MATCH(Edges[[#This Row],[Vertex 1]],GroupVertices[Vertex],0)),1,1,"")</f>
        <v>1</v>
      </c>
      <c r="U1179" s="78" t="str">
        <f>REPLACE(INDEX(GroupVertices[Group],MATCH(Edges[[#This Row],[Vertex 2]],GroupVertices[Vertex],0)),1,1,"")</f>
        <v>2</v>
      </c>
      <c r="V1179" s="48"/>
      <c r="W1179" s="49"/>
      <c r="X1179" s="48"/>
      <c r="Y1179" s="49"/>
      <c r="Z1179" s="48"/>
      <c r="AA1179" s="49"/>
      <c r="AB1179" s="48"/>
      <c r="AC1179" s="49"/>
      <c r="AD1179" s="48"/>
    </row>
    <row r="1180" spans="1:30" ht="15">
      <c r="A1180" s="65" t="s">
        <v>199</v>
      </c>
      <c r="B1180" s="65" t="s">
        <v>272</v>
      </c>
      <c r="C1180" s="66" t="s">
        <v>1350</v>
      </c>
      <c r="D1180" s="67">
        <v>3</v>
      </c>
      <c r="E1180" s="66" t="s">
        <v>132</v>
      </c>
      <c r="F1180" s="69">
        <v>32</v>
      </c>
      <c r="G1180" s="66"/>
      <c r="H1180" s="70"/>
      <c r="I1180" s="71"/>
      <c r="J1180" s="71"/>
      <c r="K1180" s="34" t="s">
        <v>65</v>
      </c>
      <c r="L1180" s="72">
        <v>1180</v>
      </c>
      <c r="M1180" s="72"/>
      <c r="N1180" s="73"/>
      <c r="O1180" s="79" t="s">
        <v>417</v>
      </c>
      <c r="P1180" s="79">
        <v>1</v>
      </c>
      <c r="Q1180" s="79" t="s">
        <v>418</v>
      </c>
      <c r="R1180" s="79"/>
      <c r="S1180" s="79"/>
      <c r="T1180" s="78" t="str">
        <f>REPLACE(INDEX(GroupVertices[Group],MATCH(Edges[[#This Row],[Vertex 1]],GroupVertices[Vertex],0)),1,1,"")</f>
        <v>1</v>
      </c>
      <c r="U1180" s="78" t="str">
        <f>REPLACE(INDEX(GroupVertices[Group],MATCH(Edges[[#This Row],[Vertex 2]],GroupVertices[Vertex],0)),1,1,"")</f>
        <v>1</v>
      </c>
      <c r="V1180" s="48"/>
      <c r="W1180" s="49"/>
      <c r="X1180" s="48"/>
      <c r="Y1180" s="49"/>
      <c r="Z1180" s="48"/>
      <c r="AA1180" s="49"/>
      <c r="AB1180" s="48"/>
      <c r="AC1180" s="49"/>
      <c r="AD1180" s="48"/>
    </row>
    <row r="1181" spans="1:30" ht="15">
      <c r="A1181" s="65" t="s">
        <v>283</v>
      </c>
      <c r="B1181" s="65" t="s">
        <v>272</v>
      </c>
      <c r="C1181" s="66" t="s">
        <v>1350</v>
      </c>
      <c r="D1181" s="67">
        <v>3</v>
      </c>
      <c r="E1181" s="66" t="s">
        <v>132</v>
      </c>
      <c r="F1181" s="69">
        <v>32</v>
      </c>
      <c r="G1181" s="66"/>
      <c r="H1181" s="70"/>
      <c r="I1181" s="71"/>
      <c r="J1181" s="71"/>
      <c r="K1181" s="34" t="s">
        <v>66</v>
      </c>
      <c r="L1181" s="72">
        <v>1181</v>
      </c>
      <c r="M1181" s="72"/>
      <c r="N1181" s="73"/>
      <c r="O1181" s="79" t="s">
        <v>417</v>
      </c>
      <c r="P1181" s="79">
        <v>1</v>
      </c>
      <c r="Q1181" s="79" t="s">
        <v>418</v>
      </c>
      <c r="R1181" s="79"/>
      <c r="S1181" s="79"/>
      <c r="T1181" s="78" t="str">
        <f>REPLACE(INDEX(GroupVertices[Group],MATCH(Edges[[#This Row],[Vertex 1]],GroupVertices[Vertex],0)),1,1,"")</f>
        <v>2</v>
      </c>
      <c r="U1181" s="78" t="str">
        <f>REPLACE(INDEX(GroupVertices[Group],MATCH(Edges[[#This Row],[Vertex 2]],GroupVertices[Vertex],0)),1,1,"")</f>
        <v>1</v>
      </c>
      <c r="V1181" s="48"/>
      <c r="W1181" s="49"/>
      <c r="X1181" s="48"/>
      <c r="Y1181" s="49"/>
      <c r="Z1181" s="48"/>
      <c r="AA1181" s="49"/>
      <c r="AB1181" s="48"/>
      <c r="AC1181" s="49"/>
      <c r="AD1181" s="48"/>
    </row>
    <row r="1182" spans="1:30" ht="15">
      <c r="A1182" s="65" t="s">
        <v>333</v>
      </c>
      <c r="B1182" s="65" t="s">
        <v>272</v>
      </c>
      <c r="C1182" s="66" t="s">
        <v>1350</v>
      </c>
      <c r="D1182" s="67">
        <v>3</v>
      </c>
      <c r="E1182" s="66" t="s">
        <v>132</v>
      </c>
      <c r="F1182" s="69">
        <v>32</v>
      </c>
      <c r="G1182" s="66"/>
      <c r="H1182" s="70"/>
      <c r="I1182" s="71"/>
      <c r="J1182" s="71"/>
      <c r="K1182" s="34" t="s">
        <v>66</v>
      </c>
      <c r="L1182" s="72">
        <v>1182</v>
      </c>
      <c r="M1182" s="72"/>
      <c r="N1182" s="73"/>
      <c r="O1182" s="79" t="s">
        <v>417</v>
      </c>
      <c r="P1182" s="79">
        <v>1</v>
      </c>
      <c r="Q1182" s="79" t="s">
        <v>418</v>
      </c>
      <c r="R1182" s="79"/>
      <c r="S1182" s="79"/>
      <c r="T1182" s="78" t="str">
        <f>REPLACE(INDEX(GroupVertices[Group],MATCH(Edges[[#This Row],[Vertex 1]],GroupVertices[Vertex],0)),1,1,"")</f>
        <v>1</v>
      </c>
      <c r="U1182" s="78" t="str">
        <f>REPLACE(INDEX(GroupVertices[Group],MATCH(Edges[[#This Row],[Vertex 2]],GroupVertices[Vertex],0)),1,1,"")</f>
        <v>1</v>
      </c>
      <c r="V1182" s="48"/>
      <c r="W1182" s="49"/>
      <c r="X1182" s="48"/>
      <c r="Y1182" s="49"/>
      <c r="Z1182" s="48"/>
      <c r="AA1182" s="49"/>
      <c r="AB1182" s="48"/>
      <c r="AC1182" s="49"/>
      <c r="AD1182" s="48"/>
    </row>
    <row r="1183" spans="1:30" ht="15">
      <c r="A1183" s="65" t="s">
        <v>329</v>
      </c>
      <c r="B1183" s="65" t="s">
        <v>272</v>
      </c>
      <c r="C1183" s="66" t="s">
        <v>1350</v>
      </c>
      <c r="D1183" s="67">
        <v>3</v>
      </c>
      <c r="E1183" s="66" t="s">
        <v>132</v>
      </c>
      <c r="F1183" s="69">
        <v>32</v>
      </c>
      <c r="G1183" s="66"/>
      <c r="H1183" s="70"/>
      <c r="I1183" s="71"/>
      <c r="J1183" s="71"/>
      <c r="K1183" s="34" t="s">
        <v>65</v>
      </c>
      <c r="L1183" s="72">
        <v>1183</v>
      </c>
      <c r="M1183" s="72"/>
      <c r="N1183" s="73"/>
      <c r="O1183" s="79" t="s">
        <v>417</v>
      </c>
      <c r="P1183" s="79">
        <v>1</v>
      </c>
      <c r="Q1183" s="79" t="s">
        <v>418</v>
      </c>
      <c r="R1183" s="79"/>
      <c r="S1183" s="79"/>
      <c r="T1183" s="78" t="str">
        <f>REPLACE(INDEX(GroupVertices[Group],MATCH(Edges[[#This Row],[Vertex 1]],GroupVertices[Vertex],0)),1,1,"")</f>
        <v>2</v>
      </c>
      <c r="U1183" s="78" t="str">
        <f>REPLACE(INDEX(GroupVertices[Group],MATCH(Edges[[#This Row],[Vertex 2]],GroupVertices[Vertex],0)),1,1,"")</f>
        <v>1</v>
      </c>
      <c r="V1183" s="48"/>
      <c r="W1183" s="49"/>
      <c r="X1183" s="48"/>
      <c r="Y1183" s="49"/>
      <c r="Z1183" s="48"/>
      <c r="AA1183" s="49"/>
      <c r="AB1183" s="48"/>
      <c r="AC1183" s="49"/>
      <c r="AD1183" s="48"/>
    </row>
    <row r="1184" spans="1:30" ht="15">
      <c r="A1184" s="65" t="s">
        <v>312</v>
      </c>
      <c r="B1184" s="65" t="s">
        <v>272</v>
      </c>
      <c r="C1184" s="66" t="s">
        <v>1350</v>
      </c>
      <c r="D1184" s="67">
        <v>3</v>
      </c>
      <c r="E1184" s="66" t="s">
        <v>132</v>
      </c>
      <c r="F1184" s="69">
        <v>32</v>
      </c>
      <c r="G1184" s="66"/>
      <c r="H1184" s="70"/>
      <c r="I1184" s="71"/>
      <c r="J1184" s="71"/>
      <c r="K1184" s="34" t="s">
        <v>65</v>
      </c>
      <c r="L1184" s="72">
        <v>1184</v>
      </c>
      <c r="M1184" s="72"/>
      <c r="N1184" s="73"/>
      <c r="O1184" s="79" t="s">
        <v>417</v>
      </c>
      <c r="P1184" s="79">
        <v>1</v>
      </c>
      <c r="Q1184" s="79" t="s">
        <v>418</v>
      </c>
      <c r="R1184" s="79"/>
      <c r="S1184" s="79"/>
      <c r="T1184" s="78" t="str">
        <f>REPLACE(INDEX(GroupVertices[Group],MATCH(Edges[[#This Row],[Vertex 1]],GroupVertices[Vertex],0)),1,1,"")</f>
        <v>2</v>
      </c>
      <c r="U1184" s="78" t="str">
        <f>REPLACE(INDEX(GroupVertices[Group],MATCH(Edges[[#This Row],[Vertex 2]],GroupVertices[Vertex],0)),1,1,"")</f>
        <v>1</v>
      </c>
      <c r="V1184" s="48"/>
      <c r="W1184" s="49"/>
      <c r="X1184" s="48"/>
      <c r="Y1184" s="49"/>
      <c r="Z1184" s="48"/>
      <c r="AA1184" s="49"/>
      <c r="AB1184" s="48"/>
      <c r="AC1184" s="49"/>
      <c r="AD1184" s="48"/>
    </row>
    <row r="1185" spans="1:30" ht="15">
      <c r="A1185" s="65" t="s">
        <v>331</v>
      </c>
      <c r="B1185" s="65" t="s">
        <v>272</v>
      </c>
      <c r="C1185" s="66" t="s">
        <v>1350</v>
      </c>
      <c r="D1185" s="67">
        <v>3</v>
      </c>
      <c r="E1185" s="66" t="s">
        <v>132</v>
      </c>
      <c r="F1185" s="69">
        <v>32</v>
      </c>
      <c r="G1185" s="66"/>
      <c r="H1185" s="70"/>
      <c r="I1185" s="71"/>
      <c r="J1185" s="71"/>
      <c r="K1185" s="34" t="s">
        <v>66</v>
      </c>
      <c r="L1185" s="72">
        <v>1185</v>
      </c>
      <c r="M1185" s="72"/>
      <c r="N1185" s="73"/>
      <c r="O1185" s="79" t="s">
        <v>417</v>
      </c>
      <c r="P1185" s="79">
        <v>1</v>
      </c>
      <c r="Q1185" s="79" t="s">
        <v>418</v>
      </c>
      <c r="R1185" s="79"/>
      <c r="S1185" s="79"/>
      <c r="T1185" s="78" t="str">
        <f>REPLACE(INDEX(GroupVertices[Group],MATCH(Edges[[#This Row],[Vertex 1]],GroupVertices[Vertex],0)),1,1,"")</f>
        <v>4</v>
      </c>
      <c r="U1185" s="78" t="str">
        <f>REPLACE(INDEX(GroupVertices[Group],MATCH(Edges[[#This Row],[Vertex 2]],GroupVertices[Vertex],0)),1,1,"")</f>
        <v>1</v>
      </c>
      <c r="V1185" s="48"/>
      <c r="W1185" s="49"/>
      <c r="X1185" s="48"/>
      <c r="Y1185" s="49"/>
      <c r="Z1185" s="48"/>
      <c r="AA1185" s="49"/>
      <c r="AB1185" s="48"/>
      <c r="AC1185" s="49"/>
      <c r="AD1185" s="48"/>
    </row>
    <row r="1186" spans="1:30" ht="15">
      <c r="A1186" s="65" t="s">
        <v>343</v>
      </c>
      <c r="B1186" s="65" t="s">
        <v>272</v>
      </c>
      <c r="C1186" s="66" t="s">
        <v>1350</v>
      </c>
      <c r="D1186" s="67">
        <v>3</v>
      </c>
      <c r="E1186" s="66" t="s">
        <v>132</v>
      </c>
      <c r="F1186" s="69">
        <v>32</v>
      </c>
      <c r="G1186" s="66"/>
      <c r="H1186" s="70"/>
      <c r="I1186" s="71"/>
      <c r="J1186" s="71"/>
      <c r="K1186" s="34" t="s">
        <v>65</v>
      </c>
      <c r="L1186" s="72">
        <v>1186</v>
      </c>
      <c r="M1186" s="72"/>
      <c r="N1186" s="73"/>
      <c r="O1186" s="79" t="s">
        <v>417</v>
      </c>
      <c r="P1186" s="79">
        <v>1</v>
      </c>
      <c r="Q1186" s="79" t="s">
        <v>418</v>
      </c>
      <c r="R1186" s="79"/>
      <c r="S1186" s="79"/>
      <c r="T1186" s="78" t="str">
        <f>REPLACE(INDEX(GroupVertices[Group],MATCH(Edges[[#This Row],[Vertex 1]],GroupVertices[Vertex],0)),1,1,"")</f>
        <v>3</v>
      </c>
      <c r="U1186" s="78" t="str">
        <f>REPLACE(INDEX(GroupVertices[Group],MATCH(Edges[[#This Row],[Vertex 2]],GroupVertices[Vertex],0)),1,1,"")</f>
        <v>1</v>
      </c>
      <c r="V1186" s="48"/>
      <c r="W1186" s="49"/>
      <c r="X1186" s="48"/>
      <c r="Y1186" s="49"/>
      <c r="Z1186" s="48"/>
      <c r="AA1186" s="49"/>
      <c r="AB1186" s="48"/>
      <c r="AC1186" s="49"/>
      <c r="AD1186" s="48"/>
    </row>
    <row r="1187" spans="1:30" ht="15">
      <c r="A1187" s="65" t="s">
        <v>299</v>
      </c>
      <c r="B1187" s="65" t="s">
        <v>345</v>
      </c>
      <c r="C1187" s="66" t="s">
        <v>1350</v>
      </c>
      <c r="D1187" s="67">
        <v>3</v>
      </c>
      <c r="E1187" s="66" t="s">
        <v>132</v>
      </c>
      <c r="F1187" s="69">
        <v>32</v>
      </c>
      <c r="G1187" s="66"/>
      <c r="H1187" s="70"/>
      <c r="I1187" s="71"/>
      <c r="J1187" s="71"/>
      <c r="K1187" s="34" t="s">
        <v>65</v>
      </c>
      <c r="L1187" s="72">
        <v>1187</v>
      </c>
      <c r="M1187" s="72"/>
      <c r="N1187" s="73"/>
      <c r="O1187" s="79" t="s">
        <v>417</v>
      </c>
      <c r="P1187" s="79">
        <v>1</v>
      </c>
      <c r="Q1187" s="79" t="s">
        <v>418</v>
      </c>
      <c r="R1187" s="79"/>
      <c r="S1187" s="79"/>
      <c r="T1187" s="78" t="str">
        <f>REPLACE(INDEX(GroupVertices[Group],MATCH(Edges[[#This Row],[Vertex 1]],GroupVertices[Vertex],0)),1,1,"")</f>
        <v>1</v>
      </c>
      <c r="U1187" s="78" t="str">
        <f>REPLACE(INDEX(GroupVertices[Group],MATCH(Edges[[#This Row],[Vertex 2]],GroupVertices[Vertex],0)),1,1,"")</f>
        <v>1</v>
      </c>
      <c r="V1187" s="48"/>
      <c r="W1187" s="49"/>
      <c r="X1187" s="48"/>
      <c r="Y1187" s="49"/>
      <c r="Z1187" s="48"/>
      <c r="AA1187" s="49"/>
      <c r="AB1187" s="48"/>
      <c r="AC1187" s="49"/>
      <c r="AD1187" s="48"/>
    </row>
    <row r="1188" spans="1:30" ht="15">
      <c r="A1188" s="65" t="s">
        <v>344</v>
      </c>
      <c r="B1188" s="65" t="s">
        <v>345</v>
      </c>
      <c r="C1188" s="66" t="s">
        <v>1350</v>
      </c>
      <c r="D1188" s="67">
        <v>3</v>
      </c>
      <c r="E1188" s="66" t="s">
        <v>132</v>
      </c>
      <c r="F1188" s="69">
        <v>32</v>
      </c>
      <c r="G1188" s="66"/>
      <c r="H1188" s="70"/>
      <c r="I1188" s="71"/>
      <c r="J1188" s="71"/>
      <c r="K1188" s="34" t="s">
        <v>66</v>
      </c>
      <c r="L1188" s="72">
        <v>1188</v>
      </c>
      <c r="M1188" s="72"/>
      <c r="N1188" s="73"/>
      <c r="O1188" s="79" t="s">
        <v>417</v>
      </c>
      <c r="P1188" s="79">
        <v>1</v>
      </c>
      <c r="Q1188" s="79" t="s">
        <v>418</v>
      </c>
      <c r="R1188" s="79"/>
      <c r="S1188" s="79"/>
      <c r="T1188" s="78" t="str">
        <f>REPLACE(INDEX(GroupVertices[Group],MATCH(Edges[[#This Row],[Vertex 1]],GroupVertices[Vertex],0)),1,1,"")</f>
        <v>1</v>
      </c>
      <c r="U1188" s="78" t="str">
        <f>REPLACE(INDEX(GroupVertices[Group],MATCH(Edges[[#This Row],[Vertex 2]],GroupVertices[Vertex],0)),1,1,"")</f>
        <v>1</v>
      </c>
      <c r="V1188" s="48"/>
      <c r="W1188" s="49"/>
      <c r="X1188" s="48"/>
      <c r="Y1188" s="49"/>
      <c r="Z1188" s="48"/>
      <c r="AA1188" s="49"/>
      <c r="AB1188" s="48"/>
      <c r="AC1188" s="49"/>
      <c r="AD1188" s="48"/>
    </row>
    <row r="1189" spans="1:30" ht="15">
      <c r="A1189" s="65" t="s">
        <v>345</v>
      </c>
      <c r="B1189" s="65" t="s">
        <v>344</v>
      </c>
      <c r="C1189" s="66" t="s">
        <v>1350</v>
      </c>
      <c r="D1189" s="67">
        <v>3</v>
      </c>
      <c r="E1189" s="66" t="s">
        <v>132</v>
      </c>
      <c r="F1189" s="69">
        <v>32</v>
      </c>
      <c r="G1189" s="66"/>
      <c r="H1189" s="70"/>
      <c r="I1189" s="71"/>
      <c r="J1189" s="71"/>
      <c r="K1189" s="34" t="s">
        <v>66</v>
      </c>
      <c r="L1189" s="72">
        <v>1189</v>
      </c>
      <c r="M1189" s="72"/>
      <c r="N1189" s="73"/>
      <c r="O1189" s="79" t="s">
        <v>417</v>
      </c>
      <c r="P1189" s="79">
        <v>1</v>
      </c>
      <c r="Q1189" s="79" t="s">
        <v>418</v>
      </c>
      <c r="R1189" s="79"/>
      <c r="S1189" s="79"/>
      <c r="T1189" s="78" t="str">
        <f>REPLACE(INDEX(GroupVertices[Group],MATCH(Edges[[#This Row],[Vertex 1]],GroupVertices[Vertex],0)),1,1,"")</f>
        <v>1</v>
      </c>
      <c r="U1189" s="78" t="str">
        <f>REPLACE(INDEX(GroupVertices[Group],MATCH(Edges[[#This Row],[Vertex 2]],GroupVertices[Vertex],0)),1,1,"")</f>
        <v>1</v>
      </c>
      <c r="V1189" s="48"/>
      <c r="W1189" s="49"/>
      <c r="X1189" s="48"/>
      <c r="Y1189" s="49"/>
      <c r="Z1189" s="48"/>
      <c r="AA1189" s="49"/>
      <c r="AB1189" s="48"/>
      <c r="AC1189" s="49"/>
      <c r="AD1189" s="48"/>
    </row>
    <row r="1190" spans="1:30" ht="15">
      <c r="A1190" s="65" t="s">
        <v>345</v>
      </c>
      <c r="B1190" s="65" t="s">
        <v>385</v>
      </c>
      <c r="C1190" s="66" t="s">
        <v>1350</v>
      </c>
      <c r="D1190" s="67">
        <v>3</v>
      </c>
      <c r="E1190" s="66" t="s">
        <v>132</v>
      </c>
      <c r="F1190" s="69">
        <v>32</v>
      </c>
      <c r="G1190" s="66"/>
      <c r="H1190" s="70"/>
      <c r="I1190" s="71"/>
      <c r="J1190" s="71"/>
      <c r="K1190" s="34" t="s">
        <v>65</v>
      </c>
      <c r="L1190" s="72">
        <v>1190</v>
      </c>
      <c r="M1190" s="72"/>
      <c r="N1190" s="73"/>
      <c r="O1190" s="79" t="s">
        <v>417</v>
      </c>
      <c r="P1190" s="79">
        <v>1</v>
      </c>
      <c r="Q1190" s="79" t="s">
        <v>418</v>
      </c>
      <c r="R1190" s="79"/>
      <c r="S1190" s="79"/>
      <c r="T1190" s="78" t="str">
        <f>REPLACE(INDEX(GroupVertices[Group],MATCH(Edges[[#This Row],[Vertex 1]],GroupVertices[Vertex],0)),1,1,"")</f>
        <v>1</v>
      </c>
      <c r="U1190" s="78" t="str">
        <f>REPLACE(INDEX(GroupVertices[Group],MATCH(Edges[[#This Row],[Vertex 2]],GroupVertices[Vertex],0)),1,1,"")</f>
        <v>1</v>
      </c>
      <c r="V1190" s="48"/>
      <c r="W1190" s="49"/>
      <c r="X1190" s="48"/>
      <c r="Y1190" s="49"/>
      <c r="Z1190" s="48"/>
      <c r="AA1190" s="49"/>
      <c r="AB1190" s="48"/>
      <c r="AC1190" s="49"/>
      <c r="AD1190" s="48"/>
    </row>
    <row r="1191" spans="1:30" ht="15">
      <c r="A1191" s="65" t="s">
        <v>345</v>
      </c>
      <c r="B1191" s="65" t="s">
        <v>333</v>
      </c>
      <c r="C1191" s="66" t="s">
        <v>1350</v>
      </c>
      <c r="D1191" s="67">
        <v>3</v>
      </c>
      <c r="E1191" s="66" t="s">
        <v>132</v>
      </c>
      <c r="F1191" s="69">
        <v>32</v>
      </c>
      <c r="G1191" s="66"/>
      <c r="H1191" s="70"/>
      <c r="I1191" s="71"/>
      <c r="J1191" s="71"/>
      <c r="K1191" s="34" t="s">
        <v>66</v>
      </c>
      <c r="L1191" s="72">
        <v>1191</v>
      </c>
      <c r="M1191" s="72"/>
      <c r="N1191" s="73"/>
      <c r="O1191" s="79" t="s">
        <v>417</v>
      </c>
      <c r="P1191" s="79">
        <v>1</v>
      </c>
      <c r="Q1191" s="79" t="s">
        <v>418</v>
      </c>
      <c r="R1191" s="79"/>
      <c r="S1191" s="79"/>
      <c r="T1191" s="78" t="str">
        <f>REPLACE(INDEX(GroupVertices[Group],MATCH(Edges[[#This Row],[Vertex 1]],GroupVertices[Vertex],0)),1,1,"")</f>
        <v>1</v>
      </c>
      <c r="U1191" s="78" t="str">
        <f>REPLACE(INDEX(GroupVertices[Group],MATCH(Edges[[#This Row],[Vertex 2]],GroupVertices[Vertex],0)),1,1,"")</f>
        <v>1</v>
      </c>
      <c r="V1191" s="48"/>
      <c r="W1191" s="49"/>
      <c r="X1191" s="48"/>
      <c r="Y1191" s="49"/>
      <c r="Z1191" s="48"/>
      <c r="AA1191" s="49"/>
      <c r="AB1191" s="48"/>
      <c r="AC1191" s="49"/>
      <c r="AD1191" s="48"/>
    </row>
    <row r="1192" spans="1:30" ht="15">
      <c r="A1192" s="65" t="s">
        <v>345</v>
      </c>
      <c r="B1192" s="65" t="s">
        <v>363</v>
      </c>
      <c r="C1192" s="66" t="s">
        <v>1350</v>
      </c>
      <c r="D1192" s="67">
        <v>3</v>
      </c>
      <c r="E1192" s="66" t="s">
        <v>132</v>
      </c>
      <c r="F1192" s="69">
        <v>32</v>
      </c>
      <c r="G1192" s="66"/>
      <c r="H1192" s="70"/>
      <c r="I1192" s="71"/>
      <c r="J1192" s="71"/>
      <c r="K1192" s="34" t="s">
        <v>65</v>
      </c>
      <c r="L1192" s="72">
        <v>1192</v>
      </c>
      <c r="M1192" s="72"/>
      <c r="N1192" s="73"/>
      <c r="O1192" s="79" t="s">
        <v>417</v>
      </c>
      <c r="P1192" s="79">
        <v>1</v>
      </c>
      <c r="Q1192" s="79" t="s">
        <v>418</v>
      </c>
      <c r="R1192" s="79"/>
      <c r="S1192" s="79"/>
      <c r="T1192" s="78" t="str">
        <f>REPLACE(INDEX(GroupVertices[Group],MATCH(Edges[[#This Row],[Vertex 1]],GroupVertices[Vertex],0)),1,1,"")</f>
        <v>1</v>
      </c>
      <c r="U1192" s="78" t="str">
        <f>REPLACE(INDEX(GroupVertices[Group],MATCH(Edges[[#This Row],[Vertex 2]],GroupVertices[Vertex],0)),1,1,"")</f>
        <v>2</v>
      </c>
      <c r="V1192" s="48"/>
      <c r="W1192" s="49"/>
      <c r="X1192" s="48"/>
      <c r="Y1192" s="49"/>
      <c r="Z1192" s="48"/>
      <c r="AA1192" s="49"/>
      <c r="AB1192" s="48"/>
      <c r="AC1192" s="49"/>
      <c r="AD1192" s="48"/>
    </row>
    <row r="1193" spans="1:30" ht="15">
      <c r="A1193" s="65" t="s">
        <v>199</v>
      </c>
      <c r="B1193" s="65" t="s">
        <v>345</v>
      </c>
      <c r="C1193" s="66" t="s">
        <v>1350</v>
      </c>
      <c r="D1193" s="67">
        <v>3</v>
      </c>
      <c r="E1193" s="66" t="s">
        <v>132</v>
      </c>
      <c r="F1193" s="69">
        <v>32</v>
      </c>
      <c r="G1193" s="66"/>
      <c r="H1193" s="70"/>
      <c r="I1193" s="71"/>
      <c r="J1193" s="71"/>
      <c r="K1193" s="34" t="s">
        <v>65</v>
      </c>
      <c r="L1193" s="72">
        <v>1193</v>
      </c>
      <c r="M1193" s="72"/>
      <c r="N1193" s="73"/>
      <c r="O1193" s="79" t="s">
        <v>417</v>
      </c>
      <c r="P1193" s="79">
        <v>1</v>
      </c>
      <c r="Q1193" s="79" t="s">
        <v>418</v>
      </c>
      <c r="R1193" s="79"/>
      <c r="S1193" s="79"/>
      <c r="T1193" s="78" t="str">
        <f>REPLACE(INDEX(GroupVertices[Group],MATCH(Edges[[#This Row],[Vertex 1]],GroupVertices[Vertex],0)),1,1,"")</f>
        <v>1</v>
      </c>
      <c r="U1193" s="78" t="str">
        <f>REPLACE(INDEX(GroupVertices[Group],MATCH(Edges[[#This Row],[Vertex 2]],GroupVertices[Vertex],0)),1,1,"")</f>
        <v>1</v>
      </c>
      <c r="V1193" s="48"/>
      <c r="W1193" s="49"/>
      <c r="X1193" s="48"/>
      <c r="Y1193" s="49"/>
      <c r="Z1193" s="48"/>
      <c r="AA1193" s="49"/>
      <c r="AB1193" s="48"/>
      <c r="AC1193" s="49"/>
      <c r="AD1193" s="48"/>
    </row>
    <row r="1194" spans="1:30" ht="15">
      <c r="A1194" s="65" t="s">
        <v>333</v>
      </c>
      <c r="B1194" s="65" t="s">
        <v>345</v>
      </c>
      <c r="C1194" s="66" t="s">
        <v>1350</v>
      </c>
      <c r="D1194" s="67">
        <v>3</v>
      </c>
      <c r="E1194" s="66" t="s">
        <v>132</v>
      </c>
      <c r="F1194" s="69">
        <v>32</v>
      </c>
      <c r="G1194" s="66"/>
      <c r="H1194" s="70"/>
      <c r="I1194" s="71"/>
      <c r="J1194" s="71"/>
      <c r="K1194" s="34" t="s">
        <v>66</v>
      </c>
      <c r="L1194" s="72">
        <v>1194</v>
      </c>
      <c r="M1194" s="72"/>
      <c r="N1194" s="73"/>
      <c r="O1194" s="79" t="s">
        <v>417</v>
      </c>
      <c r="P1194" s="79">
        <v>1</v>
      </c>
      <c r="Q1194" s="79" t="s">
        <v>418</v>
      </c>
      <c r="R1194" s="79"/>
      <c r="S1194" s="79"/>
      <c r="T1194" s="78" t="str">
        <f>REPLACE(INDEX(GroupVertices[Group],MATCH(Edges[[#This Row],[Vertex 1]],GroupVertices[Vertex],0)),1,1,"")</f>
        <v>1</v>
      </c>
      <c r="U1194" s="78" t="str">
        <f>REPLACE(INDEX(GroupVertices[Group],MATCH(Edges[[#This Row],[Vertex 2]],GroupVertices[Vertex],0)),1,1,"")</f>
        <v>1</v>
      </c>
      <c r="V1194" s="48"/>
      <c r="W1194" s="49"/>
      <c r="X1194" s="48"/>
      <c r="Y1194" s="49"/>
      <c r="Z1194" s="48"/>
      <c r="AA1194" s="49"/>
      <c r="AB1194" s="48"/>
      <c r="AC1194" s="49"/>
      <c r="AD1194" s="48"/>
    </row>
    <row r="1195" spans="1:30" ht="15">
      <c r="A1195" s="65" t="s">
        <v>329</v>
      </c>
      <c r="B1195" s="65" t="s">
        <v>345</v>
      </c>
      <c r="C1195" s="66" t="s">
        <v>1350</v>
      </c>
      <c r="D1195" s="67">
        <v>3</v>
      </c>
      <c r="E1195" s="66" t="s">
        <v>132</v>
      </c>
      <c r="F1195" s="69">
        <v>32</v>
      </c>
      <c r="G1195" s="66"/>
      <c r="H1195" s="70"/>
      <c r="I1195" s="71"/>
      <c r="J1195" s="71"/>
      <c r="K1195" s="34" t="s">
        <v>65</v>
      </c>
      <c r="L1195" s="72">
        <v>1195</v>
      </c>
      <c r="M1195" s="72"/>
      <c r="N1195" s="73"/>
      <c r="O1195" s="79" t="s">
        <v>417</v>
      </c>
      <c r="P1195" s="79">
        <v>1</v>
      </c>
      <c r="Q1195" s="79" t="s">
        <v>418</v>
      </c>
      <c r="R1195" s="79"/>
      <c r="S1195" s="79"/>
      <c r="T1195" s="78" t="str">
        <f>REPLACE(INDEX(GroupVertices[Group],MATCH(Edges[[#This Row],[Vertex 1]],GroupVertices[Vertex],0)),1,1,"")</f>
        <v>2</v>
      </c>
      <c r="U1195" s="78" t="str">
        <f>REPLACE(INDEX(GroupVertices[Group],MATCH(Edges[[#This Row],[Vertex 2]],GroupVertices[Vertex],0)),1,1,"")</f>
        <v>1</v>
      </c>
      <c r="V1195" s="48"/>
      <c r="W1195" s="49"/>
      <c r="X1195" s="48"/>
      <c r="Y1195" s="49"/>
      <c r="Z1195" s="48"/>
      <c r="AA1195" s="49"/>
      <c r="AB1195" s="48"/>
      <c r="AC1195" s="49"/>
      <c r="AD1195" s="48"/>
    </row>
    <row r="1196" spans="1:30" ht="15">
      <c r="A1196" s="65" t="s">
        <v>317</v>
      </c>
      <c r="B1196" s="65" t="s">
        <v>345</v>
      </c>
      <c r="C1196" s="66" t="s">
        <v>1350</v>
      </c>
      <c r="D1196" s="67">
        <v>3</v>
      </c>
      <c r="E1196" s="66" t="s">
        <v>132</v>
      </c>
      <c r="F1196" s="69">
        <v>32</v>
      </c>
      <c r="G1196" s="66"/>
      <c r="H1196" s="70"/>
      <c r="I1196" s="71"/>
      <c r="J1196" s="71"/>
      <c r="K1196" s="34" t="s">
        <v>65</v>
      </c>
      <c r="L1196" s="72">
        <v>1196</v>
      </c>
      <c r="M1196" s="72"/>
      <c r="N1196" s="73"/>
      <c r="O1196" s="79" t="s">
        <v>417</v>
      </c>
      <c r="P1196" s="79">
        <v>1</v>
      </c>
      <c r="Q1196" s="79" t="s">
        <v>418</v>
      </c>
      <c r="R1196" s="79"/>
      <c r="S1196" s="79"/>
      <c r="T1196" s="78" t="str">
        <f>REPLACE(INDEX(GroupVertices[Group],MATCH(Edges[[#This Row],[Vertex 1]],GroupVertices[Vertex],0)),1,1,"")</f>
        <v>3</v>
      </c>
      <c r="U1196" s="78" t="str">
        <f>REPLACE(INDEX(GroupVertices[Group],MATCH(Edges[[#This Row],[Vertex 2]],GroupVertices[Vertex],0)),1,1,"")</f>
        <v>1</v>
      </c>
      <c r="V1196" s="48"/>
      <c r="W1196" s="49"/>
      <c r="X1196" s="48"/>
      <c r="Y1196" s="49"/>
      <c r="Z1196" s="48"/>
      <c r="AA1196" s="49"/>
      <c r="AB1196" s="48"/>
      <c r="AC1196" s="49"/>
      <c r="AD1196" s="48"/>
    </row>
    <row r="1197" spans="1:30" ht="15">
      <c r="A1197" s="65" t="s">
        <v>339</v>
      </c>
      <c r="B1197" s="65" t="s">
        <v>345</v>
      </c>
      <c r="C1197" s="66" t="s">
        <v>1350</v>
      </c>
      <c r="D1197" s="67">
        <v>3</v>
      </c>
      <c r="E1197" s="66" t="s">
        <v>132</v>
      </c>
      <c r="F1197" s="69">
        <v>32</v>
      </c>
      <c r="G1197" s="66"/>
      <c r="H1197" s="70"/>
      <c r="I1197" s="71"/>
      <c r="J1197" s="71"/>
      <c r="K1197" s="34" t="s">
        <v>65</v>
      </c>
      <c r="L1197" s="72">
        <v>1197</v>
      </c>
      <c r="M1197" s="72"/>
      <c r="N1197" s="73"/>
      <c r="O1197" s="79" t="s">
        <v>417</v>
      </c>
      <c r="P1197" s="79">
        <v>1</v>
      </c>
      <c r="Q1197" s="79" t="s">
        <v>418</v>
      </c>
      <c r="R1197" s="79"/>
      <c r="S1197" s="79"/>
      <c r="T1197" s="78" t="str">
        <f>REPLACE(INDEX(GroupVertices[Group],MATCH(Edges[[#This Row],[Vertex 1]],GroupVertices[Vertex],0)),1,1,"")</f>
        <v>2</v>
      </c>
      <c r="U1197" s="78" t="str">
        <f>REPLACE(INDEX(GroupVertices[Group],MATCH(Edges[[#This Row],[Vertex 2]],GroupVertices[Vertex],0)),1,1,"")</f>
        <v>1</v>
      </c>
      <c r="V1197" s="48"/>
      <c r="W1197" s="49"/>
      <c r="X1197" s="48"/>
      <c r="Y1197" s="49"/>
      <c r="Z1197" s="48"/>
      <c r="AA1197" s="49"/>
      <c r="AB1197" s="48"/>
      <c r="AC1197" s="49"/>
      <c r="AD1197" s="48"/>
    </row>
    <row r="1198" spans="1:30" ht="15">
      <c r="A1198" s="65" t="s">
        <v>343</v>
      </c>
      <c r="B1198" s="65" t="s">
        <v>345</v>
      </c>
      <c r="C1198" s="66" t="s">
        <v>1350</v>
      </c>
      <c r="D1198" s="67">
        <v>3</v>
      </c>
      <c r="E1198" s="66" t="s">
        <v>132</v>
      </c>
      <c r="F1198" s="69">
        <v>32</v>
      </c>
      <c r="G1198" s="66"/>
      <c r="H1198" s="70"/>
      <c r="I1198" s="71"/>
      <c r="J1198" s="71"/>
      <c r="K1198" s="34" t="s">
        <v>65</v>
      </c>
      <c r="L1198" s="72">
        <v>1198</v>
      </c>
      <c r="M1198" s="72"/>
      <c r="N1198" s="73"/>
      <c r="O1198" s="79" t="s">
        <v>417</v>
      </c>
      <c r="P1198" s="79">
        <v>1</v>
      </c>
      <c r="Q1198" s="79" t="s">
        <v>418</v>
      </c>
      <c r="R1198" s="79"/>
      <c r="S1198" s="79"/>
      <c r="T1198" s="78" t="str">
        <f>REPLACE(INDEX(GroupVertices[Group],MATCH(Edges[[#This Row],[Vertex 1]],GroupVertices[Vertex],0)),1,1,"")</f>
        <v>3</v>
      </c>
      <c r="U1198" s="78" t="str">
        <f>REPLACE(INDEX(GroupVertices[Group],MATCH(Edges[[#This Row],[Vertex 2]],GroupVertices[Vertex],0)),1,1,"")</f>
        <v>1</v>
      </c>
      <c r="V1198" s="48"/>
      <c r="W1198" s="49"/>
      <c r="X1198" s="48"/>
      <c r="Y1198" s="49"/>
      <c r="Z1198" s="48"/>
      <c r="AA1198" s="49"/>
      <c r="AB1198" s="48"/>
      <c r="AC1198" s="49"/>
      <c r="AD1198" s="48"/>
    </row>
    <row r="1199" spans="1:30" ht="15">
      <c r="A1199" s="65" t="s">
        <v>312</v>
      </c>
      <c r="B1199" s="65" t="s">
        <v>317</v>
      </c>
      <c r="C1199" s="66" t="s">
        <v>1350</v>
      </c>
      <c r="D1199" s="67">
        <v>3</v>
      </c>
      <c r="E1199" s="66" t="s">
        <v>132</v>
      </c>
      <c r="F1199" s="69">
        <v>32</v>
      </c>
      <c r="G1199" s="66"/>
      <c r="H1199" s="70"/>
      <c r="I1199" s="71"/>
      <c r="J1199" s="71"/>
      <c r="K1199" s="34" t="s">
        <v>65</v>
      </c>
      <c r="L1199" s="72">
        <v>1199</v>
      </c>
      <c r="M1199" s="72"/>
      <c r="N1199" s="73"/>
      <c r="O1199" s="79" t="s">
        <v>417</v>
      </c>
      <c r="P1199" s="79">
        <v>1</v>
      </c>
      <c r="Q1199" s="79" t="s">
        <v>418</v>
      </c>
      <c r="R1199" s="79"/>
      <c r="S1199" s="79"/>
      <c r="T1199" s="78" t="str">
        <f>REPLACE(INDEX(GroupVertices[Group],MATCH(Edges[[#This Row],[Vertex 1]],GroupVertices[Vertex],0)),1,1,"")</f>
        <v>2</v>
      </c>
      <c r="U1199" s="78" t="str">
        <f>REPLACE(INDEX(GroupVertices[Group],MATCH(Edges[[#This Row],[Vertex 2]],GroupVertices[Vertex],0)),1,1,"")</f>
        <v>3</v>
      </c>
      <c r="V1199" s="48"/>
      <c r="W1199" s="49"/>
      <c r="X1199" s="48"/>
      <c r="Y1199" s="49"/>
      <c r="Z1199" s="48"/>
      <c r="AA1199" s="49"/>
      <c r="AB1199" s="48"/>
      <c r="AC1199" s="49"/>
      <c r="AD1199" s="48"/>
    </row>
    <row r="1200" spans="1:30" ht="15">
      <c r="A1200" s="65" t="s">
        <v>317</v>
      </c>
      <c r="B1200" s="65" t="s">
        <v>344</v>
      </c>
      <c r="C1200" s="66" t="s">
        <v>1350</v>
      </c>
      <c r="D1200" s="67">
        <v>3</v>
      </c>
      <c r="E1200" s="66" t="s">
        <v>132</v>
      </c>
      <c r="F1200" s="69">
        <v>32</v>
      </c>
      <c r="G1200" s="66"/>
      <c r="H1200" s="70"/>
      <c r="I1200" s="71"/>
      <c r="J1200" s="71"/>
      <c r="K1200" s="34" t="s">
        <v>65</v>
      </c>
      <c r="L1200" s="72">
        <v>1200</v>
      </c>
      <c r="M1200" s="72"/>
      <c r="N1200" s="73"/>
      <c r="O1200" s="79" t="s">
        <v>417</v>
      </c>
      <c r="P1200" s="79">
        <v>1</v>
      </c>
      <c r="Q1200" s="79" t="s">
        <v>418</v>
      </c>
      <c r="R1200" s="79"/>
      <c r="S1200" s="79"/>
      <c r="T1200" s="78" t="str">
        <f>REPLACE(INDEX(GroupVertices[Group],MATCH(Edges[[#This Row],[Vertex 1]],GroupVertices[Vertex],0)),1,1,"")</f>
        <v>3</v>
      </c>
      <c r="U1200" s="78" t="str">
        <f>REPLACE(INDEX(GroupVertices[Group],MATCH(Edges[[#This Row],[Vertex 2]],GroupVertices[Vertex],0)),1,1,"")</f>
        <v>1</v>
      </c>
      <c r="V1200" s="48"/>
      <c r="W1200" s="49"/>
      <c r="X1200" s="48"/>
      <c r="Y1200" s="49"/>
      <c r="Z1200" s="48"/>
      <c r="AA1200" s="49"/>
      <c r="AB1200" s="48"/>
      <c r="AC1200" s="49"/>
      <c r="AD1200" s="48"/>
    </row>
    <row r="1201" spans="1:30" ht="15">
      <c r="A1201" s="65" t="s">
        <v>317</v>
      </c>
      <c r="B1201" s="65" t="s">
        <v>276</v>
      </c>
      <c r="C1201" s="66" t="s">
        <v>1350</v>
      </c>
      <c r="D1201" s="67">
        <v>3</v>
      </c>
      <c r="E1201" s="66" t="s">
        <v>132</v>
      </c>
      <c r="F1201" s="69">
        <v>32</v>
      </c>
      <c r="G1201" s="66"/>
      <c r="H1201" s="70"/>
      <c r="I1201" s="71"/>
      <c r="J1201" s="71"/>
      <c r="K1201" s="34" t="s">
        <v>65</v>
      </c>
      <c r="L1201" s="72">
        <v>1201</v>
      </c>
      <c r="M1201" s="72"/>
      <c r="N1201" s="73"/>
      <c r="O1201" s="79" t="s">
        <v>417</v>
      </c>
      <c r="P1201" s="79">
        <v>1</v>
      </c>
      <c r="Q1201" s="79" t="s">
        <v>418</v>
      </c>
      <c r="R1201" s="79"/>
      <c r="S1201" s="79"/>
      <c r="T1201" s="78" t="str">
        <f>REPLACE(INDEX(GroupVertices[Group],MATCH(Edges[[#This Row],[Vertex 1]],GroupVertices[Vertex],0)),1,1,"")</f>
        <v>3</v>
      </c>
      <c r="U1201" s="78" t="str">
        <f>REPLACE(INDEX(GroupVertices[Group],MATCH(Edges[[#This Row],[Vertex 2]],GroupVertices[Vertex],0)),1,1,"")</f>
        <v>3</v>
      </c>
      <c r="V1201" s="48"/>
      <c r="W1201" s="49"/>
      <c r="X1201" s="48"/>
      <c r="Y1201" s="49"/>
      <c r="Z1201" s="48"/>
      <c r="AA1201" s="49"/>
      <c r="AB1201" s="48"/>
      <c r="AC1201" s="49"/>
      <c r="AD1201" s="48"/>
    </row>
    <row r="1202" spans="1:30" ht="15">
      <c r="A1202" s="65" t="s">
        <v>317</v>
      </c>
      <c r="B1202" s="65" t="s">
        <v>222</v>
      </c>
      <c r="C1202" s="66" t="s">
        <v>1350</v>
      </c>
      <c r="D1202" s="67">
        <v>3</v>
      </c>
      <c r="E1202" s="66" t="s">
        <v>132</v>
      </c>
      <c r="F1202" s="69">
        <v>32</v>
      </c>
      <c r="G1202" s="66"/>
      <c r="H1202" s="70"/>
      <c r="I1202" s="71"/>
      <c r="J1202" s="71"/>
      <c r="K1202" s="34" t="s">
        <v>65</v>
      </c>
      <c r="L1202" s="72">
        <v>1202</v>
      </c>
      <c r="M1202" s="72"/>
      <c r="N1202" s="73"/>
      <c r="O1202" s="79" t="s">
        <v>417</v>
      </c>
      <c r="P1202" s="79">
        <v>1</v>
      </c>
      <c r="Q1202" s="79" t="s">
        <v>418</v>
      </c>
      <c r="R1202" s="79"/>
      <c r="S1202" s="79"/>
      <c r="T1202" s="78" t="str">
        <f>REPLACE(INDEX(GroupVertices[Group],MATCH(Edges[[#This Row],[Vertex 1]],GroupVertices[Vertex],0)),1,1,"")</f>
        <v>3</v>
      </c>
      <c r="U1202" s="78" t="str">
        <f>REPLACE(INDEX(GroupVertices[Group],MATCH(Edges[[#This Row],[Vertex 2]],GroupVertices[Vertex],0)),1,1,"")</f>
        <v>3</v>
      </c>
      <c r="V1202" s="48"/>
      <c r="W1202" s="49"/>
      <c r="X1202" s="48"/>
      <c r="Y1202" s="49"/>
      <c r="Z1202" s="48"/>
      <c r="AA1202" s="49"/>
      <c r="AB1202" s="48"/>
      <c r="AC1202" s="49"/>
      <c r="AD1202" s="48"/>
    </row>
    <row r="1203" spans="1:30" ht="15">
      <c r="A1203" s="65" t="s">
        <v>317</v>
      </c>
      <c r="B1203" s="65" t="s">
        <v>350</v>
      </c>
      <c r="C1203" s="66" t="s">
        <v>1350</v>
      </c>
      <c r="D1203" s="67">
        <v>3</v>
      </c>
      <c r="E1203" s="66" t="s">
        <v>132</v>
      </c>
      <c r="F1203" s="69">
        <v>32</v>
      </c>
      <c r="G1203" s="66"/>
      <c r="H1203" s="70"/>
      <c r="I1203" s="71"/>
      <c r="J1203" s="71"/>
      <c r="K1203" s="34" t="s">
        <v>65</v>
      </c>
      <c r="L1203" s="72">
        <v>1203</v>
      </c>
      <c r="M1203" s="72"/>
      <c r="N1203" s="73"/>
      <c r="O1203" s="79" t="s">
        <v>417</v>
      </c>
      <c r="P1203" s="79">
        <v>1</v>
      </c>
      <c r="Q1203" s="79" t="s">
        <v>418</v>
      </c>
      <c r="R1203" s="79"/>
      <c r="S1203" s="79"/>
      <c r="T1203" s="78" t="str">
        <f>REPLACE(INDEX(GroupVertices[Group],MATCH(Edges[[#This Row],[Vertex 1]],GroupVertices[Vertex],0)),1,1,"")</f>
        <v>3</v>
      </c>
      <c r="U1203" s="78" t="str">
        <f>REPLACE(INDEX(GroupVertices[Group],MATCH(Edges[[#This Row],[Vertex 2]],GroupVertices[Vertex],0)),1,1,"")</f>
        <v>3</v>
      </c>
      <c r="V1203" s="48"/>
      <c r="W1203" s="49"/>
      <c r="X1203" s="48"/>
      <c r="Y1203" s="49"/>
      <c r="Z1203" s="48"/>
      <c r="AA1203" s="49"/>
      <c r="AB1203" s="48"/>
      <c r="AC1203" s="49"/>
      <c r="AD1203" s="48"/>
    </row>
    <row r="1204" spans="1:30" ht="15">
      <c r="A1204" s="65" t="s">
        <v>317</v>
      </c>
      <c r="B1204" s="65" t="s">
        <v>274</v>
      </c>
      <c r="C1204" s="66" t="s">
        <v>1350</v>
      </c>
      <c r="D1204" s="67">
        <v>3</v>
      </c>
      <c r="E1204" s="66" t="s">
        <v>132</v>
      </c>
      <c r="F1204" s="69">
        <v>32</v>
      </c>
      <c r="G1204" s="66"/>
      <c r="H1204" s="70"/>
      <c r="I1204" s="71"/>
      <c r="J1204" s="71"/>
      <c r="K1204" s="34" t="s">
        <v>65</v>
      </c>
      <c r="L1204" s="72">
        <v>1204</v>
      </c>
      <c r="M1204" s="72"/>
      <c r="N1204" s="73"/>
      <c r="O1204" s="79" t="s">
        <v>417</v>
      </c>
      <c r="P1204" s="79">
        <v>1</v>
      </c>
      <c r="Q1204" s="79" t="s">
        <v>418</v>
      </c>
      <c r="R1204" s="79"/>
      <c r="S1204" s="79"/>
      <c r="T1204" s="78" t="str">
        <f>REPLACE(INDEX(GroupVertices[Group],MATCH(Edges[[#This Row],[Vertex 1]],GroupVertices[Vertex],0)),1,1,"")</f>
        <v>3</v>
      </c>
      <c r="U1204" s="78" t="str">
        <f>REPLACE(INDEX(GroupVertices[Group],MATCH(Edges[[#This Row],[Vertex 2]],GroupVertices[Vertex],0)),1,1,"")</f>
        <v>3</v>
      </c>
      <c r="V1204" s="48"/>
      <c r="W1204" s="49"/>
      <c r="X1204" s="48"/>
      <c r="Y1204" s="49"/>
      <c r="Z1204" s="48"/>
      <c r="AA1204" s="49"/>
      <c r="AB1204" s="48"/>
      <c r="AC1204" s="49"/>
      <c r="AD1204" s="48"/>
    </row>
    <row r="1205" spans="1:30" ht="15">
      <c r="A1205" s="65" t="s">
        <v>317</v>
      </c>
      <c r="B1205" s="65" t="s">
        <v>335</v>
      </c>
      <c r="C1205" s="66" t="s">
        <v>1350</v>
      </c>
      <c r="D1205" s="67">
        <v>3</v>
      </c>
      <c r="E1205" s="66" t="s">
        <v>132</v>
      </c>
      <c r="F1205" s="69">
        <v>32</v>
      </c>
      <c r="G1205" s="66"/>
      <c r="H1205" s="70"/>
      <c r="I1205" s="71"/>
      <c r="J1205" s="71"/>
      <c r="K1205" s="34" t="s">
        <v>65</v>
      </c>
      <c r="L1205" s="72">
        <v>1205</v>
      </c>
      <c r="M1205" s="72"/>
      <c r="N1205" s="73"/>
      <c r="O1205" s="79" t="s">
        <v>417</v>
      </c>
      <c r="P1205" s="79">
        <v>1</v>
      </c>
      <c r="Q1205" s="79" t="s">
        <v>418</v>
      </c>
      <c r="R1205" s="79"/>
      <c r="S1205" s="79"/>
      <c r="T1205" s="78" t="str">
        <f>REPLACE(INDEX(GroupVertices[Group],MATCH(Edges[[#This Row],[Vertex 1]],GroupVertices[Vertex],0)),1,1,"")</f>
        <v>3</v>
      </c>
      <c r="U1205" s="78" t="str">
        <f>REPLACE(INDEX(GroupVertices[Group],MATCH(Edges[[#This Row],[Vertex 2]],GroupVertices[Vertex],0)),1,1,"")</f>
        <v>2</v>
      </c>
      <c r="V1205" s="48"/>
      <c r="W1205" s="49"/>
      <c r="X1205" s="48"/>
      <c r="Y1205" s="49"/>
      <c r="Z1205" s="48"/>
      <c r="AA1205" s="49"/>
      <c r="AB1205" s="48"/>
      <c r="AC1205" s="49"/>
      <c r="AD1205" s="48"/>
    </row>
    <row r="1206" spans="1:30" ht="15">
      <c r="A1206" s="65" t="s">
        <v>317</v>
      </c>
      <c r="B1206" s="65" t="s">
        <v>270</v>
      </c>
      <c r="C1206" s="66" t="s">
        <v>1350</v>
      </c>
      <c r="D1206" s="67">
        <v>3</v>
      </c>
      <c r="E1206" s="66" t="s">
        <v>132</v>
      </c>
      <c r="F1206" s="69">
        <v>32</v>
      </c>
      <c r="G1206" s="66"/>
      <c r="H1206" s="70"/>
      <c r="I1206" s="71"/>
      <c r="J1206" s="71"/>
      <c r="K1206" s="34" t="s">
        <v>65</v>
      </c>
      <c r="L1206" s="72">
        <v>1206</v>
      </c>
      <c r="M1206" s="72"/>
      <c r="N1206" s="73"/>
      <c r="O1206" s="79" t="s">
        <v>417</v>
      </c>
      <c r="P1206" s="79">
        <v>1</v>
      </c>
      <c r="Q1206" s="79" t="s">
        <v>418</v>
      </c>
      <c r="R1206" s="79"/>
      <c r="S1206" s="79"/>
      <c r="T1206" s="78" t="str">
        <f>REPLACE(INDEX(GroupVertices[Group],MATCH(Edges[[#This Row],[Vertex 1]],GroupVertices[Vertex],0)),1,1,"")</f>
        <v>3</v>
      </c>
      <c r="U1206" s="78" t="str">
        <f>REPLACE(INDEX(GroupVertices[Group],MATCH(Edges[[#This Row],[Vertex 2]],GroupVertices[Vertex],0)),1,1,"")</f>
        <v>2</v>
      </c>
      <c r="V1206" s="48"/>
      <c r="W1206" s="49"/>
      <c r="X1206" s="48"/>
      <c r="Y1206" s="49"/>
      <c r="Z1206" s="48"/>
      <c r="AA1206" s="49"/>
      <c r="AB1206" s="48"/>
      <c r="AC1206" s="49"/>
      <c r="AD1206" s="48"/>
    </row>
    <row r="1207" spans="1:30" ht="15">
      <c r="A1207" s="65" t="s">
        <v>317</v>
      </c>
      <c r="B1207" s="65" t="s">
        <v>275</v>
      </c>
      <c r="C1207" s="66" t="s">
        <v>1350</v>
      </c>
      <c r="D1207" s="67">
        <v>3</v>
      </c>
      <c r="E1207" s="66" t="s">
        <v>132</v>
      </c>
      <c r="F1207" s="69">
        <v>32</v>
      </c>
      <c r="G1207" s="66"/>
      <c r="H1207" s="70"/>
      <c r="I1207" s="71"/>
      <c r="J1207" s="71"/>
      <c r="K1207" s="34" t="s">
        <v>65</v>
      </c>
      <c r="L1207" s="72">
        <v>1207</v>
      </c>
      <c r="M1207" s="72"/>
      <c r="N1207" s="73"/>
      <c r="O1207" s="79" t="s">
        <v>417</v>
      </c>
      <c r="P1207" s="79">
        <v>1</v>
      </c>
      <c r="Q1207" s="79" t="s">
        <v>418</v>
      </c>
      <c r="R1207" s="79"/>
      <c r="S1207" s="79"/>
      <c r="T1207" s="78" t="str">
        <f>REPLACE(INDEX(GroupVertices[Group],MATCH(Edges[[#This Row],[Vertex 1]],GroupVertices[Vertex],0)),1,1,"")</f>
        <v>3</v>
      </c>
      <c r="U1207" s="78" t="str">
        <f>REPLACE(INDEX(GroupVertices[Group],MATCH(Edges[[#This Row],[Vertex 2]],GroupVertices[Vertex],0)),1,1,"")</f>
        <v>3</v>
      </c>
      <c r="V1207" s="48"/>
      <c r="W1207" s="49"/>
      <c r="X1207" s="48"/>
      <c r="Y1207" s="49"/>
      <c r="Z1207" s="48"/>
      <c r="AA1207" s="49"/>
      <c r="AB1207" s="48"/>
      <c r="AC1207" s="49"/>
      <c r="AD1207" s="48"/>
    </row>
    <row r="1208" spans="1:30" ht="15">
      <c r="A1208" s="65" t="s">
        <v>317</v>
      </c>
      <c r="B1208" s="65" t="s">
        <v>295</v>
      </c>
      <c r="C1208" s="66" t="s">
        <v>1350</v>
      </c>
      <c r="D1208" s="67">
        <v>3</v>
      </c>
      <c r="E1208" s="66" t="s">
        <v>132</v>
      </c>
      <c r="F1208" s="69">
        <v>32</v>
      </c>
      <c r="G1208" s="66"/>
      <c r="H1208" s="70"/>
      <c r="I1208" s="71"/>
      <c r="J1208" s="71"/>
      <c r="K1208" s="34" t="s">
        <v>65</v>
      </c>
      <c r="L1208" s="72">
        <v>1208</v>
      </c>
      <c r="M1208" s="72"/>
      <c r="N1208" s="73"/>
      <c r="O1208" s="79" t="s">
        <v>417</v>
      </c>
      <c r="P1208" s="79">
        <v>1</v>
      </c>
      <c r="Q1208" s="79" t="s">
        <v>418</v>
      </c>
      <c r="R1208" s="79"/>
      <c r="S1208" s="79"/>
      <c r="T1208" s="78" t="str">
        <f>REPLACE(INDEX(GroupVertices[Group],MATCH(Edges[[#This Row],[Vertex 1]],GroupVertices[Vertex],0)),1,1,"")</f>
        <v>3</v>
      </c>
      <c r="U1208" s="78" t="str">
        <f>REPLACE(INDEX(GroupVertices[Group],MATCH(Edges[[#This Row],[Vertex 2]],GroupVertices[Vertex],0)),1,1,"")</f>
        <v>2</v>
      </c>
      <c r="V1208" s="48"/>
      <c r="W1208" s="49"/>
      <c r="X1208" s="48"/>
      <c r="Y1208" s="49"/>
      <c r="Z1208" s="48"/>
      <c r="AA1208" s="49"/>
      <c r="AB1208" s="48"/>
      <c r="AC1208" s="49"/>
      <c r="AD1208" s="48"/>
    </row>
    <row r="1209" spans="1:30" ht="15">
      <c r="A1209" s="65" t="s">
        <v>317</v>
      </c>
      <c r="B1209" s="65" t="s">
        <v>329</v>
      </c>
      <c r="C1209" s="66" t="s">
        <v>1350</v>
      </c>
      <c r="D1209" s="67">
        <v>3</v>
      </c>
      <c r="E1209" s="66" t="s">
        <v>132</v>
      </c>
      <c r="F1209" s="69">
        <v>32</v>
      </c>
      <c r="G1209" s="66"/>
      <c r="H1209" s="70"/>
      <c r="I1209" s="71"/>
      <c r="J1209" s="71"/>
      <c r="K1209" s="34" t="s">
        <v>65</v>
      </c>
      <c r="L1209" s="72">
        <v>1209</v>
      </c>
      <c r="M1209" s="72"/>
      <c r="N1209" s="73"/>
      <c r="O1209" s="79" t="s">
        <v>417</v>
      </c>
      <c r="P1209" s="79">
        <v>1</v>
      </c>
      <c r="Q1209" s="79" t="s">
        <v>418</v>
      </c>
      <c r="R1209" s="79"/>
      <c r="S1209" s="79"/>
      <c r="T1209" s="78" t="str">
        <f>REPLACE(INDEX(GroupVertices[Group],MATCH(Edges[[#This Row],[Vertex 1]],GroupVertices[Vertex],0)),1,1,"")</f>
        <v>3</v>
      </c>
      <c r="U1209" s="78" t="str">
        <f>REPLACE(INDEX(GroupVertices[Group],MATCH(Edges[[#This Row],[Vertex 2]],GroupVertices[Vertex],0)),1,1,"")</f>
        <v>2</v>
      </c>
      <c r="V1209" s="48"/>
      <c r="W1209" s="49"/>
      <c r="X1209" s="48"/>
      <c r="Y1209" s="49"/>
      <c r="Z1209" s="48"/>
      <c r="AA1209" s="49"/>
      <c r="AB1209" s="48"/>
      <c r="AC1209" s="49"/>
      <c r="AD1209" s="48"/>
    </row>
    <row r="1210" spans="1:30" ht="15">
      <c r="A1210" s="65" t="s">
        <v>317</v>
      </c>
      <c r="B1210" s="65" t="s">
        <v>305</v>
      </c>
      <c r="C1210" s="66" t="s">
        <v>1350</v>
      </c>
      <c r="D1210" s="67">
        <v>3</v>
      </c>
      <c r="E1210" s="66" t="s">
        <v>132</v>
      </c>
      <c r="F1210" s="69">
        <v>32</v>
      </c>
      <c r="G1210" s="66"/>
      <c r="H1210" s="70"/>
      <c r="I1210" s="71"/>
      <c r="J1210" s="71"/>
      <c r="K1210" s="34" t="s">
        <v>65</v>
      </c>
      <c r="L1210" s="72">
        <v>1210</v>
      </c>
      <c r="M1210" s="72"/>
      <c r="N1210" s="73"/>
      <c r="O1210" s="79" t="s">
        <v>417</v>
      </c>
      <c r="P1210" s="79">
        <v>1</v>
      </c>
      <c r="Q1210" s="79" t="s">
        <v>418</v>
      </c>
      <c r="R1210" s="79"/>
      <c r="S1210" s="79"/>
      <c r="T1210" s="78" t="str">
        <f>REPLACE(INDEX(GroupVertices[Group],MATCH(Edges[[#This Row],[Vertex 1]],GroupVertices[Vertex],0)),1,1,"")</f>
        <v>3</v>
      </c>
      <c r="U1210" s="78" t="str">
        <f>REPLACE(INDEX(GroupVertices[Group],MATCH(Edges[[#This Row],[Vertex 2]],GroupVertices[Vertex],0)),1,1,"")</f>
        <v>2</v>
      </c>
      <c r="V1210" s="48"/>
      <c r="W1210" s="49"/>
      <c r="X1210" s="48"/>
      <c r="Y1210" s="49"/>
      <c r="Z1210" s="48"/>
      <c r="AA1210" s="49"/>
      <c r="AB1210" s="48"/>
      <c r="AC1210" s="49"/>
      <c r="AD1210" s="48"/>
    </row>
    <row r="1211" spans="1:30" ht="15">
      <c r="A1211" s="65" t="s">
        <v>317</v>
      </c>
      <c r="B1211" s="65" t="s">
        <v>331</v>
      </c>
      <c r="C1211" s="66" t="s">
        <v>1350</v>
      </c>
      <c r="D1211" s="67">
        <v>3</v>
      </c>
      <c r="E1211" s="66" t="s">
        <v>132</v>
      </c>
      <c r="F1211" s="69">
        <v>32</v>
      </c>
      <c r="G1211" s="66"/>
      <c r="H1211" s="70"/>
      <c r="I1211" s="71"/>
      <c r="J1211" s="71"/>
      <c r="K1211" s="34" t="s">
        <v>65</v>
      </c>
      <c r="L1211" s="72">
        <v>1211</v>
      </c>
      <c r="M1211" s="72"/>
      <c r="N1211" s="73"/>
      <c r="O1211" s="79" t="s">
        <v>417</v>
      </c>
      <c r="P1211" s="79">
        <v>1</v>
      </c>
      <c r="Q1211" s="79" t="s">
        <v>418</v>
      </c>
      <c r="R1211" s="79"/>
      <c r="S1211" s="79"/>
      <c r="T1211" s="78" t="str">
        <f>REPLACE(INDEX(GroupVertices[Group],MATCH(Edges[[#This Row],[Vertex 1]],GroupVertices[Vertex],0)),1,1,"")</f>
        <v>3</v>
      </c>
      <c r="U1211" s="78" t="str">
        <f>REPLACE(INDEX(GroupVertices[Group],MATCH(Edges[[#This Row],[Vertex 2]],GroupVertices[Vertex],0)),1,1,"")</f>
        <v>4</v>
      </c>
      <c r="V1211" s="48"/>
      <c r="W1211" s="49"/>
      <c r="X1211" s="48"/>
      <c r="Y1211" s="49"/>
      <c r="Z1211" s="48"/>
      <c r="AA1211" s="49"/>
      <c r="AB1211" s="48"/>
      <c r="AC1211" s="49"/>
      <c r="AD1211" s="48"/>
    </row>
    <row r="1212" spans="1:30" ht="15">
      <c r="A1212" s="65" t="s">
        <v>317</v>
      </c>
      <c r="B1212" s="65" t="s">
        <v>339</v>
      </c>
      <c r="C1212" s="66" t="s">
        <v>1350</v>
      </c>
      <c r="D1212" s="67">
        <v>3</v>
      </c>
      <c r="E1212" s="66" t="s">
        <v>132</v>
      </c>
      <c r="F1212" s="69">
        <v>32</v>
      </c>
      <c r="G1212" s="66"/>
      <c r="H1212" s="70"/>
      <c r="I1212" s="71"/>
      <c r="J1212" s="71"/>
      <c r="K1212" s="34" t="s">
        <v>66</v>
      </c>
      <c r="L1212" s="72">
        <v>1212</v>
      </c>
      <c r="M1212" s="72"/>
      <c r="N1212" s="73"/>
      <c r="O1212" s="79" t="s">
        <v>417</v>
      </c>
      <c r="P1212" s="79">
        <v>1</v>
      </c>
      <c r="Q1212" s="79" t="s">
        <v>418</v>
      </c>
      <c r="R1212" s="79"/>
      <c r="S1212" s="79"/>
      <c r="T1212" s="78" t="str">
        <f>REPLACE(INDEX(GroupVertices[Group],MATCH(Edges[[#This Row],[Vertex 1]],GroupVertices[Vertex],0)),1,1,"")</f>
        <v>3</v>
      </c>
      <c r="U1212" s="78" t="str">
        <f>REPLACE(INDEX(GroupVertices[Group],MATCH(Edges[[#This Row],[Vertex 2]],GroupVertices[Vertex],0)),1,1,"")</f>
        <v>2</v>
      </c>
      <c r="V1212" s="48"/>
      <c r="W1212" s="49"/>
      <c r="X1212" s="48"/>
      <c r="Y1212" s="49"/>
      <c r="Z1212" s="48"/>
      <c r="AA1212" s="49"/>
      <c r="AB1212" s="48"/>
      <c r="AC1212" s="49"/>
      <c r="AD1212" s="48"/>
    </row>
    <row r="1213" spans="1:30" ht="15">
      <c r="A1213" s="65" t="s">
        <v>317</v>
      </c>
      <c r="B1213" s="65" t="s">
        <v>343</v>
      </c>
      <c r="C1213" s="66" t="s">
        <v>1350</v>
      </c>
      <c r="D1213" s="67">
        <v>3</v>
      </c>
      <c r="E1213" s="66" t="s">
        <v>132</v>
      </c>
      <c r="F1213" s="69">
        <v>32</v>
      </c>
      <c r="G1213" s="66"/>
      <c r="H1213" s="70"/>
      <c r="I1213" s="71"/>
      <c r="J1213" s="71"/>
      <c r="K1213" s="34" t="s">
        <v>66</v>
      </c>
      <c r="L1213" s="72">
        <v>1213</v>
      </c>
      <c r="M1213" s="72"/>
      <c r="N1213" s="73"/>
      <c r="O1213" s="79" t="s">
        <v>417</v>
      </c>
      <c r="P1213" s="79">
        <v>1</v>
      </c>
      <c r="Q1213" s="79" t="s">
        <v>418</v>
      </c>
      <c r="R1213" s="79"/>
      <c r="S1213" s="79"/>
      <c r="T1213" s="78" t="str">
        <f>REPLACE(INDEX(GroupVertices[Group],MATCH(Edges[[#This Row],[Vertex 1]],GroupVertices[Vertex],0)),1,1,"")</f>
        <v>3</v>
      </c>
      <c r="U1213" s="78" t="str">
        <f>REPLACE(INDEX(GroupVertices[Group],MATCH(Edges[[#This Row],[Vertex 2]],GroupVertices[Vertex],0)),1,1,"")</f>
        <v>3</v>
      </c>
      <c r="V1213" s="48"/>
      <c r="W1213" s="49"/>
      <c r="X1213" s="48"/>
      <c r="Y1213" s="49"/>
      <c r="Z1213" s="48"/>
      <c r="AA1213" s="49"/>
      <c r="AB1213" s="48"/>
      <c r="AC1213" s="49"/>
      <c r="AD1213" s="48"/>
    </row>
    <row r="1214" spans="1:30" ht="15">
      <c r="A1214" s="65" t="s">
        <v>317</v>
      </c>
      <c r="B1214" s="65" t="s">
        <v>348</v>
      </c>
      <c r="C1214" s="66" t="s">
        <v>1350</v>
      </c>
      <c r="D1214" s="67">
        <v>3</v>
      </c>
      <c r="E1214" s="66" t="s">
        <v>132</v>
      </c>
      <c r="F1214" s="69">
        <v>32</v>
      </c>
      <c r="G1214" s="66"/>
      <c r="H1214" s="70"/>
      <c r="I1214" s="71"/>
      <c r="J1214" s="71"/>
      <c r="K1214" s="34" t="s">
        <v>65</v>
      </c>
      <c r="L1214" s="72">
        <v>1214</v>
      </c>
      <c r="M1214" s="72"/>
      <c r="N1214" s="73"/>
      <c r="O1214" s="79" t="s">
        <v>417</v>
      </c>
      <c r="P1214" s="79">
        <v>1</v>
      </c>
      <c r="Q1214" s="79" t="s">
        <v>418</v>
      </c>
      <c r="R1214" s="79"/>
      <c r="S1214" s="79"/>
      <c r="T1214" s="78" t="str">
        <f>REPLACE(INDEX(GroupVertices[Group],MATCH(Edges[[#This Row],[Vertex 1]],GroupVertices[Vertex],0)),1,1,"")</f>
        <v>3</v>
      </c>
      <c r="U1214" s="78" t="str">
        <f>REPLACE(INDEX(GroupVertices[Group],MATCH(Edges[[#This Row],[Vertex 2]],GroupVertices[Vertex],0)),1,1,"")</f>
        <v>2</v>
      </c>
      <c r="V1214" s="48"/>
      <c r="W1214" s="49"/>
      <c r="X1214" s="48"/>
      <c r="Y1214" s="49"/>
      <c r="Z1214" s="48"/>
      <c r="AA1214" s="49"/>
      <c r="AB1214" s="48"/>
      <c r="AC1214" s="49"/>
      <c r="AD1214" s="48"/>
    </row>
    <row r="1215" spans="1:30" ht="15">
      <c r="A1215" s="65" t="s">
        <v>317</v>
      </c>
      <c r="B1215" s="65" t="s">
        <v>349</v>
      </c>
      <c r="C1215" s="66" t="s">
        <v>1350</v>
      </c>
      <c r="D1215" s="67">
        <v>3</v>
      </c>
      <c r="E1215" s="66" t="s">
        <v>132</v>
      </c>
      <c r="F1215" s="69">
        <v>32</v>
      </c>
      <c r="G1215" s="66"/>
      <c r="H1215" s="70"/>
      <c r="I1215" s="71"/>
      <c r="J1215" s="71"/>
      <c r="K1215" s="34" t="s">
        <v>65</v>
      </c>
      <c r="L1215" s="72">
        <v>1215</v>
      </c>
      <c r="M1215" s="72"/>
      <c r="N1215" s="73"/>
      <c r="O1215" s="79" t="s">
        <v>417</v>
      </c>
      <c r="P1215" s="79">
        <v>1</v>
      </c>
      <c r="Q1215" s="79" t="s">
        <v>418</v>
      </c>
      <c r="R1215" s="79"/>
      <c r="S1215" s="79"/>
      <c r="T1215" s="78" t="str">
        <f>REPLACE(INDEX(GroupVertices[Group],MATCH(Edges[[#This Row],[Vertex 1]],GroupVertices[Vertex],0)),1,1,"")</f>
        <v>3</v>
      </c>
      <c r="U1215" s="78" t="str">
        <f>REPLACE(INDEX(GroupVertices[Group],MATCH(Edges[[#This Row],[Vertex 2]],GroupVertices[Vertex],0)),1,1,"")</f>
        <v>2</v>
      </c>
      <c r="V1215" s="48"/>
      <c r="W1215" s="49"/>
      <c r="X1215" s="48"/>
      <c r="Y1215" s="49"/>
      <c r="Z1215" s="48"/>
      <c r="AA1215" s="49"/>
      <c r="AB1215" s="48"/>
      <c r="AC1215" s="49"/>
      <c r="AD1215" s="48"/>
    </row>
    <row r="1216" spans="1:30" ht="15">
      <c r="A1216" s="65" t="s">
        <v>317</v>
      </c>
      <c r="B1216" s="65" t="s">
        <v>351</v>
      </c>
      <c r="C1216" s="66" t="s">
        <v>1350</v>
      </c>
      <c r="D1216" s="67">
        <v>3</v>
      </c>
      <c r="E1216" s="66" t="s">
        <v>132</v>
      </c>
      <c r="F1216" s="69">
        <v>32</v>
      </c>
      <c r="G1216" s="66"/>
      <c r="H1216" s="70"/>
      <c r="I1216" s="71"/>
      <c r="J1216" s="71"/>
      <c r="K1216" s="34" t="s">
        <v>65</v>
      </c>
      <c r="L1216" s="72">
        <v>1216</v>
      </c>
      <c r="M1216" s="72"/>
      <c r="N1216" s="73"/>
      <c r="O1216" s="79" t="s">
        <v>417</v>
      </c>
      <c r="P1216" s="79">
        <v>1</v>
      </c>
      <c r="Q1216" s="79" t="s">
        <v>418</v>
      </c>
      <c r="R1216" s="79"/>
      <c r="S1216" s="79"/>
      <c r="T1216" s="78" t="str">
        <f>REPLACE(INDEX(GroupVertices[Group],MATCH(Edges[[#This Row],[Vertex 1]],GroupVertices[Vertex],0)),1,1,"")</f>
        <v>3</v>
      </c>
      <c r="U1216" s="78" t="str">
        <f>REPLACE(INDEX(GroupVertices[Group],MATCH(Edges[[#This Row],[Vertex 2]],GroupVertices[Vertex],0)),1,1,"")</f>
        <v>4</v>
      </c>
      <c r="V1216" s="48"/>
      <c r="W1216" s="49"/>
      <c r="X1216" s="48"/>
      <c r="Y1216" s="49"/>
      <c r="Z1216" s="48"/>
      <c r="AA1216" s="49"/>
      <c r="AB1216" s="48"/>
      <c r="AC1216" s="49"/>
      <c r="AD1216" s="48"/>
    </row>
    <row r="1217" spans="1:30" ht="15">
      <c r="A1217" s="65" t="s">
        <v>317</v>
      </c>
      <c r="B1217" s="65" t="s">
        <v>352</v>
      </c>
      <c r="C1217" s="66" t="s">
        <v>1350</v>
      </c>
      <c r="D1217" s="67">
        <v>3</v>
      </c>
      <c r="E1217" s="66" t="s">
        <v>132</v>
      </c>
      <c r="F1217" s="69">
        <v>32</v>
      </c>
      <c r="G1217" s="66"/>
      <c r="H1217" s="70"/>
      <c r="I1217" s="71"/>
      <c r="J1217" s="71"/>
      <c r="K1217" s="34" t="s">
        <v>65</v>
      </c>
      <c r="L1217" s="72">
        <v>1217</v>
      </c>
      <c r="M1217" s="72"/>
      <c r="N1217" s="73"/>
      <c r="O1217" s="79" t="s">
        <v>417</v>
      </c>
      <c r="P1217" s="79">
        <v>1</v>
      </c>
      <c r="Q1217" s="79" t="s">
        <v>418</v>
      </c>
      <c r="R1217" s="79"/>
      <c r="S1217" s="79"/>
      <c r="T1217" s="78" t="str">
        <f>REPLACE(INDEX(GroupVertices[Group],MATCH(Edges[[#This Row],[Vertex 1]],GroupVertices[Vertex],0)),1,1,"")</f>
        <v>3</v>
      </c>
      <c r="U1217" s="78" t="str">
        <f>REPLACE(INDEX(GroupVertices[Group],MATCH(Edges[[#This Row],[Vertex 2]],GroupVertices[Vertex],0)),1,1,"")</f>
        <v>3</v>
      </c>
      <c r="V1217" s="48"/>
      <c r="W1217" s="49"/>
      <c r="X1217" s="48"/>
      <c r="Y1217" s="49"/>
      <c r="Z1217" s="48"/>
      <c r="AA1217" s="49"/>
      <c r="AB1217" s="48"/>
      <c r="AC1217" s="49"/>
      <c r="AD1217" s="48"/>
    </row>
    <row r="1218" spans="1:30" ht="15">
      <c r="A1218" s="65" t="s">
        <v>317</v>
      </c>
      <c r="B1218" s="65" t="s">
        <v>356</v>
      </c>
      <c r="C1218" s="66" t="s">
        <v>1350</v>
      </c>
      <c r="D1218" s="67">
        <v>3</v>
      </c>
      <c r="E1218" s="66" t="s">
        <v>132</v>
      </c>
      <c r="F1218" s="69">
        <v>32</v>
      </c>
      <c r="G1218" s="66"/>
      <c r="H1218" s="70"/>
      <c r="I1218" s="71"/>
      <c r="J1218" s="71"/>
      <c r="K1218" s="34" t="s">
        <v>65</v>
      </c>
      <c r="L1218" s="72">
        <v>1218</v>
      </c>
      <c r="M1218" s="72"/>
      <c r="N1218" s="73"/>
      <c r="O1218" s="79" t="s">
        <v>417</v>
      </c>
      <c r="P1218" s="79">
        <v>1</v>
      </c>
      <c r="Q1218" s="79" t="s">
        <v>418</v>
      </c>
      <c r="R1218" s="79"/>
      <c r="S1218" s="79"/>
      <c r="T1218" s="78" t="str">
        <f>REPLACE(INDEX(GroupVertices[Group],MATCH(Edges[[#This Row],[Vertex 1]],GroupVertices[Vertex],0)),1,1,"")</f>
        <v>3</v>
      </c>
      <c r="U1218" s="78" t="str">
        <f>REPLACE(INDEX(GroupVertices[Group],MATCH(Edges[[#This Row],[Vertex 2]],GroupVertices[Vertex],0)),1,1,"")</f>
        <v>2</v>
      </c>
      <c r="V1218" s="48"/>
      <c r="W1218" s="49"/>
      <c r="X1218" s="48"/>
      <c r="Y1218" s="49"/>
      <c r="Z1218" s="48"/>
      <c r="AA1218" s="49"/>
      <c r="AB1218" s="48"/>
      <c r="AC1218" s="49"/>
      <c r="AD1218" s="48"/>
    </row>
    <row r="1219" spans="1:30" ht="15">
      <c r="A1219" s="65" t="s">
        <v>317</v>
      </c>
      <c r="B1219" s="65" t="s">
        <v>358</v>
      </c>
      <c r="C1219" s="66" t="s">
        <v>1350</v>
      </c>
      <c r="D1219" s="67">
        <v>3</v>
      </c>
      <c r="E1219" s="66" t="s">
        <v>132</v>
      </c>
      <c r="F1219" s="69">
        <v>32</v>
      </c>
      <c r="G1219" s="66"/>
      <c r="H1219" s="70"/>
      <c r="I1219" s="71"/>
      <c r="J1219" s="71"/>
      <c r="K1219" s="34" t="s">
        <v>65</v>
      </c>
      <c r="L1219" s="72">
        <v>1219</v>
      </c>
      <c r="M1219" s="72"/>
      <c r="N1219" s="73"/>
      <c r="O1219" s="79" t="s">
        <v>417</v>
      </c>
      <c r="P1219" s="79">
        <v>1</v>
      </c>
      <c r="Q1219" s="79" t="s">
        <v>418</v>
      </c>
      <c r="R1219" s="79"/>
      <c r="S1219" s="79"/>
      <c r="T1219" s="78" t="str">
        <f>REPLACE(INDEX(GroupVertices[Group],MATCH(Edges[[#This Row],[Vertex 1]],GroupVertices[Vertex],0)),1,1,"")</f>
        <v>3</v>
      </c>
      <c r="U1219" s="78" t="str">
        <f>REPLACE(INDEX(GroupVertices[Group],MATCH(Edges[[#This Row],[Vertex 2]],GroupVertices[Vertex],0)),1,1,"")</f>
        <v>1</v>
      </c>
      <c r="V1219" s="48"/>
      <c r="W1219" s="49"/>
      <c r="X1219" s="48"/>
      <c r="Y1219" s="49"/>
      <c r="Z1219" s="48"/>
      <c r="AA1219" s="49"/>
      <c r="AB1219" s="48"/>
      <c r="AC1219" s="49"/>
      <c r="AD1219" s="48"/>
    </row>
    <row r="1220" spans="1:30" ht="15">
      <c r="A1220" s="65" t="s">
        <v>199</v>
      </c>
      <c r="B1220" s="65" t="s">
        <v>317</v>
      </c>
      <c r="C1220" s="66" t="s">
        <v>1350</v>
      </c>
      <c r="D1220" s="67">
        <v>3</v>
      </c>
      <c r="E1220" s="66" t="s">
        <v>132</v>
      </c>
      <c r="F1220" s="69">
        <v>32</v>
      </c>
      <c r="G1220" s="66"/>
      <c r="H1220" s="70"/>
      <c r="I1220" s="71"/>
      <c r="J1220" s="71"/>
      <c r="K1220" s="34" t="s">
        <v>65</v>
      </c>
      <c r="L1220" s="72">
        <v>1220</v>
      </c>
      <c r="M1220" s="72"/>
      <c r="N1220" s="73"/>
      <c r="O1220" s="79" t="s">
        <v>417</v>
      </c>
      <c r="P1220" s="79">
        <v>1</v>
      </c>
      <c r="Q1220" s="79" t="s">
        <v>418</v>
      </c>
      <c r="R1220" s="79"/>
      <c r="S1220" s="79"/>
      <c r="T1220" s="78" t="str">
        <f>REPLACE(INDEX(GroupVertices[Group],MATCH(Edges[[#This Row],[Vertex 1]],GroupVertices[Vertex],0)),1,1,"")</f>
        <v>1</v>
      </c>
      <c r="U1220" s="78" t="str">
        <f>REPLACE(INDEX(GroupVertices[Group],MATCH(Edges[[#This Row],[Vertex 2]],GroupVertices[Vertex],0)),1,1,"")</f>
        <v>3</v>
      </c>
      <c r="V1220" s="48"/>
      <c r="W1220" s="49"/>
      <c r="X1220" s="48"/>
      <c r="Y1220" s="49"/>
      <c r="Z1220" s="48"/>
      <c r="AA1220" s="49"/>
      <c r="AB1220" s="48"/>
      <c r="AC1220" s="49"/>
      <c r="AD1220" s="48"/>
    </row>
    <row r="1221" spans="1:30" ht="15">
      <c r="A1221" s="65" t="s">
        <v>339</v>
      </c>
      <c r="B1221" s="65" t="s">
        <v>317</v>
      </c>
      <c r="C1221" s="66" t="s">
        <v>1350</v>
      </c>
      <c r="D1221" s="67">
        <v>3</v>
      </c>
      <c r="E1221" s="66" t="s">
        <v>132</v>
      </c>
      <c r="F1221" s="69">
        <v>32</v>
      </c>
      <c r="G1221" s="66"/>
      <c r="H1221" s="70"/>
      <c r="I1221" s="71"/>
      <c r="J1221" s="71"/>
      <c r="K1221" s="34" t="s">
        <v>66</v>
      </c>
      <c r="L1221" s="72">
        <v>1221</v>
      </c>
      <c r="M1221" s="72"/>
      <c r="N1221" s="73"/>
      <c r="O1221" s="79" t="s">
        <v>417</v>
      </c>
      <c r="P1221" s="79">
        <v>1</v>
      </c>
      <c r="Q1221" s="79" t="s">
        <v>418</v>
      </c>
      <c r="R1221" s="79"/>
      <c r="S1221" s="79"/>
      <c r="T1221" s="78" t="str">
        <f>REPLACE(INDEX(GroupVertices[Group],MATCH(Edges[[#This Row],[Vertex 1]],GroupVertices[Vertex],0)),1,1,"")</f>
        <v>2</v>
      </c>
      <c r="U1221" s="78" t="str">
        <f>REPLACE(INDEX(GroupVertices[Group],MATCH(Edges[[#This Row],[Vertex 2]],GroupVertices[Vertex],0)),1,1,"")</f>
        <v>3</v>
      </c>
      <c r="V1221" s="48"/>
      <c r="W1221" s="49"/>
      <c r="X1221" s="48"/>
      <c r="Y1221" s="49"/>
      <c r="Z1221" s="48"/>
      <c r="AA1221" s="49"/>
      <c r="AB1221" s="48"/>
      <c r="AC1221" s="49"/>
      <c r="AD1221" s="48"/>
    </row>
    <row r="1222" spans="1:30" ht="15">
      <c r="A1222" s="65" t="s">
        <v>343</v>
      </c>
      <c r="B1222" s="65" t="s">
        <v>317</v>
      </c>
      <c r="C1222" s="66" t="s">
        <v>1350</v>
      </c>
      <c r="D1222" s="67">
        <v>3</v>
      </c>
      <c r="E1222" s="66" t="s">
        <v>132</v>
      </c>
      <c r="F1222" s="69">
        <v>32</v>
      </c>
      <c r="G1222" s="66"/>
      <c r="H1222" s="70"/>
      <c r="I1222" s="71"/>
      <c r="J1222" s="71"/>
      <c r="K1222" s="34" t="s">
        <v>66</v>
      </c>
      <c r="L1222" s="72">
        <v>1222</v>
      </c>
      <c r="M1222" s="72"/>
      <c r="N1222" s="73"/>
      <c r="O1222" s="79" t="s">
        <v>417</v>
      </c>
      <c r="P1222" s="79">
        <v>1</v>
      </c>
      <c r="Q1222" s="79" t="s">
        <v>418</v>
      </c>
      <c r="R1222" s="79"/>
      <c r="S1222" s="79"/>
      <c r="T1222" s="78" t="str">
        <f>REPLACE(INDEX(GroupVertices[Group],MATCH(Edges[[#This Row],[Vertex 1]],GroupVertices[Vertex],0)),1,1,"")</f>
        <v>3</v>
      </c>
      <c r="U1222" s="78" t="str">
        <f>REPLACE(INDEX(GroupVertices[Group],MATCH(Edges[[#This Row],[Vertex 2]],GroupVertices[Vertex],0)),1,1,"")</f>
        <v>3</v>
      </c>
      <c r="V1222" s="48"/>
      <c r="W1222" s="49"/>
      <c r="X1222" s="48"/>
      <c r="Y1222" s="49"/>
      <c r="Z1222" s="48"/>
      <c r="AA1222" s="49"/>
      <c r="AB1222" s="48"/>
      <c r="AC1222" s="49"/>
      <c r="AD1222" s="48"/>
    </row>
    <row r="1223" spans="1:30" ht="15">
      <c r="A1223" s="65" t="s">
        <v>343</v>
      </c>
      <c r="B1223" s="65" t="s">
        <v>344</v>
      </c>
      <c r="C1223" s="66" t="s">
        <v>1350</v>
      </c>
      <c r="D1223" s="67">
        <v>3</v>
      </c>
      <c r="E1223" s="66" t="s">
        <v>132</v>
      </c>
      <c r="F1223" s="69">
        <v>32</v>
      </c>
      <c r="G1223" s="66"/>
      <c r="H1223" s="70"/>
      <c r="I1223" s="71"/>
      <c r="J1223" s="71"/>
      <c r="K1223" s="34" t="s">
        <v>65</v>
      </c>
      <c r="L1223" s="72">
        <v>1223</v>
      </c>
      <c r="M1223" s="72"/>
      <c r="N1223" s="73"/>
      <c r="O1223" s="79" t="s">
        <v>417</v>
      </c>
      <c r="P1223" s="79">
        <v>1</v>
      </c>
      <c r="Q1223" s="79" t="s">
        <v>418</v>
      </c>
      <c r="R1223" s="79"/>
      <c r="S1223" s="79"/>
      <c r="T1223" s="78" t="str">
        <f>REPLACE(INDEX(GroupVertices[Group],MATCH(Edges[[#This Row],[Vertex 1]],GroupVertices[Vertex],0)),1,1,"")</f>
        <v>3</v>
      </c>
      <c r="U1223" s="78" t="str">
        <f>REPLACE(INDEX(GroupVertices[Group],MATCH(Edges[[#This Row],[Vertex 2]],GroupVertices[Vertex],0)),1,1,"")</f>
        <v>1</v>
      </c>
      <c r="V1223" s="48"/>
      <c r="W1223" s="49"/>
      <c r="X1223" s="48"/>
      <c r="Y1223" s="49"/>
      <c r="Z1223" s="48"/>
      <c r="AA1223" s="49"/>
      <c r="AB1223" s="48"/>
      <c r="AC1223" s="49"/>
      <c r="AD1223" s="48"/>
    </row>
    <row r="1224" spans="1:30" ht="15">
      <c r="A1224" s="65" t="s">
        <v>343</v>
      </c>
      <c r="B1224" s="65" t="s">
        <v>353</v>
      </c>
      <c r="C1224" s="66" t="s">
        <v>1350</v>
      </c>
      <c r="D1224" s="67">
        <v>3</v>
      </c>
      <c r="E1224" s="66" t="s">
        <v>132</v>
      </c>
      <c r="F1224" s="69">
        <v>32</v>
      </c>
      <c r="G1224" s="66"/>
      <c r="H1224" s="70"/>
      <c r="I1224" s="71"/>
      <c r="J1224" s="71"/>
      <c r="K1224" s="34" t="s">
        <v>65</v>
      </c>
      <c r="L1224" s="72">
        <v>1224</v>
      </c>
      <c r="M1224" s="72"/>
      <c r="N1224" s="73"/>
      <c r="O1224" s="79" t="s">
        <v>417</v>
      </c>
      <c r="P1224" s="79">
        <v>1</v>
      </c>
      <c r="Q1224" s="79" t="s">
        <v>418</v>
      </c>
      <c r="R1224" s="79"/>
      <c r="S1224" s="79"/>
      <c r="T1224" s="78" t="str">
        <f>REPLACE(INDEX(GroupVertices[Group],MATCH(Edges[[#This Row],[Vertex 1]],GroupVertices[Vertex],0)),1,1,"")</f>
        <v>3</v>
      </c>
      <c r="U1224" s="78" t="str">
        <f>REPLACE(INDEX(GroupVertices[Group],MATCH(Edges[[#This Row],[Vertex 2]],GroupVertices[Vertex],0)),1,1,"")</f>
        <v>3</v>
      </c>
      <c r="V1224" s="48"/>
      <c r="W1224" s="49"/>
      <c r="X1224" s="48"/>
      <c r="Y1224" s="49"/>
      <c r="Z1224" s="48"/>
      <c r="AA1224" s="49"/>
      <c r="AB1224" s="48"/>
      <c r="AC1224" s="49"/>
      <c r="AD1224" s="48"/>
    </row>
    <row r="1225" spans="1:30" ht="15">
      <c r="A1225" s="65" t="s">
        <v>343</v>
      </c>
      <c r="B1225" s="65" t="s">
        <v>350</v>
      </c>
      <c r="C1225" s="66" t="s">
        <v>1350</v>
      </c>
      <c r="D1225" s="67">
        <v>3</v>
      </c>
      <c r="E1225" s="66" t="s">
        <v>132</v>
      </c>
      <c r="F1225" s="69">
        <v>32</v>
      </c>
      <c r="G1225" s="66"/>
      <c r="H1225" s="70"/>
      <c r="I1225" s="71"/>
      <c r="J1225" s="71"/>
      <c r="K1225" s="34" t="s">
        <v>65</v>
      </c>
      <c r="L1225" s="72">
        <v>1225</v>
      </c>
      <c r="M1225" s="72"/>
      <c r="N1225" s="73"/>
      <c r="O1225" s="79" t="s">
        <v>417</v>
      </c>
      <c r="P1225" s="79">
        <v>1</v>
      </c>
      <c r="Q1225" s="79" t="s">
        <v>418</v>
      </c>
      <c r="R1225" s="79"/>
      <c r="S1225" s="79"/>
      <c r="T1225" s="78" t="str">
        <f>REPLACE(INDEX(GroupVertices[Group],MATCH(Edges[[#This Row],[Vertex 1]],GroupVertices[Vertex],0)),1,1,"")</f>
        <v>3</v>
      </c>
      <c r="U1225" s="78" t="str">
        <f>REPLACE(INDEX(GroupVertices[Group],MATCH(Edges[[#This Row],[Vertex 2]],GroupVertices[Vertex],0)),1,1,"")</f>
        <v>3</v>
      </c>
      <c r="V1225" s="48"/>
      <c r="W1225" s="49"/>
      <c r="X1225" s="48"/>
      <c r="Y1225" s="49"/>
      <c r="Z1225" s="48"/>
      <c r="AA1225" s="49"/>
      <c r="AB1225" s="48"/>
      <c r="AC1225" s="49"/>
      <c r="AD1225" s="48"/>
    </row>
    <row r="1226" spans="1:30" ht="15">
      <c r="A1226" s="65" t="s">
        <v>343</v>
      </c>
      <c r="B1226" s="65" t="s">
        <v>274</v>
      </c>
      <c r="C1226" s="66" t="s">
        <v>1350</v>
      </c>
      <c r="D1226" s="67">
        <v>3</v>
      </c>
      <c r="E1226" s="66" t="s">
        <v>132</v>
      </c>
      <c r="F1226" s="69">
        <v>32</v>
      </c>
      <c r="G1226" s="66"/>
      <c r="H1226" s="70"/>
      <c r="I1226" s="71"/>
      <c r="J1226" s="71"/>
      <c r="K1226" s="34" t="s">
        <v>65</v>
      </c>
      <c r="L1226" s="72">
        <v>1226</v>
      </c>
      <c r="M1226" s="72"/>
      <c r="N1226" s="73"/>
      <c r="O1226" s="79" t="s">
        <v>417</v>
      </c>
      <c r="P1226" s="79">
        <v>1</v>
      </c>
      <c r="Q1226" s="79" t="s">
        <v>418</v>
      </c>
      <c r="R1226" s="79"/>
      <c r="S1226" s="79"/>
      <c r="T1226" s="78" t="str">
        <f>REPLACE(INDEX(GroupVertices[Group],MATCH(Edges[[#This Row],[Vertex 1]],GroupVertices[Vertex],0)),1,1,"")</f>
        <v>3</v>
      </c>
      <c r="U1226" s="78" t="str">
        <f>REPLACE(INDEX(GroupVertices[Group],MATCH(Edges[[#This Row],[Vertex 2]],GroupVertices[Vertex],0)),1,1,"")</f>
        <v>3</v>
      </c>
      <c r="V1226" s="48"/>
      <c r="W1226" s="49"/>
      <c r="X1226" s="48"/>
      <c r="Y1226" s="49"/>
      <c r="Z1226" s="48"/>
      <c r="AA1226" s="49"/>
      <c r="AB1226" s="48"/>
      <c r="AC1226" s="49"/>
      <c r="AD1226" s="48"/>
    </row>
    <row r="1227" spans="1:30" ht="15">
      <c r="A1227" s="65" t="s">
        <v>343</v>
      </c>
      <c r="B1227" s="65" t="s">
        <v>335</v>
      </c>
      <c r="C1227" s="66" t="s">
        <v>1350</v>
      </c>
      <c r="D1227" s="67">
        <v>3</v>
      </c>
      <c r="E1227" s="66" t="s">
        <v>132</v>
      </c>
      <c r="F1227" s="69">
        <v>32</v>
      </c>
      <c r="G1227" s="66"/>
      <c r="H1227" s="70"/>
      <c r="I1227" s="71"/>
      <c r="J1227" s="71"/>
      <c r="K1227" s="34" t="s">
        <v>65</v>
      </c>
      <c r="L1227" s="72">
        <v>1227</v>
      </c>
      <c r="M1227" s="72"/>
      <c r="N1227" s="73"/>
      <c r="O1227" s="79" t="s">
        <v>417</v>
      </c>
      <c r="P1227" s="79">
        <v>1</v>
      </c>
      <c r="Q1227" s="79" t="s">
        <v>418</v>
      </c>
      <c r="R1227" s="79"/>
      <c r="S1227" s="79"/>
      <c r="T1227" s="78" t="str">
        <f>REPLACE(INDEX(GroupVertices[Group],MATCH(Edges[[#This Row],[Vertex 1]],GroupVertices[Vertex],0)),1,1,"")</f>
        <v>3</v>
      </c>
      <c r="U1227" s="78" t="str">
        <f>REPLACE(INDEX(GroupVertices[Group],MATCH(Edges[[#This Row],[Vertex 2]],GroupVertices[Vertex],0)),1,1,"")</f>
        <v>2</v>
      </c>
      <c r="V1227" s="48"/>
      <c r="W1227" s="49"/>
      <c r="X1227" s="48"/>
      <c r="Y1227" s="49"/>
      <c r="Z1227" s="48"/>
      <c r="AA1227" s="49"/>
      <c r="AB1227" s="48"/>
      <c r="AC1227" s="49"/>
      <c r="AD1227" s="48"/>
    </row>
    <row r="1228" spans="1:30" ht="15">
      <c r="A1228" s="65" t="s">
        <v>343</v>
      </c>
      <c r="B1228" s="65" t="s">
        <v>270</v>
      </c>
      <c r="C1228" s="66" t="s">
        <v>1350</v>
      </c>
      <c r="D1228" s="67">
        <v>3</v>
      </c>
      <c r="E1228" s="66" t="s">
        <v>132</v>
      </c>
      <c r="F1228" s="69">
        <v>32</v>
      </c>
      <c r="G1228" s="66"/>
      <c r="H1228" s="70"/>
      <c r="I1228" s="71"/>
      <c r="J1228" s="71"/>
      <c r="K1228" s="34" t="s">
        <v>65</v>
      </c>
      <c r="L1228" s="72">
        <v>1228</v>
      </c>
      <c r="M1228" s="72"/>
      <c r="N1228" s="73"/>
      <c r="O1228" s="79" t="s">
        <v>417</v>
      </c>
      <c r="P1228" s="79">
        <v>1</v>
      </c>
      <c r="Q1228" s="79" t="s">
        <v>418</v>
      </c>
      <c r="R1228" s="79"/>
      <c r="S1228" s="79"/>
      <c r="T1228" s="78" t="str">
        <f>REPLACE(INDEX(GroupVertices[Group],MATCH(Edges[[#This Row],[Vertex 1]],GroupVertices[Vertex],0)),1,1,"")</f>
        <v>3</v>
      </c>
      <c r="U1228" s="78" t="str">
        <f>REPLACE(INDEX(GroupVertices[Group],MATCH(Edges[[#This Row],[Vertex 2]],GroupVertices[Vertex],0)),1,1,"")</f>
        <v>2</v>
      </c>
      <c r="V1228" s="48"/>
      <c r="W1228" s="49"/>
      <c r="X1228" s="48"/>
      <c r="Y1228" s="49"/>
      <c r="Z1228" s="48"/>
      <c r="AA1228" s="49"/>
      <c r="AB1228" s="48"/>
      <c r="AC1228" s="49"/>
      <c r="AD1228" s="48"/>
    </row>
    <row r="1229" spans="1:30" ht="15">
      <c r="A1229" s="65" t="s">
        <v>343</v>
      </c>
      <c r="B1229" s="65" t="s">
        <v>275</v>
      </c>
      <c r="C1229" s="66" t="s">
        <v>1350</v>
      </c>
      <c r="D1229" s="67">
        <v>3</v>
      </c>
      <c r="E1229" s="66" t="s">
        <v>132</v>
      </c>
      <c r="F1229" s="69">
        <v>32</v>
      </c>
      <c r="G1229" s="66"/>
      <c r="H1229" s="70"/>
      <c r="I1229" s="71"/>
      <c r="J1229" s="71"/>
      <c r="K1229" s="34" t="s">
        <v>65</v>
      </c>
      <c r="L1229" s="72">
        <v>1229</v>
      </c>
      <c r="M1229" s="72"/>
      <c r="N1229" s="73"/>
      <c r="O1229" s="79" t="s">
        <v>417</v>
      </c>
      <c r="P1229" s="79">
        <v>1</v>
      </c>
      <c r="Q1229" s="79" t="s">
        <v>418</v>
      </c>
      <c r="R1229" s="79"/>
      <c r="S1229" s="79"/>
      <c r="T1229" s="78" t="str">
        <f>REPLACE(INDEX(GroupVertices[Group],MATCH(Edges[[#This Row],[Vertex 1]],GroupVertices[Vertex],0)),1,1,"")</f>
        <v>3</v>
      </c>
      <c r="U1229" s="78" t="str">
        <f>REPLACE(INDEX(GroupVertices[Group],MATCH(Edges[[#This Row],[Vertex 2]],GroupVertices[Vertex],0)),1,1,"")</f>
        <v>3</v>
      </c>
      <c r="V1229" s="48"/>
      <c r="W1229" s="49"/>
      <c r="X1229" s="48"/>
      <c r="Y1229" s="49"/>
      <c r="Z1229" s="48"/>
      <c r="AA1229" s="49"/>
      <c r="AB1229" s="48"/>
      <c r="AC1229" s="49"/>
      <c r="AD1229" s="48"/>
    </row>
    <row r="1230" spans="1:30" ht="15">
      <c r="A1230" s="65" t="s">
        <v>343</v>
      </c>
      <c r="B1230" s="65" t="s">
        <v>329</v>
      </c>
      <c r="C1230" s="66" t="s">
        <v>1350</v>
      </c>
      <c r="D1230" s="67">
        <v>3</v>
      </c>
      <c r="E1230" s="66" t="s">
        <v>132</v>
      </c>
      <c r="F1230" s="69">
        <v>32</v>
      </c>
      <c r="G1230" s="66"/>
      <c r="H1230" s="70"/>
      <c r="I1230" s="71"/>
      <c r="J1230" s="71"/>
      <c r="K1230" s="34" t="s">
        <v>65</v>
      </c>
      <c r="L1230" s="72">
        <v>1230</v>
      </c>
      <c r="M1230" s="72"/>
      <c r="N1230" s="73"/>
      <c r="O1230" s="79" t="s">
        <v>417</v>
      </c>
      <c r="P1230" s="79">
        <v>1</v>
      </c>
      <c r="Q1230" s="79" t="s">
        <v>418</v>
      </c>
      <c r="R1230" s="79"/>
      <c r="S1230" s="79"/>
      <c r="T1230" s="78" t="str">
        <f>REPLACE(INDEX(GroupVertices[Group],MATCH(Edges[[#This Row],[Vertex 1]],GroupVertices[Vertex],0)),1,1,"")</f>
        <v>3</v>
      </c>
      <c r="U1230" s="78" t="str">
        <f>REPLACE(INDEX(GroupVertices[Group],MATCH(Edges[[#This Row],[Vertex 2]],GroupVertices[Vertex],0)),1,1,"")</f>
        <v>2</v>
      </c>
      <c r="V1230" s="48"/>
      <c r="W1230" s="49"/>
      <c r="X1230" s="48"/>
      <c r="Y1230" s="49"/>
      <c r="Z1230" s="48"/>
      <c r="AA1230" s="49"/>
      <c r="AB1230" s="48"/>
      <c r="AC1230" s="49"/>
      <c r="AD1230" s="48"/>
    </row>
    <row r="1231" spans="1:30" ht="15">
      <c r="A1231" s="65" t="s">
        <v>343</v>
      </c>
      <c r="B1231" s="65" t="s">
        <v>363</v>
      </c>
      <c r="C1231" s="66" t="s">
        <v>1350</v>
      </c>
      <c r="D1231" s="67">
        <v>3</v>
      </c>
      <c r="E1231" s="66" t="s">
        <v>132</v>
      </c>
      <c r="F1231" s="69">
        <v>32</v>
      </c>
      <c r="G1231" s="66"/>
      <c r="H1231" s="70"/>
      <c r="I1231" s="71"/>
      <c r="J1231" s="71"/>
      <c r="K1231" s="34" t="s">
        <v>65</v>
      </c>
      <c r="L1231" s="72">
        <v>1231</v>
      </c>
      <c r="M1231" s="72"/>
      <c r="N1231" s="73"/>
      <c r="O1231" s="79" t="s">
        <v>417</v>
      </c>
      <c r="P1231" s="79">
        <v>1</v>
      </c>
      <c r="Q1231" s="79" t="s">
        <v>418</v>
      </c>
      <c r="R1231" s="79"/>
      <c r="S1231" s="79"/>
      <c r="T1231" s="78" t="str">
        <f>REPLACE(INDEX(GroupVertices[Group],MATCH(Edges[[#This Row],[Vertex 1]],GroupVertices[Vertex],0)),1,1,"")</f>
        <v>3</v>
      </c>
      <c r="U1231" s="78" t="str">
        <f>REPLACE(INDEX(GroupVertices[Group],MATCH(Edges[[#This Row],[Vertex 2]],GroupVertices[Vertex],0)),1,1,"")</f>
        <v>2</v>
      </c>
      <c r="V1231" s="48"/>
      <c r="W1231" s="49"/>
      <c r="X1231" s="48"/>
      <c r="Y1231" s="49"/>
      <c r="Z1231" s="48"/>
      <c r="AA1231" s="49"/>
      <c r="AB1231" s="48"/>
      <c r="AC1231" s="49"/>
      <c r="AD1231" s="48"/>
    </row>
    <row r="1232" spans="1:30" ht="15">
      <c r="A1232" s="65" t="s">
        <v>343</v>
      </c>
      <c r="B1232" s="65" t="s">
        <v>355</v>
      </c>
      <c r="C1232" s="66" t="s">
        <v>1350</v>
      </c>
      <c r="D1232" s="67">
        <v>3</v>
      </c>
      <c r="E1232" s="66" t="s">
        <v>132</v>
      </c>
      <c r="F1232" s="69">
        <v>32</v>
      </c>
      <c r="G1232" s="66"/>
      <c r="H1232" s="70"/>
      <c r="I1232" s="71"/>
      <c r="J1232" s="71"/>
      <c r="K1232" s="34" t="s">
        <v>65</v>
      </c>
      <c r="L1232" s="72">
        <v>1232</v>
      </c>
      <c r="M1232" s="72"/>
      <c r="N1232" s="73"/>
      <c r="O1232" s="79" t="s">
        <v>417</v>
      </c>
      <c r="P1232" s="79">
        <v>1</v>
      </c>
      <c r="Q1232" s="79" t="s">
        <v>418</v>
      </c>
      <c r="R1232" s="79"/>
      <c r="S1232" s="79"/>
      <c r="T1232" s="78" t="str">
        <f>REPLACE(INDEX(GroupVertices[Group],MATCH(Edges[[#This Row],[Vertex 1]],GroupVertices[Vertex],0)),1,1,"")</f>
        <v>3</v>
      </c>
      <c r="U1232" s="78" t="str">
        <f>REPLACE(INDEX(GroupVertices[Group],MATCH(Edges[[#This Row],[Vertex 2]],GroupVertices[Vertex],0)),1,1,"")</f>
        <v>2</v>
      </c>
      <c r="V1232" s="48"/>
      <c r="W1232" s="49"/>
      <c r="X1232" s="48"/>
      <c r="Y1232" s="49"/>
      <c r="Z1232" s="48"/>
      <c r="AA1232" s="49"/>
      <c r="AB1232" s="48"/>
      <c r="AC1232" s="49"/>
      <c r="AD1232" s="48"/>
    </row>
    <row r="1233" spans="1:30" ht="15">
      <c r="A1233" s="65" t="s">
        <v>343</v>
      </c>
      <c r="B1233" s="65" t="s">
        <v>312</v>
      </c>
      <c r="C1233" s="66" t="s">
        <v>1350</v>
      </c>
      <c r="D1233" s="67">
        <v>3</v>
      </c>
      <c r="E1233" s="66" t="s">
        <v>132</v>
      </c>
      <c r="F1233" s="69">
        <v>32</v>
      </c>
      <c r="G1233" s="66"/>
      <c r="H1233" s="70"/>
      <c r="I1233" s="71"/>
      <c r="J1233" s="71"/>
      <c r="K1233" s="34" t="s">
        <v>65</v>
      </c>
      <c r="L1233" s="72">
        <v>1233</v>
      </c>
      <c r="M1233" s="72"/>
      <c r="N1233" s="73"/>
      <c r="O1233" s="79" t="s">
        <v>417</v>
      </c>
      <c r="P1233" s="79">
        <v>1</v>
      </c>
      <c r="Q1233" s="79" t="s">
        <v>418</v>
      </c>
      <c r="R1233" s="79"/>
      <c r="S1233" s="79"/>
      <c r="T1233" s="78" t="str">
        <f>REPLACE(INDEX(GroupVertices[Group],MATCH(Edges[[#This Row],[Vertex 1]],GroupVertices[Vertex],0)),1,1,"")</f>
        <v>3</v>
      </c>
      <c r="U1233" s="78" t="str">
        <f>REPLACE(INDEX(GroupVertices[Group],MATCH(Edges[[#This Row],[Vertex 2]],GroupVertices[Vertex],0)),1,1,"")</f>
        <v>2</v>
      </c>
      <c r="V1233" s="48"/>
      <c r="W1233" s="49"/>
      <c r="X1233" s="48"/>
      <c r="Y1233" s="49"/>
      <c r="Z1233" s="48"/>
      <c r="AA1233" s="49"/>
      <c r="AB1233" s="48"/>
      <c r="AC1233" s="49"/>
      <c r="AD1233" s="48"/>
    </row>
    <row r="1234" spans="1:30" ht="15">
      <c r="A1234" s="65" t="s">
        <v>343</v>
      </c>
      <c r="B1234" s="65" t="s">
        <v>331</v>
      </c>
      <c r="C1234" s="66" t="s">
        <v>1350</v>
      </c>
      <c r="D1234" s="67">
        <v>3</v>
      </c>
      <c r="E1234" s="66" t="s">
        <v>132</v>
      </c>
      <c r="F1234" s="69">
        <v>32</v>
      </c>
      <c r="G1234" s="66"/>
      <c r="H1234" s="70"/>
      <c r="I1234" s="71"/>
      <c r="J1234" s="71"/>
      <c r="K1234" s="34" t="s">
        <v>65</v>
      </c>
      <c r="L1234" s="72">
        <v>1234</v>
      </c>
      <c r="M1234" s="72"/>
      <c r="N1234" s="73"/>
      <c r="O1234" s="79" t="s">
        <v>417</v>
      </c>
      <c r="P1234" s="79">
        <v>1</v>
      </c>
      <c r="Q1234" s="79" t="s">
        <v>418</v>
      </c>
      <c r="R1234" s="79"/>
      <c r="S1234" s="79"/>
      <c r="T1234" s="78" t="str">
        <f>REPLACE(INDEX(GroupVertices[Group],MATCH(Edges[[#This Row],[Vertex 1]],GroupVertices[Vertex],0)),1,1,"")</f>
        <v>3</v>
      </c>
      <c r="U1234" s="78" t="str">
        <f>REPLACE(INDEX(GroupVertices[Group],MATCH(Edges[[#This Row],[Vertex 2]],GroupVertices[Vertex],0)),1,1,"")</f>
        <v>4</v>
      </c>
      <c r="V1234" s="48"/>
      <c r="W1234" s="49"/>
      <c r="X1234" s="48"/>
      <c r="Y1234" s="49"/>
      <c r="Z1234" s="48"/>
      <c r="AA1234" s="49"/>
      <c r="AB1234" s="48"/>
      <c r="AC1234" s="49"/>
      <c r="AD1234" s="48"/>
    </row>
    <row r="1235" spans="1:30" ht="15">
      <c r="A1235" s="65" t="s">
        <v>343</v>
      </c>
      <c r="B1235" s="65" t="s">
        <v>347</v>
      </c>
      <c r="C1235" s="66" t="s">
        <v>1350</v>
      </c>
      <c r="D1235" s="67">
        <v>3</v>
      </c>
      <c r="E1235" s="66" t="s">
        <v>132</v>
      </c>
      <c r="F1235" s="69">
        <v>32</v>
      </c>
      <c r="G1235" s="66"/>
      <c r="H1235" s="70"/>
      <c r="I1235" s="71"/>
      <c r="J1235" s="71"/>
      <c r="K1235" s="34" t="s">
        <v>65</v>
      </c>
      <c r="L1235" s="72">
        <v>1235</v>
      </c>
      <c r="M1235" s="72"/>
      <c r="N1235" s="73"/>
      <c r="O1235" s="79" t="s">
        <v>417</v>
      </c>
      <c r="P1235" s="79">
        <v>1</v>
      </c>
      <c r="Q1235" s="79" t="s">
        <v>418</v>
      </c>
      <c r="R1235" s="79"/>
      <c r="S1235" s="79"/>
      <c r="T1235" s="78" t="str">
        <f>REPLACE(INDEX(GroupVertices[Group],MATCH(Edges[[#This Row],[Vertex 1]],GroupVertices[Vertex],0)),1,1,"")</f>
        <v>3</v>
      </c>
      <c r="U1235" s="78" t="str">
        <f>REPLACE(INDEX(GroupVertices[Group],MATCH(Edges[[#This Row],[Vertex 2]],GroupVertices[Vertex],0)),1,1,"")</f>
        <v>3</v>
      </c>
      <c r="V1235" s="48"/>
      <c r="W1235" s="49"/>
      <c r="X1235" s="48"/>
      <c r="Y1235" s="49"/>
      <c r="Z1235" s="48"/>
      <c r="AA1235" s="49"/>
      <c r="AB1235" s="48"/>
      <c r="AC1235" s="49"/>
      <c r="AD1235" s="48"/>
    </row>
    <row r="1236" spans="1:30" ht="15">
      <c r="A1236" s="65" t="s">
        <v>343</v>
      </c>
      <c r="B1236" s="65" t="s">
        <v>352</v>
      </c>
      <c r="C1236" s="66" t="s">
        <v>1350</v>
      </c>
      <c r="D1236" s="67">
        <v>3</v>
      </c>
      <c r="E1236" s="66" t="s">
        <v>132</v>
      </c>
      <c r="F1236" s="69">
        <v>32</v>
      </c>
      <c r="G1236" s="66"/>
      <c r="H1236" s="70"/>
      <c r="I1236" s="71"/>
      <c r="J1236" s="71"/>
      <c r="K1236" s="34" t="s">
        <v>65</v>
      </c>
      <c r="L1236" s="72">
        <v>1236</v>
      </c>
      <c r="M1236" s="72"/>
      <c r="N1236" s="73"/>
      <c r="O1236" s="79" t="s">
        <v>417</v>
      </c>
      <c r="P1236" s="79">
        <v>1</v>
      </c>
      <c r="Q1236" s="79" t="s">
        <v>418</v>
      </c>
      <c r="R1236" s="79"/>
      <c r="S1236" s="79"/>
      <c r="T1236" s="78" t="str">
        <f>REPLACE(INDEX(GroupVertices[Group],MATCH(Edges[[#This Row],[Vertex 1]],GroupVertices[Vertex],0)),1,1,"")</f>
        <v>3</v>
      </c>
      <c r="U1236" s="78" t="str">
        <f>REPLACE(INDEX(GroupVertices[Group],MATCH(Edges[[#This Row],[Vertex 2]],GroupVertices[Vertex],0)),1,1,"")</f>
        <v>3</v>
      </c>
      <c r="V1236" s="48"/>
      <c r="W1236" s="49"/>
      <c r="X1236" s="48"/>
      <c r="Y1236" s="49"/>
      <c r="Z1236" s="48"/>
      <c r="AA1236" s="49"/>
      <c r="AB1236" s="48"/>
      <c r="AC1236" s="49"/>
      <c r="AD1236" s="48"/>
    </row>
    <row r="1237" spans="1:30" ht="15">
      <c r="A1237" s="65" t="s">
        <v>199</v>
      </c>
      <c r="B1237" s="65" t="s">
        <v>343</v>
      </c>
      <c r="C1237" s="66" t="s">
        <v>1350</v>
      </c>
      <c r="D1237" s="67">
        <v>3</v>
      </c>
      <c r="E1237" s="66" t="s">
        <v>132</v>
      </c>
      <c r="F1237" s="69">
        <v>32</v>
      </c>
      <c r="G1237" s="66"/>
      <c r="H1237" s="70"/>
      <c r="I1237" s="71"/>
      <c r="J1237" s="71"/>
      <c r="K1237" s="34" t="s">
        <v>65</v>
      </c>
      <c r="L1237" s="72">
        <v>1237</v>
      </c>
      <c r="M1237" s="72"/>
      <c r="N1237" s="73"/>
      <c r="O1237" s="79" t="s">
        <v>417</v>
      </c>
      <c r="P1237" s="79">
        <v>1</v>
      </c>
      <c r="Q1237" s="79" t="s">
        <v>418</v>
      </c>
      <c r="R1237" s="79"/>
      <c r="S1237" s="79"/>
      <c r="T1237" s="78" t="str">
        <f>REPLACE(INDEX(GroupVertices[Group],MATCH(Edges[[#This Row],[Vertex 1]],GroupVertices[Vertex],0)),1,1,"")</f>
        <v>1</v>
      </c>
      <c r="U1237" s="78" t="str">
        <f>REPLACE(INDEX(GroupVertices[Group],MATCH(Edges[[#This Row],[Vertex 2]],GroupVertices[Vertex],0)),1,1,"")</f>
        <v>3</v>
      </c>
      <c r="V1237" s="48"/>
      <c r="W1237" s="49"/>
      <c r="X1237" s="48"/>
      <c r="Y1237" s="49"/>
      <c r="Z1237" s="48"/>
      <c r="AA1237" s="49"/>
      <c r="AB1237" s="48"/>
      <c r="AC1237" s="49"/>
      <c r="AD1237" s="48"/>
    </row>
    <row r="1238" spans="1:30" ht="15">
      <c r="A1238" s="65" t="s">
        <v>346</v>
      </c>
      <c r="B1238" s="65" t="s">
        <v>335</v>
      </c>
      <c r="C1238" s="66" t="s">
        <v>1350</v>
      </c>
      <c r="D1238" s="67">
        <v>3</v>
      </c>
      <c r="E1238" s="66" t="s">
        <v>132</v>
      </c>
      <c r="F1238" s="69">
        <v>32</v>
      </c>
      <c r="G1238" s="66"/>
      <c r="H1238" s="70"/>
      <c r="I1238" s="71"/>
      <c r="J1238" s="71"/>
      <c r="K1238" s="34" t="s">
        <v>65</v>
      </c>
      <c r="L1238" s="72">
        <v>1238</v>
      </c>
      <c r="M1238" s="72"/>
      <c r="N1238" s="73"/>
      <c r="O1238" s="79" t="s">
        <v>417</v>
      </c>
      <c r="P1238" s="79">
        <v>1</v>
      </c>
      <c r="Q1238" s="79" t="s">
        <v>418</v>
      </c>
      <c r="R1238" s="79"/>
      <c r="S1238" s="79"/>
      <c r="T1238" s="78" t="str">
        <f>REPLACE(INDEX(GroupVertices[Group],MATCH(Edges[[#This Row],[Vertex 1]],GroupVertices[Vertex],0)),1,1,"")</f>
        <v>5</v>
      </c>
      <c r="U1238" s="78" t="str">
        <f>REPLACE(INDEX(GroupVertices[Group],MATCH(Edges[[#This Row],[Vertex 2]],GroupVertices[Vertex],0)),1,1,"")</f>
        <v>2</v>
      </c>
      <c r="V1238" s="48"/>
      <c r="W1238" s="49"/>
      <c r="X1238" s="48"/>
      <c r="Y1238" s="49"/>
      <c r="Z1238" s="48"/>
      <c r="AA1238" s="49"/>
      <c r="AB1238" s="48"/>
      <c r="AC1238" s="49"/>
      <c r="AD1238" s="48"/>
    </row>
    <row r="1239" spans="1:30" ht="15">
      <c r="A1239" s="65" t="s">
        <v>346</v>
      </c>
      <c r="B1239" s="65" t="s">
        <v>355</v>
      </c>
      <c r="C1239" s="66" t="s">
        <v>1350</v>
      </c>
      <c r="D1239" s="67">
        <v>3</v>
      </c>
      <c r="E1239" s="66" t="s">
        <v>132</v>
      </c>
      <c r="F1239" s="69">
        <v>32</v>
      </c>
      <c r="G1239" s="66"/>
      <c r="H1239" s="70"/>
      <c r="I1239" s="71"/>
      <c r="J1239" s="71"/>
      <c r="K1239" s="34" t="s">
        <v>65</v>
      </c>
      <c r="L1239" s="72">
        <v>1239</v>
      </c>
      <c r="M1239" s="72"/>
      <c r="N1239" s="73"/>
      <c r="O1239" s="79" t="s">
        <v>417</v>
      </c>
      <c r="P1239" s="79">
        <v>1</v>
      </c>
      <c r="Q1239" s="79" t="s">
        <v>418</v>
      </c>
      <c r="R1239" s="79"/>
      <c r="S1239" s="79"/>
      <c r="T1239" s="78" t="str">
        <f>REPLACE(INDEX(GroupVertices[Group],MATCH(Edges[[#This Row],[Vertex 1]],GroupVertices[Vertex],0)),1,1,"")</f>
        <v>5</v>
      </c>
      <c r="U1239" s="78" t="str">
        <f>REPLACE(INDEX(GroupVertices[Group],MATCH(Edges[[#This Row],[Vertex 2]],GroupVertices[Vertex],0)),1,1,"")</f>
        <v>2</v>
      </c>
      <c r="V1239" s="48"/>
      <c r="W1239" s="49"/>
      <c r="X1239" s="48"/>
      <c r="Y1239" s="49"/>
      <c r="Z1239" s="48"/>
      <c r="AA1239" s="49"/>
      <c r="AB1239" s="48"/>
      <c r="AC1239" s="49"/>
      <c r="AD1239" s="48"/>
    </row>
    <row r="1240" spans="1:30" ht="15">
      <c r="A1240" s="65" t="s">
        <v>199</v>
      </c>
      <c r="B1240" s="65" t="s">
        <v>346</v>
      </c>
      <c r="C1240" s="66" t="s">
        <v>1350</v>
      </c>
      <c r="D1240" s="67">
        <v>3</v>
      </c>
      <c r="E1240" s="66" t="s">
        <v>132</v>
      </c>
      <c r="F1240" s="69">
        <v>32</v>
      </c>
      <c r="G1240" s="66"/>
      <c r="H1240" s="70"/>
      <c r="I1240" s="71"/>
      <c r="J1240" s="71"/>
      <c r="K1240" s="34" t="s">
        <v>65</v>
      </c>
      <c r="L1240" s="72">
        <v>1240</v>
      </c>
      <c r="M1240" s="72"/>
      <c r="N1240" s="73"/>
      <c r="O1240" s="79" t="s">
        <v>417</v>
      </c>
      <c r="P1240" s="79">
        <v>1</v>
      </c>
      <c r="Q1240" s="79" t="s">
        <v>418</v>
      </c>
      <c r="R1240" s="79"/>
      <c r="S1240" s="79"/>
      <c r="T1240" s="78" t="str">
        <f>REPLACE(INDEX(GroupVertices[Group],MATCH(Edges[[#This Row],[Vertex 1]],GroupVertices[Vertex],0)),1,1,"")</f>
        <v>1</v>
      </c>
      <c r="U1240" s="78" t="str">
        <f>REPLACE(INDEX(GroupVertices[Group],MATCH(Edges[[#This Row],[Vertex 2]],GroupVertices[Vertex],0)),1,1,"")</f>
        <v>5</v>
      </c>
      <c r="V1240" s="48"/>
      <c r="W1240" s="49"/>
      <c r="X1240" s="48"/>
      <c r="Y1240" s="49"/>
      <c r="Z1240" s="48"/>
      <c r="AA1240" s="49"/>
      <c r="AB1240" s="48"/>
      <c r="AC1240" s="49"/>
      <c r="AD1240" s="48"/>
    </row>
    <row r="1241" spans="1:30" ht="15">
      <c r="A1241" s="65" t="s">
        <v>347</v>
      </c>
      <c r="B1241" s="65" t="s">
        <v>346</v>
      </c>
      <c r="C1241" s="66" t="s">
        <v>1350</v>
      </c>
      <c r="D1241" s="67">
        <v>3</v>
      </c>
      <c r="E1241" s="66" t="s">
        <v>132</v>
      </c>
      <c r="F1241" s="69">
        <v>32</v>
      </c>
      <c r="G1241" s="66"/>
      <c r="H1241" s="70"/>
      <c r="I1241" s="71"/>
      <c r="J1241" s="71"/>
      <c r="K1241" s="34" t="s">
        <v>65</v>
      </c>
      <c r="L1241" s="72">
        <v>1241</v>
      </c>
      <c r="M1241" s="72"/>
      <c r="N1241" s="73"/>
      <c r="O1241" s="79" t="s">
        <v>417</v>
      </c>
      <c r="P1241" s="79">
        <v>1</v>
      </c>
      <c r="Q1241" s="79" t="s">
        <v>418</v>
      </c>
      <c r="R1241" s="79"/>
      <c r="S1241" s="79"/>
      <c r="T1241" s="78" t="str">
        <f>REPLACE(INDEX(GroupVertices[Group],MATCH(Edges[[#This Row],[Vertex 1]],GroupVertices[Vertex],0)),1,1,"")</f>
        <v>3</v>
      </c>
      <c r="U1241" s="78" t="str">
        <f>REPLACE(INDEX(GroupVertices[Group],MATCH(Edges[[#This Row],[Vertex 2]],GroupVertices[Vertex],0)),1,1,"")</f>
        <v>5</v>
      </c>
      <c r="V1241" s="48"/>
      <c r="W1241" s="49"/>
      <c r="X1241" s="48"/>
      <c r="Y1241" s="49"/>
      <c r="Z1241" s="48"/>
      <c r="AA1241" s="49"/>
      <c r="AB1241" s="48"/>
      <c r="AC1241" s="49"/>
      <c r="AD1241" s="48"/>
    </row>
    <row r="1242" spans="1:30" ht="15">
      <c r="A1242" s="65" t="s">
        <v>242</v>
      </c>
      <c r="B1242" s="65" t="s">
        <v>392</v>
      </c>
      <c r="C1242" s="66" t="s">
        <v>1350</v>
      </c>
      <c r="D1242" s="67">
        <v>3</v>
      </c>
      <c r="E1242" s="66" t="s">
        <v>132</v>
      </c>
      <c r="F1242" s="69">
        <v>32</v>
      </c>
      <c r="G1242" s="66"/>
      <c r="H1242" s="70"/>
      <c r="I1242" s="71"/>
      <c r="J1242" s="71"/>
      <c r="K1242" s="34" t="s">
        <v>65</v>
      </c>
      <c r="L1242" s="72">
        <v>1242</v>
      </c>
      <c r="M1242" s="72"/>
      <c r="N1242" s="73"/>
      <c r="O1242" s="79" t="s">
        <v>417</v>
      </c>
      <c r="P1242" s="79">
        <v>1</v>
      </c>
      <c r="Q1242" s="79" t="s">
        <v>418</v>
      </c>
      <c r="R1242" s="79"/>
      <c r="S1242" s="79"/>
      <c r="T1242" s="78" t="str">
        <f>REPLACE(INDEX(GroupVertices[Group],MATCH(Edges[[#This Row],[Vertex 1]],GroupVertices[Vertex],0)),1,1,"")</f>
        <v>2</v>
      </c>
      <c r="U1242" s="78" t="str">
        <f>REPLACE(INDEX(GroupVertices[Group],MATCH(Edges[[#This Row],[Vertex 2]],GroupVertices[Vertex],0)),1,1,"")</f>
        <v>2</v>
      </c>
      <c r="V1242" s="48"/>
      <c r="W1242" s="49"/>
      <c r="X1242" s="48"/>
      <c r="Y1242" s="49"/>
      <c r="Z1242" s="48"/>
      <c r="AA1242" s="49"/>
      <c r="AB1242" s="48"/>
      <c r="AC1242" s="49"/>
      <c r="AD1242" s="48"/>
    </row>
    <row r="1243" spans="1:30" ht="15">
      <c r="A1243" s="65" t="s">
        <v>199</v>
      </c>
      <c r="B1243" s="65" t="s">
        <v>392</v>
      </c>
      <c r="C1243" s="66" t="s">
        <v>1350</v>
      </c>
      <c r="D1243" s="67">
        <v>3</v>
      </c>
      <c r="E1243" s="66" t="s">
        <v>132</v>
      </c>
      <c r="F1243" s="69">
        <v>32</v>
      </c>
      <c r="G1243" s="66"/>
      <c r="H1243" s="70"/>
      <c r="I1243" s="71"/>
      <c r="J1243" s="71"/>
      <c r="K1243" s="34" t="s">
        <v>65</v>
      </c>
      <c r="L1243" s="72">
        <v>1243</v>
      </c>
      <c r="M1243" s="72"/>
      <c r="N1243" s="73"/>
      <c r="O1243" s="79" t="s">
        <v>417</v>
      </c>
      <c r="P1243" s="79">
        <v>1</v>
      </c>
      <c r="Q1243" s="79" t="s">
        <v>418</v>
      </c>
      <c r="R1243" s="79"/>
      <c r="S1243" s="79"/>
      <c r="T1243" s="78" t="str">
        <f>REPLACE(INDEX(GroupVertices[Group],MATCH(Edges[[#This Row],[Vertex 1]],GroupVertices[Vertex],0)),1,1,"")</f>
        <v>1</v>
      </c>
      <c r="U1243" s="78" t="str">
        <f>REPLACE(INDEX(GroupVertices[Group],MATCH(Edges[[#This Row],[Vertex 2]],GroupVertices[Vertex],0)),1,1,"")</f>
        <v>2</v>
      </c>
      <c r="V1243" s="48"/>
      <c r="W1243" s="49"/>
      <c r="X1243" s="48"/>
      <c r="Y1243" s="49"/>
      <c r="Z1243" s="48"/>
      <c r="AA1243" s="49"/>
      <c r="AB1243" s="48"/>
      <c r="AC1243" s="49"/>
      <c r="AD1243" s="48"/>
    </row>
    <row r="1244" spans="1:30" ht="15">
      <c r="A1244" s="65" t="s">
        <v>305</v>
      </c>
      <c r="B1244" s="65" t="s">
        <v>392</v>
      </c>
      <c r="C1244" s="66" t="s">
        <v>1350</v>
      </c>
      <c r="D1244" s="67">
        <v>3</v>
      </c>
      <c r="E1244" s="66" t="s">
        <v>132</v>
      </c>
      <c r="F1244" s="69">
        <v>32</v>
      </c>
      <c r="G1244" s="66"/>
      <c r="H1244" s="70"/>
      <c r="I1244" s="71"/>
      <c r="J1244" s="71"/>
      <c r="K1244" s="34" t="s">
        <v>65</v>
      </c>
      <c r="L1244" s="72">
        <v>1244</v>
      </c>
      <c r="M1244" s="72"/>
      <c r="N1244" s="73"/>
      <c r="O1244" s="79" t="s">
        <v>417</v>
      </c>
      <c r="P1244" s="79">
        <v>1</v>
      </c>
      <c r="Q1244" s="79" t="s">
        <v>418</v>
      </c>
      <c r="R1244" s="79"/>
      <c r="S1244" s="79"/>
      <c r="T1244" s="78" t="str">
        <f>REPLACE(INDEX(GroupVertices[Group],MATCH(Edges[[#This Row],[Vertex 1]],GroupVertices[Vertex],0)),1,1,"")</f>
        <v>2</v>
      </c>
      <c r="U1244" s="78" t="str">
        <f>REPLACE(INDEX(GroupVertices[Group],MATCH(Edges[[#This Row],[Vertex 2]],GroupVertices[Vertex],0)),1,1,"")</f>
        <v>2</v>
      </c>
      <c r="V1244" s="48"/>
      <c r="W1244" s="49"/>
      <c r="X1244" s="48"/>
      <c r="Y1244" s="49"/>
      <c r="Z1244" s="48"/>
      <c r="AA1244" s="49"/>
      <c r="AB1244" s="48"/>
      <c r="AC1244" s="49"/>
      <c r="AD1244" s="48"/>
    </row>
    <row r="1245" spans="1:30" ht="15">
      <c r="A1245" s="65" t="s">
        <v>347</v>
      </c>
      <c r="B1245" s="65" t="s">
        <v>392</v>
      </c>
      <c r="C1245" s="66" t="s">
        <v>1350</v>
      </c>
      <c r="D1245" s="67">
        <v>3</v>
      </c>
      <c r="E1245" s="66" t="s">
        <v>132</v>
      </c>
      <c r="F1245" s="69">
        <v>32</v>
      </c>
      <c r="G1245" s="66"/>
      <c r="H1245" s="70"/>
      <c r="I1245" s="71"/>
      <c r="J1245" s="71"/>
      <c r="K1245" s="34" t="s">
        <v>65</v>
      </c>
      <c r="L1245" s="72">
        <v>1245</v>
      </c>
      <c r="M1245" s="72"/>
      <c r="N1245" s="73"/>
      <c r="O1245" s="79" t="s">
        <v>417</v>
      </c>
      <c r="P1245" s="79">
        <v>1</v>
      </c>
      <c r="Q1245" s="79" t="s">
        <v>418</v>
      </c>
      <c r="R1245" s="79"/>
      <c r="S1245" s="79"/>
      <c r="T1245" s="78" t="str">
        <f>REPLACE(INDEX(GroupVertices[Group],MATCH(Edges[[#This Row],[Vertex 1]],GroupVertices[Vertex],0)),1,1,"")</f>
        <v>3</v>
      </c>
      <c r="U1245" s="78" t="str">
        <f>REPLACE(INDEX(GroupVertices[Group],MATCH(Edges[[#This Row],[Vertex 2]],GroupVertices[Vertex],0)),1,1,"")</f>
        <v>2</v>
      </c>
      <c r="V1245" s="48"/>
      <c r="W1245" s="49"/>
      <c r="X1245" s="48"/>
      <c r="Y1245" s="49"/>
      <c r="Z1245" s="48"/>
      <c r="AA1245" s="49"/>
      <c r="AB1245" s="48"/>
      <c r="AC1245" s="49"/>
      <c r="AD1245" s="48"/>
    </row>
    <row r="1246" spans="1:30" ht="15">
      <c r="A1246" s="65" t="s">
        <v>242</v>
      </c>
      <c r="B1246" s="65" t="s">
        <v>416</v>
      </c>
      <c r="C1246" s="66" t="s">
        <v>1350</v>
      </c>
      <c r="D1246" s="67">
        <v>3</v>
      </c>
      <c r="E1246" s="66" t="s">
        <v>132</v>
      </c>
      <c r="F1246" s="69">
        <v>32</v>
      </c>
      <c r="G1246" s="66"/>
      <c r="H1246" s="70"/>
      <c r="I1246" s="71"/>
      <c r="J1246" s="71"/>
      <c r="K1246" s="34" t="s">
        <v>65</v>
      </c>
      <c r="L1246" s="72">
        <v>1246</v>
      </c>
      <c r="M1246" s="72"/>
      <c r="N1246" s="73"/>
      <c r="O1246" s="79" t="s">
        <v>417</v>
      </c>
      <c r="P1246" s="79">
        <v>1</v>
      </c>
      <c r="Q1246" s="79" t="s">
        <v>418</v>
      </c>
      <c r="R1246" s="79"/>
      <c r="S1246" s="79"/>
      <c r="T1246" s="78" t="str">
        <f>REPLACE(INDEX(GroupVertices[Group],MATCH(Edges[[#This Row],[Vertex 1]],GroupVertices[Vertex],0)),1,1,"")</f>
        <v>2</v>
      </c>
      <c r="U1246" s="78" t="str">
        <f>REPLACE(INDEX(GroupVertices[Group],MATCH(Edges[[#This Row],[Vertex 2]],GroupVertices[Vertex],0)),1,1,"")</f>
        <v>1</v>
      </c>
      <c r="V1246" s="48"/>
      <c r="W1246" s="49"/>
      <c r="X1246" s="48"/>
      <c r="Y1246" s="49"/>
      <c r="Z1246" s="48"/>
      <c r="AA1246" s="49"/>
      <c r="AB1246" s="48"/>
      <c r="AC1246" s="49"/>
      <c r="AD1246" s="48"/>
    </row>
    <row r="1247" spans="1:30" ht="15">
      <c r="A1247" s="65" t="s">
        <v>199</v>
      </c>
      <c r="B1247" s="65" t="s">
        <v>416</v>
      </c>
      <c r="C1247" s="66" t="s">
        <v>1350</v>
      </c>
      <c r="D1247" s="67">
        <v>3</v>
      </c>
      <c r="E1247" s="66" t="s">
        <v>132</v>
      </c>
      <c r="F1247" s="69">
        <v>32</v>
      </c>
      <c r="G1247" s="66"/>
      <c r="H1247" s="70"/>
      <c r="I1247" s="71"/>
      <c r="J1247" s="71"/>
      <c r="K1247" s="34" t="s">
        <v>65</v>
      </c>
      <c r="L1247" s="72">
        <v>1247</v>
      </c>
      <c r="M1247" s="72"/>
      <c r="N1247" s="73"/>
      <c r="O1247" s="79" t="s">
        <v>417</v>
      </c>
      <c r="P1247" s="79">
        <v>1</v>
      </c>
      <c r="Q1247" s="79" t="s">
        <v>418</v>
      </c>
      <c r="R1247" s="79"/>
      <c r="S1247" s="79"/>
      <c r="T1247" s="78" t="str">
        <f>REPLACE(INDEX(GroupVertices[Group],MATCH(Edges[[#This Row],[Vertex 1]],GroupVertices[Vertex],0)),1,1,"")</f>
        <v>1</v>
      </c>
      <c r="U1247" s="78" t="str">
        <f>REPLACE(INDEX(GroupVertices[Group],MATCH(Edges[[#This Row],[Vertex 2]],GroupVertices[Vertex],0)),1,1,"")</f>
        <v>1</v>
      </c>
      <c r="V1247" s="48"/>
      <c r="W1247" s="49"/>
      <c r="X1247" s="48"/>
      <c r="Y1247" s="49"/>
      <c r="Z1247" s="48"/>
      <c r="AA1247" s="49"/>
      <c r="AB1247" s="48"/>
      <c r="AC1247" s="49"/>
      <c r="AD1247" s="48"/>
    </row>
    <row r="1248" spans="1:30" ht="15">
      <c r="A1248" s="65" t="s">
        <v>304</v>
      </c>
      <c r="B1248" s="65" t="s">
        <v>348</v>
      </c>
      <c r="C1248" s="66" t="s">
        <v>1350</v>
      </c>
      <c r="D1248" s="67">
        <v>3</v>
      </c>
      <c r="E1248" s="66" t="s">
        <v>132</v>
      </c>
      <c r="F1248" s="69">
        <v>32</v>
      </c>
      <c r="G1248" s="66"/>
      <c r="H1248" s="70"/>
      <c r="I1248" s="71"/>
      <c r="J1248" s="71"/>
      <c r="K1248" s="34" t="s">
        <v>65</v>
      </c>
      <c r="L1248" s="72">
        <v>1248</v>
      </c>
      <c r="M1248" s="72"/>
      <c r="N1248" s="73"/>
      <c r="O1248" s="79" t="s">
        <v>417</v>
      </c>
      <c r="P1248" s="79">
        <v>1</v>
      </c>
      <c r="Q1248" s="79" t="s">
        <v>418</v>
      </c>
      <c r="R1248" s="79"/>
      <c r="S1248" s="79"/>
      <c r="T1248" s="78" t="str">
        <f>REPLACE(INDEX(GroupVertices[Group],MATCH(Edges[[#This Row],[Vertex 1]],GroupVertices[Vertex],0)),1,1,"")</f>
        <v>2</v>
      </c>
      <c r="U1248" s="78" t="str">
        <f>REPLACE(INDEX(GroupVertices[Group],MATCH(Edges[[#This Row],[Vertex 2]],GroupVertices[Vertex],0)),1,1,"")</f>
        <v>2</v>
      </c>
      <c r="V1248" s="48"/>
      <c r="W1248" s="49"/>
      <c r="X1248" s="48"/>
      <c r="Y1248" s="49"/>
      <c r="Z1248" s="48"/>
      <c r="AA1248" s="49"/>
      <c r="AB1248" s="48"/>
      <c r="AC1248" s="49"/>
      <c r="AD1248" s="48"/>
    </row>
    <row r="1249" spans="1:30" ht="15">
      <c r="A1249" s="65" t="s">
        <v>339</v>
      </c>
      <c r="B1249" s="65" t="s">
        <v>348</v>
      </c>
      <c r="C1249" s="66" t="s">
        <v>1350</v>
      </c>
      <c r="D1249" s="67">
        <v>3</v>
      </c>
      <c r="E1249" s="66" t="s">
        <v>132</v>
      </c>
      <c r="F1249" s="69">
        <v>32</v>
      </c>
      <c r="G1249" s="66"/>
      <c r="H1249" s="70"/>
      <c r="I1249" s="71"/>
      <c r="J1249" s="71"/>
      <c r="K1249" s="34" t="s">
        <v>65</v>
      </c>
      <c r="L1249" s="72">
        <v>1249</v>
      </c>
      <c r="M1249" s="72"/>
      <c r="N1249" s="73"/>
      <c r="O1249" s="79" t="s">
        <v>417</v>
      </c>
      <c r="P1249" s="79">
        <v>1</v>
      </c>
      <c r="Q1249" s="79" t="s">
        <v>418</v>
      </c>
      <c r="R1249" s="79"/>
      <c r="S1249" s="79"/>
      <c r="T1249" s="78" t="str">
        <f>REPLACE(INDEX(GroupVertices[Group],MATCH(Edges[[#This Row],[Vertex 1]],GroupVertices[Vertex],0)),1,1,"")</f>
        <v>2</v>
      </c>
      <c r="U1249" s="78" t="str">
        <f>REPLACE(INDEX(GroupVertices[Group],MATCH(Edges[[#This Row],[Vertex 2]],GroupVertices[Vertex],0)),1,1,"")</f>
        <v>2</v>
      </c>
      <c r="V1249" s="48"/>
      <c r="W1249" s="49"/>
      <c r="X1249" s="48"/>
      <c r="Y1249" s="49"/>
      <c r="Z1249" s="48"/>
      <c r="AA1249" s="49"/>
      <c r="AB1249" s="48"/>
      <c r="AC1249" s="49"/>
      <c r="AD1249" s="48"/>
    </row>
    <row r="1250" spans="1:30" ht="15">
      <c r="A1250" s="65" t="s">
        <v>348</v>
      </c>
      <c r="B1250" s="65" t="s">
        <v>242</v>
      </c>
      <c r="C1250" s="66" t="s">
        <v>1350</v>
      </c>
      <c r="D1250" s="67">
        <v>3</v>
      </c>
      <c r="E1250" s="66" t="s">
        <v>132</v>
      </c>
      <c r="F1250" s="69">
        <v>32</v>
      </c>
      <c r="G1250" s="66"/>
      <c r="H1250" s="70"/>
      <c r="I1250" s="71"/>
      <c r="J1250" s="71"/>
      <c r="K1250" s="34" t="s">
        <v>65</v>
      </c>
      <c r="L1250" s="72">
        <v>1250</v>
      </c>
      <c r="M1250" s="72"/>
      <c r="N1250" s="73"/>
      <c r="O1250" s="79" t="s">
        <v>417</v>
      </c>
      <c r="P1250" s="79">
        <v>1</v>
      </c>
      <c r="Q1250" s="79" t="s">
        <v>418</v>
      </c>
      <c r="R1250" s="79"/>
      <c r="S1250" s="79"/>
      <c r="T1250" s="78" t="str">
        <f>REPLACE(INDEX(GroupVertices[Group],MATCH(Edges[[#This Row],[Vertex 1]],GroupVertices[Vertex],0)),1,1,"")</f>
        <v>2</v>
      </c>
      <c r="U1250" s="78" t="str">
        <f>REPLACE(INDEX(GroupVertices[Group],MATCH(Edges[[#This Row],[Vertex 2]],GroupVertices[Vertex],0)),1,1,"")</f>
        <v>2</v>
      </c>
      <c r="V1250" s="48"/>
      <c r="W1250" s="49"/>
      <c r="X1250" s="48"/>
      <c r="Y1250" s="49"/>
      <c r="Z1250" s="48"/>
      <c r="AA1250" s="49"/>
      <c r="AB1250" s="48"/>
      <c r="AC1250" s="49"/>
      <c r="AD1250" s="48"/>
    </row>
    <row r="1251" spans="1:30" ht="15">
      <c r="A1251" s="65" t="s">
        <v>348</v>
      </c>
      <c r="B1251" s="65" t="s">
        <v>349</v>
      </c>
      <c r="C1251" s="66" t="s">
        <v>1350</v>
      </c>
      <c r="D1251" s="67">
        <v>3</v>
      </c>
      <c r="E1251" s="66" t="s">
        <v>132</v>
      </c>
      <c r="F1251" s="69">
        <v>32</v>
      </c>
      <c r="G1251" s="66"/>
      <c r="H1251" s="70"/>
      <c r="I1251" s="71"/>
      <c r="J1251" s="71"/>
      <c r="K1251" s="34" t="s">
        <v>66</v>
      </c>
      <c r="L1251" s="72">
        <v>1251</v>
      </c>
      <c r="M1251" s="72"/>
      <c r="N1251" s="73"/>
      <c r="O1251" s="79" t="s">
        <v>417</v>
      </c>
      <c r="P1251" s="79">
        <v>1</v>
      </c>
      <c r="Q1251" s="79" t="s">
        <v>418</v>
      </c>
      <c r="R1251" s="79"/>
      <c r="S1251" s="79"/>
      <c r="T1251" s="78" t="str">
        <f>REPLACE(INDEX(GroupVertices[Group],MATCH(Edges[[#This Row],[Vertex 1]],GroupVertices[Vertex],0)),1,1,"")</f>
        <v>2</v>
      </c>
      <c r="U1251" s="78" t="str">
        <f>REPLACE(INDEX(GroupVertices[Group],MATCH(Edges[[#This Row],[Vertex 2]],GroupVertices[Vertex],0)),1,1,"")</f>
        <v>2</v>
      </c>
      <c r="V1251" s="48"/>
      <c r="W1251" s="49"/>
      <c r="X1251" s="48"/>
      <c r="Y1251" s="49"/>
      <c r="Z1251" s="48"/>
      <c r="AA1251" s="49"/>
      <c r="AB1251" s="48"/>
      <c r="AC1251" s="49"/>
      <c r="AD1251" s="48"/>
    </row>
    <row r="1252" spans="1:30" ht="15">
      <c r="A1252" s="65" t="s">
        <v>348</v>
      </c>
      <c r="B1252" s="65" t="s">
        <v>356</v>
      </c>
      <c r="C1252" s="66" t="s">
        <v>1350</v>
      </c>
      <c r="D1252" s="67">
        <v>3</v>
      </c>
      <c r="E1252" s="66" t="s">
        <v>132</v>
      </c>
      <c r="F1252" s="69">
        <v>32</v>
      </c>
      <c r="G1252" s="66"/>
      <c r="H1252" s="70"/>
      <c r="I1252" s="71"/>
      <c r="J1252" s="71"/>
      <c r="K1252" s="34" t="s">
        <v>65</v>
      </c>
      <c r="L1252" s="72">
        <v>1252</v>
      </c>
      <c r="M1252" s="72"/>
      <c r="N1252" s="73"/>
      <c r="O1252" s="79" t="s">
        <v>417</v>
      </c>
      <c r="P1252" s="79">
        <v>1</v>
      </c>
      <c r="Q1252" s="79" t="s">
        <v>418</v>
      </c>
      <c r="R1252" s="79"/>
      <c r="S1252" s="79"/>
      <c r="T1252" s="78" t="str">
        <f>REPLACE(INDEX(GroupVertices[Group],MATCH(Edges[[#This Row],[Vertex 1]],GroupVertices[Vertex],0)),1,1,"")</f>
        <v>2</v>
      </c>
      <c r="U1252" s="78" t="str">
        <f>REPLACE(INDEX(GroupVertices[Group],MATCH(Edges[[#This Row],[Vertex 2]],GroupVertices[Vertex],0)),1,1,"")</f>
        <v>2</v>
      </c>
      <c r="V1252" s="48"/>
      <c r="W1252" s="49"/>
      <c r="X1252" s="48"/>
      <c r="Y1252" s="49"/>
      <c r="Z1252" s="48"/>
      <c r="AA1252" s="49"/>
      <c r="AB1252" s="48"/>
      <c r="AC1252" s="49"/>
      <c r="AD1252" s="48"/>
    </row>
    <row r="1253" spans="1:30" ht="15">
      <c r="A1253" s="65" t="s">
        <v>199</v>
      </c>
      <c r="B1253" s="65" t="s">
        <v>348</v>
      </c>
      <c r="C1253" s="66" t="s">
        <v>1350</v>
      </c>
      <c r="D1253" s="67">
        <v>3</v>
      </c>
      <c r="E1253" s="66" t="s">
        <v>132</v>
      </c>
      <c r="F1253" s="69">
        <v>32</v>
      </c>
      <c r="G1253" s="66"/>
      <c r="H1253" s="70"/>
      <c r="I1253" s="71"/>
      <c r="J1253" s="71"/>
      <c r="K1253" s="34" t="s">
        <v>65</v>
      </c>
      <c r="L1253" s="72">
        <v>1253</v>
      </c>
      <c r="M1253" s="72"/>
      <c r="N1253" s="73"/>
      <c r="O1253" s="79" t="s">
        <v>417</v>
      </c>
      <c r="P1253" s="79">
        <v>1</v>
      </c>
      <c r="Q1253" s="79" t="s">
        <v>418</v>
      </c>
      <c r="R1253" s="79"/>
      <c r="S1253" s="79"/>
      <c r="T1253" s="78" t="str">
        <f>REPLACE(INDEX(GroupVertices[Group],MATCH(Edges[[#This Row],[Vertex 1]],GroupVertices[Vertex],0)),1,1,"")</f>
        <v>1</v>
      </c>
      <c r="U1253" s="78" t="str">
        <f>REPLACE(INDEX(GroupVertices[Group],MATCH(Edges[[#This Row],[Vertex 2]],GroupVertices[Vertex],0)),1,1,"")</f>
        <v>2</v>
      </c>
      <c r="V1253" s="48"/>
      <c r="W1253" s="49"/>
      <c r="X1253" s="48"/>
      <c r="Y1253" s="49"/>
      <c r="Z1253" s="48"/>
      <c r="AA1253" s="49"/>
      <c r="AB1253" s="48"/>
      <c r="AC1253" s="49"/>
      <c r="AD1253" s="48"/>
    </row>
    <row r="1254" spans="1:30" ht="15">
      <c r="A1254" s="65" t="s">
        <v>349</v>
      </c>
      <c r="B1254" s="65" t="s">
        <v>348</v>
      </c>
      <c r="C1254" s="66" t="s">
        <v>1350</v>
      </c>
      <c r="D1254" s="67">
        <v>3</v>
      </c>
      <c r="E1254" s="66" t="s">
        <v>132</v>
      </c>
      <c r="F1254" s="69">
        <v>32</v>
      </c>
      <c r="G1254" s="66"/>
      <c r="H1254" s="70"/>
      <c r="I1254" s="71"/>
      <c r="J1254" s="71"/>
      <c r="K1254" s="34" t="s">
        <v>66</v>
      </c>
      <c r="L1254" s="72">
        <v>1254</v>
      </c>
      <c r="M1254" s="72"/>
      <c r="N1254" s="73"/>
      <c r="O1254" s="79" t="s">
        <v>417</v>
      </c>
      <c r="P1254" s="79">
        <v>1</v>
      </c>
      <c r="Q1254" s="79" t="s">
        <v>418</v>
      </c>
      <c r="R1254" s="79"/>
      <c r="S1254" s="79"/>
      <c r="T1254" s="78" t="str">
        <f>REPLACE(INDEX(GroupVertices[Group],MATCH(Edges[[#This Row],[Vertex 1]],GroupVertices[Vertex],0)),1,1,"")</f>
        <v>2</v>
      </c>
      <c r="U1254" s="78" t="str">
        <f>REPLACE(INDEX(GroupVertices[Group],MATCH(Edges[[#This Row],[Vertex 2]],GroupVertices[Vertex],0)),1,1,"")</f>
        <v>2</v>
      </c>
      <c r="V1254" s="48"/>
      <c r="W1254" s="49"/>
      <c r="X1254" s="48"/>
      <c r="Y1254" s="49"/>
      <c r="Z1254" s="48"/>
      <c r="AA1254" s="49"/>
      <c r="AB1254" s="48"/>
      <c r="AC1254" s="49"/>
      <c r="AD1254" s="48"/>
    </row>
    <row r="1255" spans="1:30" ht="15">
      <c r="A1255" s="65" t="s">
        <v>242</v>
      </c>
      <c r="B1255" s="65" t="s">
        <v>349</v>
      </c>
      <c r="C1255" s="66" t="s">
        <v>1350</v>
      </c>
      <c r="D1255" s="67">
        <v>3</v>
      </c>
      <c r="E1255" s="66" t="s">
        <v>132</v>
      </c>
      <c r="F1255" s="69">
        <v>32</v>
      </c>
      <c r="G1255" s="66"/>
      <c r="H1255" s="70"/>
      <c r="I1255" s="71"/>
      <c r="J1255" s="71"/>
      <c r="K1255" s="34" t="s">
        <v>66</v>
      </c>
      <c r="L1255" s="72">
        <v>1255</v>
      </c>
      <c r="M1255" s="72"/>
      <c r="N1255" s="73"/>
      <c r="O1255" s="79" t="s">
        <v>417</v>
      </c>
      <c r="P1255" s="79">
        <v>1</v>
      </c>
      <c r="Q1255" s="79" t="s">
        <v>418</v>
      </c>
      <c r="R1255" s="79"/>
      <c r="S1255" s="79"/>
      <c r="T1255" s="78" t="str">
        <f>REPLACE(INDEX(GroupVertices[Group],MATCH(Edges[[#This Row],[Vertex 1]],GroupVertices[Vertex],0)),1,1,"")</f>
        <v>2</v>
      </c>
      <c r="U1255" s="78" t="str">
        <f>REPLACE(INDEX(GroupVertices[Group],MATCH(Edges[[#This Row],[Vertex 2]],GroupVertices[Vertex],0)),1,1,"")</f>
        <v>2</v>
      </c>
      <c r="V1255" s="48"/>
      <c r="W1255" s="49"/>
      <c r="X1255" s="48"/>
      <c r="Y1255" s="49"/>
      <c r="Z1255" s="48"/>
      <c r="AA1255" s="49"/>
      <c r="AB1255" s="48"/>
      <c r="AC1255" s="49"/>
      <c r="AD1255" s="48"/>
    </row>
    <row r="1256" spans="1:30" ht="15">
      <c r="A1256" s="65" t="s">
        <v>350</v>
      </c>
      <c r="B1256" s="65" t="s">
        <v>349</v>
      </c>
      <c r="C1256" s="66" t="s">
        <v>1350</v>
      </c>
      <c r="D1256" s="67">
        <v>3</v>
      </c>
      <c r="E1256" s="66" t="s">
        <v>132</v>
      </c>
      <c r="F1256" s="69">
        <v>32</v>
      </c>
      <c r="G1256" s="66"/>
      <c r="H1256" s="70"/>
      <c r="I1256" s="71"/>
      <c r="J1256" s="71"/>
      <c r="K1256" s="34" t="s">
        <v>65</v>
      </c>
      <c r="L1256" s="72">
        <v>1256</v>
      </c>
      <c r="M1256" s="72"/>
      <c r="N1256" s="73"/>
      <c r="O1256" s="79" t="s">
        <v>417</v>
      </c>
      <c r="P1256" s="79">
        <v>1</v>
      </c>
      <c r="Q1256" s="79" t="s">
        <v>418</v>
      </c>
      <c r="R1256" s="79"/>
      <c r="S1256" s="79"/>
      <c r="T1256" s="78" t="str">
        <f>REPLACE(INDEX(GroupVertices[Group],MATCH(Edges[[#This Row],[Vertex 1]],GroupVertices[Vertex],0)),1,1,"")</f>
        <v>3</v>
      </c>
      <c r="U1256" s="78" t="str">
        <f>REPLACE(INDEX(GroupVertices[Group],MATCH(Edges[[#This Row],[Vertex 2]],GroupVertices[Vertex],0)),1,1,"")</f>
        <v>2</v>
      </c>
      <c r="V1256" s="48"/>
      <c r="W1256" s="49"/>
      <c r="X1256" s="48"/>
      <c r="Y1256" s="49"/>
      <c r="Z1256" s="48"/>
      <c r="AA1256" s="49"/>
      <c r="AB1256" s="48"/>
      <c r="AC1256" s="49"/>
      <c r="AD1256" s="48"/>
    </row>
    <row r="1257" spans="1:30" ht="15">
      <c r="A1257" s="65" t="s">
        <v>339</v>
      </c>
      <c r="B1257" s="65" t="s">
        <v>349</v>
      </c>
      <c r="C1257" s="66" t="s">
        <v>1350</v>
      </c>
      <c r="D1257" s="67">
        <v>3</v>
      </c>
      <c r="E1257" s="66" t="s">
        <v>132</v>
      </c>
      <c r="F1257" s="69">
        <v>32</v>
      </c>
      <c r="G1257" s="66"/>
      <c r="H1257" s="70"/>
      <c r="I1257" s="71"/>
      <c r="J1257" s="71"/>
      <c r="K1257" s="34" t="s">
        <v>65</v>
      </c>
      <c r="L1257" s="72">
        <v>1257</v>
      </c>
      <c r="M1257" s="72"/>
      <c r="N1257" s="73"/>
      <c r="O1257" s="79" t="s">
        <v>417</v>
      </c>
      <c r="P1257" s="79">
        <v>1</v>
      </c>
      <c r="Q1257" s="79" t="s">
        <v>418</v>
      </c>
      <c r="R1257" s="79"/>
      <c r="S1257" s="79"/>
      <c r="T1257" s="78" t="str">
        <f>REPLACE(INDEX(GroupVertices[Group],MATCH(Edges[[#This Row],[Vertex 1]],GroupVertices[Vertex],0)),1,1,"")</f>
        <v>2</v>
      </c>
      <c r="U1257" s="78" t="str">
        <f>REPLACE(INDEX(GroupVertices[Group],MATCH(Edges[[#This Row],[Vertex 2]],GroupVertices[Vertex],0)),1,1,"")</f>
        <v>2</v>
      </c>
      <c r="V1257" s="48"/>
      <c r="W1257" s="49"/>
      <c r="X1257" s="48"/>
      <c r="Y1257" s="49"/>
      <c r="Z1257" s="48"/>
      <c r="AA1257" s="49"/>
      <c r="AB1257" s="48"/>
      <c r="AC1257" s="49"/>
      <c r="AD1257" s="48"/>
    </row>
    <row r="1258" spans="1:30" ht="15">
      <c r="A1258" s="65" t="s">
        <v>349</v>
      </c>
      <c r="B1258" s="65" t="s">
        <v>388</v>
      </c>
      <c r="C1258" s="66" t="s">
        <v>1350</v>
      </c>
      <c r="D1258" s="67">
        <v>3</v>
      </c>
      <c r="E1258" s="66" t="s">
        <v>132</v>
      </c>
      <c r="F1258" s="69">
        <v>32</v>
      </c>
      <c r="G1258" s="66"/>
      <c r="H1258" s="70"/>
      <c r="I1258" s="71"/>
      <c r="J1258" s="71"/>
      <c r="K1258" s="34" t="s">
        <v>65</v>
      </c>
      <c r="L1258" s="72">
        <v>1258</v>
      </c>
      <c r="M1258" s="72"/>
      <c r="N1258" s="73"/>
      <c r="O1258" s="79" t="s">
        <v>417</v>
      </c>
      <c r="P1258" s="79">
        <v>1</v>
      </c>
      <c r="Q1258" s="79" t="s">
        <v>418</v>
      </c>
      <c r="R1258" s="79"/>
      <c r="S1258" s="79"/>
      <c r="T1258" s="78" t="str">
        <f>REPLACE(INDEX(GroupVertices[Group],MATCH(Edges[[#This Row],[Vertex 1]],GroupVertices[Vertex],0)),1,1,"")</f>
        <v>2</v>
      </c>
      <c r="U1258" s="78" t="str">
        <f>REPLACE(INDEX(GroupVertices[Group],MATCH(Edges[[#This Row],[Vertex 2]],GroupVertices[Vertex],0)),1,1,"")</f>
        <v>2</v>
      </c>
      <c r="V1258" s="48"/>
      <c r="W1258" s="49"/>
      <c r="X1258" s="48"/>
      <c r="Y1258" s="49"/>
      <c r="Z1258" s="48"/>
      <c r="AA1258" s="49"/>
      <c r="AB1258" s="48"/>
      <c r="AC1258" s="49"/>
      <c r="AD1258" s="48"/>
    </row>
    <row r="1259" spans="1:30" ht="15">
      <c r="A1259" s="65" t="s">
        <v>349</v>
      </c>
      <c r="B1259" s="65" t="s">
        <v>222</v>
      </c>
      <c r="C1259" s="66" t="s">
        <v>1350</v>
      </c>
      <c r="D1259" s="67">
        <v>3</v>
      </c>
      <c r="E1259" s="66" t="s">
        <v>132</v>
      </c>
      <c r="F1259" s="69">
        <v>32</v>
      </c>
      <c r="G1259" s="66"/>
      <c r="H1259" s="70"/>
      <c r="I1259" s="71"/>
      <c r="J1259" s="71"/>
      <c r="K1259" s="34" t="s">
        <v>65</v>
      </c>
      <c r="L1259" s="72">
        <v>1259</v>
      </c>
      <c r="M1259" s="72"/>
      <c r="N1259" s="73"/>
      <c r="O1259" s="79" t="s">
        <v>417</v>
      </c>
      <c r="P1259" s="79">
        <v>1</v>
      </c>
      <c r="Q1259" s="79" t="s">
        <v>418</v>
      </c>
      <c r="R1259" s="79"/>
      <c r="S1259" s="79"/>
      <c r="T1259" s="78" t="str">
        <f>REPLACE(INDEX(GroupVertices[Group],MATCH(Edges[[#This Row],[Vertex 1]],GroupVertices[Vertex],0)),1,1,"")</f>
        <v>2</v>
      </c>
      <c r="U1259" s="78" t="str">
        <f>REPLACE(INDEX(GroupVertices[Group],MATCH(Edges[[#This Row],[Vertex 2]],GroupVertices[Vertex],0)),1,1,"")</f>
        <v>3</v>
      </c>
      <c r="V1259" s="48"/>
      <c r="W1259" s="49"/>
      <c r="X1259" s="48"/>
      <c r="Y1259" s="49"/>
      <c r="Z1259" s="48"/>
      <c r="AA1259" s="49"/>
      <c r="AB1259" s="48"/>
      <c r="AC1259" s="49"/>
      <c r="AD1259" s="48"/>
    </row>
    <row r="1260" spans="1:30" ht="15">
      <c r="A1260" s="65" t="s">
        <v>349</v>
      </c>
      <c r="B1260" s="65" t="s">
        <v>242</v>
      </c>
      <c r="C1260" s="66" t="s">
        <v>1350</v>
      </c>
      <c r="D1260" s="67">
        <v>3</v>
      </c>
      <c r="E1260" s="66" t="s">
        <v>132</v>
      </c>
      <c r="F1260" s="69">
        <v>32</v>
      </c>
      <c r="G1260" s="66"/>
      <c r="H1260" s="70"/>
      <c r="I1260" s="71"/>
      <c r="J1260" s="71"/>
      <c r="K1260" s="34" t="s">
        <v>66</v>
      </c>
      <c r="L1260" s="72">
        <v>1260</v>
      </c>
      <c r="M1260" s="72"/>
      <c r="N1260" s="73"/>
      <c r="O1260" s="79" t="s">
        <v>417</v>
      </c>
      <c r="P1260" s="79">
        <v>1</v>
      </c>
      <c r="Q1260" s="79" t="s">
        <v>418</v>
      </c>
      <c r="R1260" s="79"/>
      <c r="S1260" s="79"/>
      <c r="T1260" s="78" t="str">
        <f>REPLACE(INDEX(GroupVertices[Group],MATCH(Edges[[#This Row],[Vertex 1]],GroupVertices[Vertex],0)),1,1,"")</f>
        <v>2</v>
      </c>
      <c r="U1260" s="78" t="str">
        <f>REPLACE(INDEX(GroupVertices[Group],MATCH(Edges[[#This Row],[Vertex 2]],GroupVertices[Vertex],0)),1,1,"")</f>
        <v>2</v>
      </c>
      <c r="V1260" s="48"/>
      <c r="W1260" s="49"/>
      <c r="X1260" s="48"/>
      <c r="Y1260" s="49"/>
      <c r="Z1260" s="48"/>
      <c r="AA1260" s="49"/>
      <c r="AB1260" s="48"/>
      <c r="AC1260" s="49"/>
      <c r="AD1260" s="48"/>
    </row>
    <row r="1261" spans="1:30" ht="15">
      <c r="A1261" s="65" t="s">
        <v>349</v>
      </c>
      <c r="B1261" s="65" t="s">
        <v>274</v>
      </c>
      <c r="C1261" s="66" t="s">
        <v>1350</v>
      </c>
      <c r="D1261" s="67">
        <v>3</v>
      </c>
      <c r="E1261" s="66" t="s">
        <v>132</v>
      </c>
      <c r="F1261" s="69">
        <v>32</v>
      </c>
      <c r="G1261" s="66"/>
      <c r="H1261" s="70"/>
      <c r="I1261" s="71"/>
      <c r="J1261" s="71"/>
      <c r="K1261" s="34" t="s">
        <v>65</v>
      </c>
      <c r="L1261" s="72">
        <v>1261</v>
      </c>
      <c r="M1261" s="72"/>
      <c r="N1261" s="73"/>
      <c r="O1261" s="79" t="s">
        <v>417</v>
      </c>
      <c r="P1261" s="79">
        <v>1</v>
      </c>
      <c r="Q1261" s="79" t="s">
        <v>418</v>
      </c>
      <c r="R1261" s="79"/>
      <c r="S1261" s="79"/>
      <c r="T1261" s="78" t="str">
        <f>REPLACE(INDEX(GroupVertices[Group],MATCH(Edges[[#This Row],[Vertex 1]],GroupVertices[Vertex],0)),1,1,"")</f>
        <v>2</v>
      </c>
      <c r="U1261" s="78" t="str">
        <f>REPLACE(INDEX(GroupVertices[Group],MATCH(Edges[[#This Row],[Vertex 2]],GroupVertices[Vertex],0)),1,1,"")</f>
        <v>3</v>
      </c>
      <c r="V1261" s="48"/>
      <c r="W1261" s="49"/>
      <c r="X1261" s="48"/>
      <c r="Y1261" s="49"/>
      <c r="Z1261" s="48"/>
      <c r="AA1261" s="49"/>
      <c r="AB1261" s="48"/>
      <c r="AC1261" s="49"/>
      <c r="AD1261" s="48"/>
    </row>
    <row r="1262" spans="1:30" ht="15">
      <c r="A1262" s="65" t="s">
        <v>349</v>
      </c>
      <c r="B1262" s="65" t="s">
        <v>396</v>
      </c>
      <c r="C1262" s="66" t="s">
        <v>1350</v>
      </c>
      <c r="D1262" s="67">
        <v>3</v>
      </c>
      <c r="E1262" s="66" t="s">
        <v>132</v>
      </c>
      <c r="F1262" s="69">
        <v>32</v>
      </c>
      <c r="G1262" s="66"/>
      <c r="H1262" s="70"/>
      <c r="I1262" s="71"/>
      <c r="J1262" s="71"/>
      <c r="K1262" s="34" t="s">
        <v>65</v>
      </c>
      <c r="L1262" s="72">
        <v>1262</v>
      </c>
      <c r="M1262" s="72"/>
      <c r="N1262" s="73"/>
      <c r="O1262" s="79" t="s">
        <v>417</v>
      </c>
      <c r="P1262" s="79">
        <v>1</v>
      </c>
      <c r="Q1262" s="79" t="s">
        <v>418</v>
      </c>
      <c r="R1262" s="79"/>
      <c r="S1262" s="79"/>
      <c r="T1262" s="78" t="str">
        <f>REPLACE(INDEX(GroupVertices[Group],MATCH(Edges[[#This Row],[Vertex 1]],GroupVertices[Vertex],0)),1,1,"")</f>
        <v>2</v>
      </c>
      <c r="U1262" s="78" t="str">
        <f>REPLACE(INDEX(GroupVertices[Group],MATCH(Edges[[#This Row],[Vertex 2]],GroupVertices[Vertex],0)),1,1,"")</f>
        <v>2</v>
      </c>
      <c r="V1262" s="48"/>
      <c r="W1262" s="49"/>
      <c r="X1262" s="48"/>
      <c r="Y1262" s="49"/>
      <c r="Z1262" s="48"/>
      <c r="AA1262" s="49"/>
      <c r="AB1262" s="48"/>
      <c r="AC1262" s="49"/>
      <c r="AD1262" s="48"/>
    </row>
    <row r="1263" spans="1:30" ht="15">
      <c r="A1263" s="65" t="s">
        <v>349</v>
      </c>
      <c r="B1263" s="65" t="s">
        <v>283</v>
      </c>
      <c r="C1263" s="66" t="s">
        <v>1350</v>
      </c>
      <c r="D1263" s="67">
        <v>3</v>
      </c>
      <c r="E1263" s="66" t="s">
        <v>132</v>
      </c>
      <c r="F1263" s="69">
        <v>32</v>
      </c>
      <c r="G1263" s="66"/>
      <c r="H1263" s="70"/>
      <c r="I1263" s="71"/>
      <c r="J1263" s="71"/>
      <c r="K1263" s="34" t="s">
        <v>65</v>
      </c>
      <c r="L1263" s="72">
        <v>1263</v>
      </c>
      <c r="M1263" s="72"/>
      <c r="N1263" s="73"/>
      <c r="O1263" s="79" t="s">
        <v>417</v>
      </c>
      <c r="P1263" s="79">
        <v>1</v>
      </c>
      <c r="Q1263" s="79" t="s">
        <v>418</v>
      </c>
      <c r="R1263" s="79"/>
      <c r="S1263" s="79"/>
      <c r="T1263" s="78" t="str">
        <f>REPLACE(INDEX(GroupVertices[Group],MATCH(Edges[[#This Row],[Vertex 1]],GroupVertices[Vertex],0)),1,1,"")</f>
        <v>2</v>
      </c>
      <c r="U1263" s="78" t="str">
        <f>REPLACE(INDEX(GroupVertices[Group],MATCH(Edges[[#This Row],[Vertex 2]],GroupVertices[Vertex],0)),1,1,"")</f>
        <v>2</v>
      </c>
      <c r="V1263" s="48"/>
      <c r="W1263" s="49"/>
      <c r="X1263" s="48"/>
      <c r="Y1263" s="49"/>
      <c r="Z1263" s="48"/>
      <c r="AA1263" s="49"/>
      <c r="AB1263" s="48"/>
      <c r="AC1263" s="49"/>
      <c r="AD1263" s="48"/>
    </row>
    <row r="1264" spans="1:30" ht="15">
      <c r="A1264" s="65" t="s">
        <v>349</v>
      </c>
      <c r="B1264" s="65" t="s">
        <v>331</v>
      </c>
      <c r="C1264" s="66" t="s">
        <v>1350</v>
      </c>
      <c r="D1264" s="67">
        <v>3</v>
      </c>
      <c r="E1264" s="66" t="s">
        <v>132</v>
      </c>
      <c r="F1264" s="69">
        <v>32</v>
      </c>
      <c r="G1264" s="66"/>
      <c r="H1264" s="70"/>
      <c r="I1264" s="71"/>
      <c r="J1264" s="71"/>
      <c r="K1264" s="34" t="s">
        <v>65</v>
      </c>
      <c r="L1264" s="72">
        <v>1264</v>
      </c>
      <c r="M1264" s="72"/>
      <c r="N1264" s="73"/>
      <c r="O1264" s="79" t="s">
        <v>417</v>
      </c>
      <c r="P1264" s="79">
        <v>1</v>
      </c>
      <c r="Q1264" s="79" t="s">
        <v>418</v>
      </c>
      <c r="R1264" s="79"/>
      <c r="S1264" s="79"/>
      <c r="T1264" s="78" t="str">
        <f>REPLACE(INDEX(GroupVertices[Group],MATCH(Edges[[#This Row],[Vertex 1]],GroupVertices[Vertex],0)),1,1,"")</f>
        <v>2</v>
      </c>
      <c r="U1264" s="78" t="str">
        <f>REPLACE(INDEX(GroupVertices[Group],MATCH(Edges[[#This Row],[Vertex 2]],GroupVertices[Vertex],0)),1,1,"")</f>
        <v>4</v>
      </c>
      <c r="V1264" s="48"/>
      <c r="W1264" s="49"/>
      <c r="X1264" s="48"/>
      <c r="Y1264" s="49"/>
      <c r="Z1264" s="48"/>
      <c r="AA1264" s="49"/>
      <c r="AB1264" s="48"/>
      <c r="AC1264" s="49"/>
      <c r="AD1264" s="48"/>
    </row>
    <row r="1265" spans="1:30" ht="15">
      <c r="A1265" s="65" t="s">
        <v>349</v>
      </c>
      <c r="B1265" s="65" t="s">
        <v>356</v>
      </c>
      <c r="C1265" s="66" t="s">
        <v>1350</v>
      </c>
      <c r="D1265" s="67">
        <v>3</v>
      </c>
      <c r="E1265" s="66" t="s">
        <v>132</v>
      </c>
      <c r="F1265" s="69">
        <v>32</v>
      </c>
      <c r="G1265" s="66"/>
      <c r="H1265" s="70"/>
      <c r="I1265" s="71"/>
      <c r="J1265" s="71"/>
      <c r="K1265" s="34" t="s">
        <v>65</v>
      </c>
      <c r="L1265" s="72">
        <v>1265</v>
      </c>
      <c r="M1265" s="72"/>
      <c r="N1265" s="73"/>
      <c r="O1265" s="79" t="s">
        <v>417</v>
      </c>
      <c r="P1265" s="79">
        <v>1</v>
      </c>
      <c r="Q1265" s="79" t="s">
        <v>418</v>
      </c>
      <c r="R1265" s="79"/>
      <c r="S1265" s="79"/>
      <c r="T1265" s="78" t="str">
        <f>REPLACE(INDEX(GroupVertices[Group],MATCH(Edges[[#This Row],[Vertex 1]],GroupVertices[Vertex],0)),1,1,"")</f>
        <v>2</v>
      </c>
      <c r="U1265" s="78" t="str">
        <f>REPLACE(INDEX(GroupVertices[Group],MATCH(Edges[[#This Row],[Vertex 2]],GroupVertices[Vertex],0)),1,1,"")</f>
        <v>2</v>
      </c>
      <c r="V1265" s="48"/>
      <c r="W1265" s="49"/>
      <c r="X1265" s="48"/>
      <c r="Y1265" s="49"/>
      <c r="Z1265" s="48"/>
      <c r="AA1265" s="49"/>
      <c r="AB1265" s="48"/>
      <c r="AC1265" s="49"/>
      <c r="AD1265" s="48"/>
    </row>
    <row r="1266" spans="1:30" ht="15">
      <c r="A1266" s="65" t="s">
        <v>199</v>
      </c>
      <c r="B1266" s="65" t="s">
        <v>349</v>
      </c>
      <c r="C1266" s="66" t="s">
        <v>1350</v>
      </c>
      <c r="D1266" s="67">
        <v>3</v>
      </c>
      <c r="E1266" s="66" t="s">
        <v>132</v>
      </c>
      <c r="F1266" s="69">
        <v>32</v>
      </c>
      <c r="G1266" s="66"/>
      <c r="H1266" s="70"/>
      <c r="I1266" s="71"/>
      <c r="J1266" s="71"/>
      <c r="K1266" s="34" t="s">
        <v>65</v>
      </c>
      <c r="L1266" s="72">
        <v>1266</v>
      </c>
      <c r="M1266" s="72"/>
      <c r="N1266" s="73"/>
      <c r="O1266" s="79" t="s">
        <v>417</v>
      </c>
      <c r="P1266" s="79">
        <v>1</v>
      </c>
      <c r="Q1266" s="79" t="s">
        <v>418</v>
      </c>
      <c r="R1266" s="79"/>
      <c r="S1266" s="79"/>
      <c r="T1266" s="78" t="str">
        <f>REPLACE(INDEX(GroupVertices[Group],MATCH(Edges[[#This Row],[Vertex 1]],GroupVertices[Vertex],0)),1,1,"")</f>
        <v>1</v>
      </c>
      <c r="U1266" s="78" t="str">
        <f>REPLACE(INDEX(GroupVertices[Group],MATCH(Edges[[#This Row],[Vertex 2]],GroupVertices[Vertex],0)),1,1,"")</f>
        <v>2</v>
      </c>
      <c r="V1266" s="48"/>
      <c r="W1266" s="49"/>
      <c r="X1266" s="48"/>
      <c r="Y1266" s="49"/>
      <c r="Z1266" s="48"/>
      <c r="AA1266" s="49"/>
      <c r="AB1266" s="48"/>
      <c r="AC1266" s="49"/>
      <c r="AD1266" s="48"/>
    </row>
    <row r="1267" spans="1:30" ht="15">
      <c r="A1267" s="65" t="s">
        <v>199</v>
      </c>
      <c r="B1267" s="65" t="s">
        <v>388</v>
      </c>
      <c r="C1267" s="66" t="s">
        <v>1350</v>
      </c>
      <c r="D1267" s="67">
        <v>3</v>
      </c>
      <c r="E1267" s="66" t="s">
        <v>132</v>
      </c>
      <c r="F1267" s="69">
        <v>32</v>
      </c>
      <c r="G1267" s="66"/>
      <c r="H1267" s="70"/>
      <c r="I1267" s="71"/>
      <c r="J1267" s="71"/>
      <c r="K1267" s="34" t="s">
        <v>65</v>
      </c>
      <c r="L1267" s="72">
        <v>1267</v>
      </c>
      <c r="M1267" s="72"/>
      <c r="N1267" s="73"/>
      <c r="O1267" s="79" t="s">
        <v>417</v>
      </c>
      <c r="P1267" s="79">
        <v>1</v>
      </c>
      <c r="Q1267" s="79" t="s">
        <v>418</v>
      </c>
      <c r="R1267" s="79"/>
      <c r="S1267" s="79"/>
      <c r="T1267" s="78" t="str">
        <f>REPLACE(INDEX(GroupVertices[Group],MATCH(Edges[[#This Row],[Vertex 1]],GroupVertices[Vertex],0)),1,1,"")</f>
        <v>1</v>
      </c>
      <c r="U1267" s="78" t="str">
        <f>REPLACE(INDEX(GroupVertices[Group],MATCH(Edges[[#This Row],[Vertex 2]],GroupVertices[Vertex],0)),1,1,"")</f>
        <v>2</v>
      </c>
      <c r="V1267" s="48"/>
      <c r="W1267" s="49"/>
      <c r="X1267" s="48"/>
      <c r="Y1267" s="49"/>
      <c r="Z1267" s="48"/>
      <c r="AA1267" s="49"/>
      <c r="AB1267" s="48"/>
      <c r="AC1267" s="49"/>
      <c r="AD1267" s="48"/>
    </row>
    <row r="1268" spans="1:30" ht="15">
      <c r="A1268" s="65" t="s">
        <v>335</v>
      </c>
      <c r="B1268" s="65" t="s">
        <v>388</v>
      </c>
      <c r="C1268" s="66" t="s">
        <v>1350</v>
      </c>
      <c r="D1268" s="67">
        <v>3</v>
      </c>
      <c r="E1268" s="66" t="s">
        <v>132</v>
      </c>
      <c r="F1268" s="69">
        <v>32</v>
      </c>
      <c r="G1268" s="66"/>
      <c r="H1268" s="70"/>
      <c r="I1268" s="71"/>
      <c r="J1268" s="71"/>
      <c r="K1268" s="34" t="s">
        <v>65</v>
      </c>
      <c r="L1268" s="72">
        <v>1268</v>
      </c>
      <c r="M1268" s="72"/>
      <c r="N1268" s="73"/>
      <c r="O1268" s="79" t="s">
        <v>417</v>
      </c>
      <c r="P1268" s="79">
        <v>1</v>
      </c>
      <c r="Q1268" s="79" t="s">
        <v>418</v>
      </c>
      <c r="R1268" s="79"/>
      <c r="S1268" s="79"/>
      <c r="T1268" s="78" t="str">
        <f>REPLACE(INDEX(GroupVertices[Group],MATCH(Edges[[#This Row],[Vertex 1]],GroupVertices[Vertex],0)),1,1,"")</f>
        <v>2</v>
      </c>
      <c r="U1268" s="78" t="str">
        <f>REPLACE(INDEX(GroupVertices[Group],MATCH(Edges[[#This Row],[Vertex 2]],GroupVertices[Vertex],0)),1,1,"")</f>
        <v>2</v>
      </c>
      <c r="V1268" s="48"/>
      <c r="W1268" s="49"/>
      <c r="X1268" s="48"/>
      <c r="Y1268" s="49"/>
      <c r="Z1268" s="48"/>
      <c r="AA1268" s="49"/>
      <c r="AB1268" s="48"/>
      <c r="AC1268" s="49"/>
      <c r="AD1268" s="48"/>
    </row>
    <row r="1269" spans="1:30" ht="15">
      <c r="A1269" s="65" t="s">
        <v>331</v>
      </c>
      <c r="B1269" s="65" t="s">
        <v>388</v>
      </c>
      <c r="C1269" s="66" t="s">
        <v>1350</v>
      </c>
      <c r="D1269" s="67">
        <v>3</v>
      </c>
      <c r="E1269" s="66" t="s">
        <v>132</v>
      </c>
      <c r="F1269" s="69">
        <v>32</v>
      </c>
      <c r="G1269" s="66"/>
      <c r="H1269" s="70"/>
      <c r="I1269" s="71"/>
      <c r="J1269" s="71"/>
      <c r="K1269" s="34" t="s">
        <v>65</v>
      </c>
      <c r="L1269" s="72">
        <v>1269</v>
      </c>
      <c r="M1269" s="72"/>
      <c r="N1269" s="73"/>
      <c r="O1269" s="79" t="s">
        <v>417</v>
      </c>
      <c r="P1269" s="79">
        <v>1</v>
      </c>
      <c r="Q1269" s="79" t="s">
        <v>418</v>
      </c>
      <c r="R1269" s="79"/>
      <c r="S1269" s="79"/>
      <c r="T1269" s="78" t="str">
        <f>REPLACE(INDEX(GroupVertices[Group],MATCH(Edges[[#This Row],[Vertex 1]],GroupVertices[Vertex],0)),1,1,"")</f>
        <v>4</v>
      </c>
      <c r="U1269" s="78" t="str">
        <f>REPLACE(INDEX(GroupVertices[Group],MATCH(Edges[[#This Row],[Vertex 2]],GroupVertices[Vertex],0)),1,1,"")</f>
        <v>2</v>
      </c>
      <c r="V1269" s="48"/>
      <c r="W1269" s="49"/>
      <c r="X1269" s="48"/>
      <c r="Y1269" s="49"/>
      <c r="Z1269" s="48"/>
      <c r="AA1269" s="49"/>
      <c r="AB1269" s="48"/>
      <c r="AC1269" s="49"/>
      <c r="AD1269" s="48"/>
    </row>
    <row r="1270" spans="1:30" ht="15">
      <c r="A1270" s="65" t="s">
        <v>351</v>
      </c>
      <c r="B1270" s="65" t="s">
        <v>388</v>
      </c>
      <c r="C1270" s="66" t="s">
        <v>1350</v>
      </c>
      <c r="D1270" s="67">
        <v>3</v>
      </c>
      <c r="E1270" s="66" t="s">
        <v>132</v>
      </c>
      <c r="F1270" s="69">
        <v>32</v>
      </c>
      <c r="G1270" s="66"/>
      <c r="H1270" s="70"/>
      <c r="I1270" s="71"/>
      <c r="J1270" s="71"/>
      <c r="K1270" s="34" t="s">
        <v>65</v>
      </c>
      <c r="L1270" s="72">
        <v>1270</v>
      </c>
      <c r="M1270" s="72"/>
      <c r="N1270" s="73"/>
      <c r="O1270" s="79" t="s">
        <v>417</v>
      </c>
      <c r="P1270" s="79">
        <v>1</v>
      </c>
      <c r="Q1270" s="79" t="s">
        <v>418</v>
      </c>
      <c r="R1270" s="79"/>
      <c r="S1270" s="79"/>
      <c r="T1270" s="78" t="str">
        <f>REPLACE(INDEX(GroupVertices[Group],MATCH(Edges[[#This Row],[Vertex 1]],GroupVertices[Vertex],0)),1,1,"")</f>
        <v>4</v>
      </c>
      <c r="U1270" s="78" t="str">
        <f>REPLACE(INDEX(GroupVertices[Group],MATCH(Edges[[#This Row],[Vertex 2]],GroupVertices[Vertex],0)),1,1,"")</f>
        <v>2</v>
      </c>
      <c r="V1270" s="48"/>
      <c r="W1270" s="49"/>
      <c r="X1270" s="48"/>
      <c r="Y1270" s="49"/>
      <c r="Z1270" s="48"/>
      <c r="AA1270" s="49"/>
      <c r="AB1270" s="48"/>
      <c r="AC1270" s="49"/>
      <c r="AD1270" s="48"/>
    </row>
    <row r="1271" spans="1:30" ht="15">
      <c r="A1271" s="65" t="s">
        <v>221</v>
      </c>
      <c r="B1271" s="65" t="s">
        <v>299</v>
      </c>
      <c r="C1271" s="66" t="s">
        <v>1350</v>
      </c>
      <c r="D1271" s="67">
        <v>3</v>
      </c>
      <c r="E1271" s="66" t="s">
        <v>132</v>
      </c>
      <c r="F1271" s="69">
        <v>32</v>
      </c>
      <c r="G1271" s="66"/>
      <c r="H1271" s="70"/>
      <c r="I1271" s="71"/>
      <c r="J1271" s="71"/>
      <c r="K1271" s="34" t="s">
        <v>65</v>
      </c>
      <c r="L1271" s="72">
        <v>1271</v>
      </c>
      <c r="M1271" s="72"/>
      <c r="N1271" s="73"/>
      <c r="O1271" s="79" t="s">
        <v>417</v>
      </c>
      <c r="P1271" s="79">
        <v>1</v>
      </c>
      <c r="Q1271" s="79" t="s">
        <v>418</v>
      </c>
      <c r="R1271" s="79"/>
      <c r="S1271" s="79"/>
      <c r="T1271" s="78" t="str">
        <f>REPLACE(INDEX(GroupVertices[Group],MATCH(Edges[[#This Row],[Vertex 1]],GroupVertices[Vertex],0)),1,1,"")</f>
        <v>1</v>
      </c>
      <c r="U1271" s="78" t="str">
        <f>REPLACE(INDEX(GroupVertices[Group],MATCH(Edges[[#This Row],[Vertex 2]],GroupVertices[Vertex],0)),1,1,"")</f>
        <v>1</v>
      </c>
      <c r="V1271" s="48"/>
      <c r="W1271" s="49"/>
      <c r="X1271" s="48"/>
      <c r="Y1271" s="49"/>
      <c r="Z1271" s="48"/>
      <c r="AA1271" s="49"/>
      <c r="AB1271" s="48"/>
      <c r="AC1271" s="49"/>
      <c r="AD1271" s="48"/>
    </row>
    <row r="1272" spans="1:30" ht="15">
      <c r="A1272" s="65" t="s">
        <v>221</v>
      </c>
      <c r="B1272" s="65" t="s">
        <v>260</v>
      </c>
      <c r="C1272" s="66" t="s">
        <v>1350</v>
      </c>
      <c r="D1272" s="67">
        <v>3</v>
      </c>
      <c r="E1272" s="66" t="s">
        <v>132</v>
      </c>
      <c r="F1272" s="69">
        <v>32</v>
      </c>
      <c r="G1272" s="66"/>
      <c r="H1272" s="70"/>
      <c r="I1272" s="71"/>
      <c r="J1272" s="71"/>
      <c r="K1272" s="34" t="s">
        <v>66</v>
      </c>
      <c r="L1272" s="72">
        <v>1272</v>
      </c>
      <c r="M1272" s="72"/>
      <c r="N1272" s="73"/>
      <c r="O1272" s="79" t="s">
        <v>417</v>
      </c>
      <c r="P1272" s="79">
        <v>1</v>
      </c>
      <c r="Q1272" s="79" t="s">
        <v>418</v>
      </c>
      <c r="R1272" s="79"/>
      <c r="S1272" s="79"/>
      <c r="T1272" s="78" t="str">
        <f>REPLACE(INDEX(GroupVertices[Group],MATCH(Edges[[#This Row],[Vertex 1]],GroupVertices[Vertex],0)),1,1,"")</f>
        <v>1</v>
      </c>
      <c r="U1272" s="78" t="str">
        <f>REPLACE(INDEX(GroupVertices[Group],MATCH(Edges[[#This Row],[Vertex 2]],GroupVertices[Vertex],0)),1,1,"")</f>
        <v>3</v>
      </c>
      <c r="V1272" s="48"/>
      <c r="W1272" s="49"/>
      <c r="X1272" s="48"/>
      <c r="Y1272" s="49"/>
      <c r="Z1272" s="48"/>
      <c r="AA1272" s="49"/>
      <c r="AB1272" s="48"/>
      <c r="AC1272" s="49"/>
      <c r="AD1272" s="48"/>
    </row>
    <row r="1273" spans="1:30" ht="15">
      <c r="A1273" s="65" t="s">
        <v>221</v>
      </c>
      <c r="B1273" s="65" t="s">
        <v>351</v>
      </c>
      <c r="C1273" s="66" t="s">
        <v>1350</v>
      </c>
      <c r="D1273" s="67">
        <v>3</v>
      </c>
      <c r="E1273" s="66" t="s">
        <v>132</v>
      </c>
      <c r="F1273" s="69">
        <v>32</v>
      </c>
      <c r="G1273" s="66"/>
      <c r="H1273" s="70"/>
      <c r="I1273" s="71"/>
      <c r="J1273" s="71"/>
      <c r="K1273" s="34" t="s">
        <v>66</v>
      </c>
      <c r="L1273" s="72">
        <v>1273</v>
      </c>
      <c r="M1273" s="72"/>
      <c r="N1273" s="73"/>
      <c r="O1273" s="79" t="s">
        <v>417</v>
      </c>
      <c r="P1273" s="79">
        <v>1</v>
      </c>
      <c r="Q1273" s="79" t="s">
        <v>418</v>
      </c>
      <c r="R1273" s="79"/>
      <c r="S1273" s="79"/>
      <c r="T1273" s="78" t="str">
        <f>REPLACE(INDEX(GroupVertices[Group],MATCH(Edges[[#This Row],[Vertex 1]],GroupVertices[Vertex],0)),1,1,"")</f>
        <v>1</v>
      </c>
      <c r="U1273" s="78" t="str">
        <f>REPLACE(INDEX(GroupVertices[Group],MATCH(Edges[[#This Row],[Vertex 2]],GroupVertices[Vertex],0)),1,1,"")</f>
        <v>4</v>
      </c>
      <c r="V1273" s="48"/>
      <c r="W1273" s="49"/>
      <c r="X1273" s="48"/>
      <c r="Y1273" s="49"/>
      <c r="Z1273" s="48"/>
      <c r="AA1273" s="49"/>
      <c r="AB1273" s="48"/>
      <c r="AC1273" s="49"/>
      <c r="AD1273" s="48"/>
    </row>
    <row r="1274" spans="1:30" ht="15">
      <c r="A1274" s="65" t="s">
        <v>199</v>
      </c>
      <c r="B1274" s="65" t="s">
        <v>221</v>
      </c>
      <c r="C1274" s="66" t="s">
        <v>1350</v>
      </c>
      <c r="D1274" s="67">
        <v>3</v>
      </c>
      <c r="E1274" s="66" t="s">
        <v>132</v>
      </c>
      <c r="F1274" s="69">
        <v>32</v>
      </c>
      <c r="G1274" s="66"/>
      <c r="H1274" s="70"/>
      <c r="I1274" s="71"/>
      <c r="J1274" s="71"/>
      <c r="K1274" s="34" t="s">
        <v>65</v>
      </c>
      <c r="L1274" s="72">
        <v>1274</v>
      </c>
      <c r="M1274" s="72"/>
      <c r="N1274" s="73"/>
      <c r="O1274" s="79" t="s">
        <v>417</v>
      </c>
      <c r="P1274" s="79">
        <v>1</v>
      </c>
      <c r="Q1274" s="79" t="s">
        <v>418</v>
      </c>
      <c r="R1274" s="79"/>
      <c r="S1274" s="79"/>
      <c r="T1274" s="78" t="str">
        <f>REPLACE(INDEX(GroupVertices[Group],MATCH(Edges[[#This Row],[Vertex 1]],GroupVertices[Vertex],0)),1,1,"")</f>
        <v>1</v>
      </c>
      <c r="U1274" s="78" t="str">
        <f>REPLACE(INDEX(GroupVertices[Group],MATCH(Edges[[#This Row],[Vertex 2]],GroupVertices[Vertex],0)),1,1,"")</f>
        <v>1</v>
      </c>
      <c r="V1274" s="48"/>
      <c r="W1274" s="49"/>
      <c r="X1274" s="48"/>
      <c r="Y1274" s="49"/>
      <c r="Z1274" s="48"/>
      <c r="AA1274" s="49"/>
      <c r="AB1274" s="48"/>
      <c r="AC1274" s="49"/>
      <c r="AD1274" s="48"/>
    </row>
    <row r="1275" spans="1:30" ht="15">
      <c r="A1275" s="65" t="s">
        <v>222</v>
      </c>
      <c r="B1275" s="65" t="s">
        <v>221</v>
      </c>
      <c r="C1275" s="66" t="s">
        <v>1350</v>
      </c>
      <c r="D1275" s="67">
        <v>3</v>
      </c>
      <c r="E1275" s="66" t="s">
        <v>132</v>
      </c>
      <c r="F1275" s="69">
        <v>32</v>
      </c>
      <c r="G1275" s="66"/>
      <c r="H1275" s="70"/>
      <c r="I1275" s="71"/>
      <c r="J1275" s="71"/>
      <c r="K1275" s="34" t="s">
        <v>65</v>
      </c>
      <c r="L1275" s="72">
        <v>1275</v>
      </c>
      <c r="M1275" s="72"/>
      <c r="N1275" s="73"/>
      <c r="O1275" s="79" t="s">
        <v>417</v>
      </c>
      <c r="P1275" s="79">
        <v>1</v>
      </c>
      <c r="Q1275" s="79" t="s">
        <v>418</v>
      </c>
      <c r="R1275" s="79"/>
      <c r="S1275" s="79"/>
      <c r="T1275" s="78" t="str">
        <f>REPLACE(INDEX(GroupVertices[Group],MATCH(Edges[[#This Row],[Vertex 1]],GroupVertices[Vertex],0)),1,1,"")</f>
        <v>3</v>
      </c>
      <c r="U1275" s="78" t="str">
        <f>REPLACE(INDEX(GroupVertices[Group],MATCH(Edges[[#This Row],[Vertex 2]],GroupVertices[Vertex],0)),1,1,"")</f>
        <v>1</v>
      </c>
      <c r="V1275" s="48"/>
      <c r="W1275" s="49"/>
      <c r="X1275" s="48"/>
      <c r="Y1275" s="49"/>
      <c r="Z1275" s="48"/>
      <c r="AA1275" s="49"/>
      <c r="AB1275" s="48"/>
      <c r="AC1275" s="49"/>
      <c r="AD1275" s="48"/>
    </row>
    <row r="1276" spans="1:30" ht="15">
      <c r="A1276" s="65" t="s">
        <v>260</v>
      </c>
      <c r="B1276" s="65" t="s">
        <v>221</v>
      </c>
      <c r="C1276" s="66" t="s">
        <v>1350</v>
      </c>
      <c r="D1276" s="67">
        <v>3</v>
      </c>
      <c r="E1276" s="66" t="s">
        <v>132</v>
      </c>
      <c r="F1276" s="69">
        <v>32</v>
      </c>
      <c r="G1276" s="66"/>
      <c r="H1276" s="70"/>
      <c r="I1276" s="71"/>
      <c r="J1276" s="71"/>
      <c r="K1276" s="34" t="s">
        <v>66</v>
      </c>
      <c r="L1276" s="72">
        <v>1276</v>
      </c>
      <c r="M1276" s="72"/>
      <c r="N1276" s="73"/>
      <c r="O1276" s="79" t="s">
        <v>417</v>
      </c>
      <c r="P1276" s="79">
        <v>1</v>
      </c>
      <c r="Q1276" s="79" t="s">
        <v>418</v>
      </c>
      <c r="R1276" s="79"/>
      <c r="S1276" s="79"/>
      <c r="T1276" s="78" t="str">
        <f>REPLACE(INDEX(GroupVertices[Group],MATCH(Edges[[#This Row],[Vertex 1]],GroupVertices[Vertex],0)),1,1,"")</f>
        <v>3</v>
      </c>
      <c r="U1276" s="78" t="str">
        <f>REPLACE(INDEX(GroupVertices[Group],MATCH(Edges[[#This Row],[Vertex 2]],GroupVertices[Vertex],0)),1,1,"")</f>
        <v>1</v>
      </c>
      <c r="V1276" s="48"/>
      <c r="W1276" s="49"/>
      <c r="X1276" s="48"/>
      <c r="Y1276" s="49"/>
      <c r="Z1276" s="48"/>
      <c r="AA1276" s="49"/>
      <c r="AB1276" s="48"/>
      <c r="AC1276" s="49"/>
      <c r="AD1276" s="48"/>
    </row>
    <row r="1277" spans="1:30" ht="15">
      <c r="A1277" s="65" t="s">
        <v>351</v>
      </c>
      <c r="B1277" s="65" t="s">
        <v>221</v>
      </c>
      <c r="C1277" s="66" t="s">
        <v>1350</v>
      </c>
      <c r="D1277" s="67">
        <v>3</v>
      </c>
      <c r="E1277" s="66" t="s">
        <v>132</v>
      </c>
      <c r="F1277" s="69">
        <v>32</v>
      </c>
      <c r="G1277" s="66"/>
      <c r="H1277" s="70"/>
      <c r="I1277" s="71"/>
      <c r="J1277" s="71"/>
      <c r="K1277" s="34" t="s">
        <v>66</v>
      </c>
      <c r="L1277" s="72">
        <v>1277</v>
      </c>
      <c r="M1277" s="72"/>
      <c r="N1277" s="73"/>
      <c r="O1277" s="79" t="s">
        <v>417</v>
      </c>
      <c r="P1277" s="79">
        <v>1</v>
      </c>
      <c r="Q1277" s="79" t="s">
        <v>418</v>
      </c>
      <c r="R1277" s="79"/>
      <c r="S1277" s="79"/>
      <c r="T1277" s="78" t="str">
        <f>REPLACE(INDEX(GroupVertices[Group],MATCH(Edges[[#This Row],[Vertex 1]],GroupVertices[Vertex],0)),1,1,"")</f>
        <v>4</v>
      </c>
      <c r="U1277" s="78" t="str">
        <f>REPLACE(INDEX(GroupVertices[Group],MATCH(Edges[[#This Row],[Vertex 2]],GroupVertices[Vertex],0)),1,1,"")</f>
        <v>1</v>
      </c>
      <c r="V1277" s="48"/>
      <c r="W1277" s="49"/>
      <c r="X1277" s="48"/>
      <c r="Y1277" s="49"/>
      <c r="Z1277" s="48"/>
      <c r="AA1277" s="49"/>
      <c r="AB1277" s="48"/>
      <c r="AC1277" s="49"/>
      <c r="AD1277" s="48"/>
    </row>
    <row r="1278" spans="1:30" ht="15">
      <c r="A1278" s="65" t="s">
        <v>290</v>
      </c>
      <c r="B1278" s="65" t="s">
        <v>222</v>
      </c>
      <c r="C1278" s="66" t="s">
        <v>1350</v>
      </c>
      <c r="D1278" s="67">
        <v>3</v>
      </c>
      <c r="E1278" s="66" t="s">
        <v>132</v>
      </c>
      <c r="F1278" s="69">
        <v>32</v>
      </c>
      <c r="G1278" s="66"/>
      <c r="H1278" s="70"/>
      <c r="I1278" s="71"/>
      <c r="J1278" s="71"/>
      <c r="K1278" s="34" t="s">
        <v>66</v>
      </c>
      <c r="L1278" s="72">
        <v>1278</v>
      </c>
      <c r="M1278" s="72"/>
      <c r="N1278" s="73"/>
      <c r="O1278" s="79" t="s">
        <v>417</v>
      </c>
      <c r="P1278" s="79">
        <v>1</v>
      </c>
      <c r="Q1278" s="79" t="s">
        <v>418</v>
      </c>
      <c r="R1278" s="79"/>
      <c r="S1278" s="79"/>
      <c r="T1278" s="78" t="str">
        <f>REPLACE(INDEX(GroupVertices[Group],MATCH(Edges[[#This Row],[Vertex 1]],GroupVertices[Vertex],0)),1,1,"")</f>
        <v>4</v>
      </c>
      <c r="U1278" s="78" t="str">
        <f>REPLACE(INDEX(GroupVertices[Group],MATCH(Edges[[#This Row],[Vertex 2]],GroupVertices[Vertex],0)),1,1,"")</f>
        <v>3</v>
      </c>
      <c r="V1278" s="48"/>
      <c r="W1278" s="49"/>
      <c r="X1278" s="48"/>
      <c r="Y1278" s="49"/>
      <c r="Z1278" s="48"/>
      <c r="AA1278" s="49"/>
      <c r="AB1278" s="48"/>
      <c r="AC1278" s="49"/>
      <c r="AD1278" s="48"/>
    </row>
    <row r="1279" spans="1:30" ht="15">
      <c r="A1279" s="65" t="s">
        <v>290</v>
      </c>
      <c r="B1279" s="65" t="s">
        <v>274</v>
      </c>
      <c r="C1279" s="66" t="s">
        <v>1350</v>
      </c>
      <c r="D1279" s="67">
        <v>3</v>
      </c>
      <c r="E1279" s="66" t="s">
        <v>132</v>
      </c>
      <c r="F1279" s="69">
        <v>32</v>
      </c>
      <c r="G1279" s="66"/>
      <c r="H1279" s="70"/>
      <c r="I1279" s="71"/>
      <c r="J1279" s="71"/>
      <c r="K1279" s="34" t="s">
        <v>65</v>
      </c>
      <c r="L1279" s="72">
        <v>1279</v>
      </c>
      <c r="M1279" s="72"/>
      <c r="N1279" s="73"/>
      <c r="O1279" s="79" t="s">
        <v>417</v>
      </c>
      <c r="P1279" s="79">
        <v>1</v>
      </c>
      <c r="Q1279" s="79" t="s">
        <v>418</v>
      </c>
      <c r="R1279" s="79"/>
      <c r="S1279" s="79"/>
      <c r="T1279" s="78" t="str">
        <f>REPLACE(INDEX(GroupVertices[Group],MATCH(Edges[[#This Row],[Vertex 1]],GroupVertices[Vertex],0)),1,1,"")</f>
        <v>4</v>
      </c>
      <c r="U1279" s="78" t="str">
        <f>REPLACE(INDEX(GroupVertices[Group],MATCH(Edges[[#This Row],[Vertex 2]],GroupVertices[Vertex],0)),1,1,"")</f>
        <v>3</v>
      </c>
      <c r="V1279" s="48"/>
      <c r="W1279" s="49"/>
      <c r="X1279" s="48"/>
      <c r="Y1279" s="49"/>
      <c r="Z1279" s="48"/>
      <c r="AA1279" s="49"/>
      <c r="AB1279" s="48"/>
      <c r="AC1279" s="49"/>
      <c r="AD1279" s="48"/>
    </row>
    <row r="1280" spans="1:30" ht="15">
      <c r="A1280" s="65" t="s">
        <v>290</v>
      </c>
      <c r="B1280" s="65" t="s">
        <v>283</v>
      </c>
      <c r="C1280" s="66" t="s">
        <v>1350</v>
      </c>
      <c r="D1280" s="67">
        <v>3</v>
      </c>
      <c r="E1280" s="66" t="s">
        <v>132</v>
      </c>
      <c r="F1280" s="69">
        <v>32</v>
      </c>
      <c r="G1280" s="66"/>
      <c r="H1280" s="70"/>
      <c r="I1280" s="71"/>
      <c r="J1280" s="71"/>
      <c r="K1280" s="34" t="s">
        <v>65</v>
      </c>
      <c r="L1280" s="72">
        <v>1280</v>
      </c>
      <c r="M1280" s="72"/>
      <c r="N1280" s="73"/>
      <c r="O1280" s="79" t="s">
        <v>417</v>
      </c>
      <c r="P1280" s="79">
        <v>1</v>
      </c>
      <c r="Q1280" s="79" t="s">
        <v>418</v>
      </c>
      <c r="R1280" s="79"/>
      <c r="S1280" s="79"/>
      <c r="T1280" s="78" t="str">
        <f>REPLACE(INDEX(GroupVertices[Group],MATCH(Edges[[#This Row],[Vertex 1]],GroupVertices[Vertex],0)),1,1,"")</f>
        <v>4</v>
      </c>
      <c r="U1280" s="78" t="str">
        <f>REPLACE(INDEX(GroupVertices[Group],MATCH(Edges[[#This Row],[Vertex 2]],GroupVertices[Vertex],0)),1,1,"")</f>
        <v>2</v>
      </c>
      <c r="V1280" s="48"/>
      <c r="W1280" s="49"/>
      <c r="X1280" s="48"/>
      <c r="Y1280" s="49"/>
      <c r="Z1280" s="48"/>
      <c r="AA1280" s="49"/>
      <c r="AB1280" s="48"/>
      <c r="AC1280" s="49"/>
      <c r="AD1280" s="48"/>
    </row>
    <row r="1281" spans="1:30" ht="15">
      <c r="A1281" s="65" t="s">
        <v>290</v>
      </c>
      <c r="B1281" s="65" t="s">
        <v>331</v>
      </c>
      <c r="C1281" s="66" t="s">
        <v>1350</v>
      </c>
      <c r="D1281" s="67">
        <v>3</v>
      </c>
      <c r="E1281" s="66" t="s">
        <v>132</v>
      </c>
      <c r="F1281" s="69">
        <v>32</v>
      </c>
      <c r="G1281" s="66"/>
      <c r="H1281" s="70"/>
      <c r="I1281" s="71"/>
      <c r="J1281" s="71"/>
      <c r="K1281" s="34" t="s">
        <v>65</v>
      </c>
      <c r="L1281" s="72">
        <v>1281</v>
      </c>
      <c r="M1281" s="72"/>
      <c r="N1281" s="73"/>
      <c r="O1281" s="79" t="s">
        <v>417</v>
      </c>
      <c r="P1281" s="79">
        <v>1</v>
      </c>
      <c r="Q1281" s="79" t="s">
        <v>418</v>
      </c>
      <c r="R1281" s="79"/>
      <c r="S1281" s="79"/>
      <c r="T1281" s="78" t="str">
        <f>REPLACE(INDEX(GroupVertices[Group],MATCH(Edges[[#This Row],[Vertex 1]],GroupVertices[Vertex],0)),1,1,"")</f>
        <v>4</v>
      </c>
      <c r="U1281" s="78" t="str">
        <f>REPLACE(INDEX(GroupVertices[Group],MATCH(Edges[[#This Row],[Vertex 2]],GroupVertices[Vertex],0)),1,1,"")</f>
        <v>4</v>
      </c>
      <c r="V1281" s="48"/>
      <c r="W1281" s="49"/>
      <c r="X1281" s="48"/>
      <c r="Y1281" s="49"/>
      <c r="Z1281" s="48"/>
      <c r="AA1281" s="49"/>
      <c r="AB1281" s="48"/>
      <c r="AC1281" s="49"/>
      <c r="AD1281" s="48"/>
    </row>
    <row r="1282" spans="1:30" ht="15">
      <c r="A1282" s="65" t="s">
        <v>199</v>
      </c>
      <c r="B1282" s="65" t="s">
        <v>290</v>
      </c>
      <c r="C1282" s="66" t="s">
        <v>1350</v>
      </c>
      <c r="D1282" s="67">
        <v>3</v>
      </c>
      <c r="E1282" s="66" t="s">
        <v>132</v>
      </c>
      <c r="F1282" s="69">
        <v>32</v>
      </c>
      <c r="G1282" s="66"/>
      <c r="H1282" s="70"/>
      <c r="I1282" s="71"/>
      <c r="J1282" s="71"/>
      <c r="K1282" s="34" t="s">
        <v>65</v>
      </c>
      <c r="L1282" s="72">
        <v>1282</v>
      </c>
      <c r="M1282" s="72"/>
      <c r="N1282" s="73"/>
      <c r="O1282" s="79" t="s">
        <v>417</v>
      </c>
      <c r="P1282" s="79">
        <v>1</v>
      </c>
      <c r="Q1282" s="79" t="s">
        <v>418</v>
      </c>
      <c r="R1282" s="79"/>
      <c r="S1282" s="79"/>
      <c r="T1282" s="78" t="str">
        <f>REPLACE(INDEX(GroupVertices[Group],MATCH(Edges[[#This Row],[Vertex 1]],GroupVertices[Vertex],0)),1,1,"")</f>
        <v>1</v>
      </c>
      <c r="U1282" s="78" t="str">
        <f>REPLACE(INDEX(GroupVertices[Group],MATCH(Edges[[#This Row],[Vertex 2]],GroupVertices[Vertex],0)),1,1,"")</f>
        <v>4</v>
      </c>
      <c r="V1282" s="48"/>
      <c r="W1282" s="49"/>
      <c r="X1282" s="48"/>
      <c r="Y1282" s="49"/>
      <c r="Z1282" s="48"/>
      <c r="AA1282" s="49"/>
      <c r="AB1282" s="48"/>
      <c r="AC1282" s="49"/>
      <c r="AD1282" s="48"/>
    </row>
    <row r="1283" spans="1:30" ht="15">
      <c r="A1283" s="65" t="s">
        <v>222</v>
      </c>
      <c r="B1283" s="65" t="s">
        <v>290</v>
      </c>
      <c r="C1283" s="66" t="s">
        <v>1350</v>
      </c>
      <c r="D1283" s="67">
        <v>3</v>
      </c>
      <c r="E1283" s="66" t="s">
        <v>132</v>
      </c>
      <c r="F1283" s="69">
        <v>32</v>
      </c>
      <c r="G1283" s="66"/>
      <c r="H1283" s="70"/>
      <c r="I1283" s="71"/>
      <c r="J1283" s="71"/>
      <c r="K1283" s="34" t="s">
        <v>66</v>
      </c>
      <c r="L1283" s="72">
        <v>1283</v>
      </c>
      <c r="M1283" s="72"/>
      <c r="N1283" s="73"/>
      <c r="O1283" s="79" t="s">
        <v>417</v>
      </c>
      <c r="P1283" s="79">
        <v>1</v>
      </c>
      <c r="Q1283" s="79" t="s">
        <v>418</v>
      </c>
      <c r="R1283" s="79"/>
      <c r="S1283" s="79"/>
      <c r="T1283" s="78" t="str">
        <f>REPLACE(INDEX(GroupVertices[Group],MATCH(Edges[[#This Row],[Vertex 1]],GroupVertices[Vertex],0)),1,1,"")</f>
        <v>3</v>
      </c>
      <c r="U1283" s="78" t="str">
        <f>REPLACE(INDEX(GroupVertices[Group],MATCH(Edges[[#This Row],[Vertex 2]],GroupVertices[Vertex],0)),1,1,"")</f>
        <v>4</v>
      </c>
      <c r="V1283" s="48"/>
      <c r="W1283" s="49"/>
      <c r="X1283" s="48"/>
      <c r="Y1283" s="49"/>
      <c r="Z1283" s="48"/>
      <c r="AA1283" s="49"/>
      <c r="AB1283" s="48"/>
      <c r="AC1283" s="49"/>
      <c r="AD1283" s="48"/>
    </row>
    <row r="1284" spans="1:30" ht="15">
      <c r="A1284" s="65" t="s">
        <v>351</v>
      </c>
      <c r="B1284" s="65" t="s">
        <v>290</v>
      </c>
      <c r="C1284" s="66" t="s">
        <v>1350</v>
      </c>
      <c r="D1284" s="67">
        <v>3</v>
      </c>
      <c r="E1284" s="66" t="s">
        <v>132</v>
      </c>
      <c r="F1284" s="69">
        <v>32</v>
      </c>
      <c r="G1284" s="66"/>
      <c r="H1284" s="70"/>
      <c r="I1284" s="71"/>
      <c r="J1284" s="71"/>
      <c r="K1284" s="34" t="s">
        <v>65</v>
      </c>
      <c r="L1284" s="72">
        <v>1284</v>
      </c>
      <c r="M1284" s="72"/>
      <c r="N1284" s="73"/>
      <c r="O1284" s="79" t="s">
        <v>417</v>
      </c>
      <c r="P1284" s="79">
        <v>1</v>
      </c>
      <c r="Q1284" s="79" t="s">
        <v>418</v>
      </c>
      <c r="R1284" s="79"/>
      <c r="S1284" s="79"/>
      <c r="T1284" s="78" t="str">
        <f>REPLACE(INDEX(GroupVertices[Group],MATCH(Edges[[#This Row],[Vertex 1]],GroupVertices[Vertex],0)),1,1,"")</f>
        <v>4</v>
      </c>
      <c r="U1284" s="78" t="str">
        <f>REPLACE(INDEX(GroupVertices[Group],MATCH(Edges[[#This Row],[Vertex 2]],GroupVertices[Vertex],0)),1,1,"")</f>
        <v>4</v>
      </c>
      <c r="V1284" s="48"/>
      <c r="W1284" s="49"/>
      <c r="X1284" s="48"/>
      <c r="Y1284" s="49"/>
      <c r="Z1284" s="48"/>
      <c r="AA1284" s="49"/>
      <c r="AB1284" s="48"/>
      <c r="AC1284" s="49"/>
      <c r="AD1284" s="48"/>
    </row>
    <row r="1285" spans="1:30" ht="15">
      <c r="A1285" s="65" t="s">
        <v>263</v>
      </c>
      <c r="B1285" s="65" t="s">
        <v>313</v>
      </c>
      <c r="C1285" s="66" t="s">
        <v>1350</v>
      </c>
      <c r="D1285" s="67">
        <v>3</v>
      </c>
      <c r="E1285" s="66" t="s">
        <v>132</v>
      </c>
      <c r="F1285" s="69">
        <v>32</v>
      </c>
      <c r="G1285" s="66"/>
      <c r="H1285" s="70"/>
      <c r="I1285" s="71"/>
      <c r="J1285" s="71"/>
      <c r="K1285" s="34" t="s">
        <v>65</v>
      </c>
      <c r="L1285" s="72">
        <v>1285</v>
      </c>
      <c r="M1285" s="72"/>
      <c r="N1285" s="73"/>
      <c r="O1285" s="79" t="s">
        <v>417</v>
      </c>
      <c r="P1285" s="79">
        <v>1</v>
      </c>
      <c r="Q1285" s="79" t="s">
        <v>418</v>
      </c>
      <c r="R1285" s="79"/>
      <c r="S1285" s="79"/>
      <c r="T1285" s="78" t="str">
        <f>REPLACE(INDEX(GroupVertices[Group],MATCH(Edges[[#This Row],[Vertex 1]],GroupVertices[Vertex],0)),1,1,"")</f>
        <v>1</v>
      </c>
      <c r="U1285" s="78" t="str">
        <f>REPLACE(INDEX(GroupVertices[Group],MATCH(Edges[[#This Row],[Vertex 2]],GroupVertices[Vertex],0)),1,1,"")</f>
        <v>2</v>
      </c>
      <c r="V1285" s="48"/>
      <c r="W1285" s="49"/>
      <c r="X1285" s="48"/>
      <c r="Y1285" s="49"/>
      <c r="Z1285" s="48"/>
      <c r="AA1285" s="49"/>
      <c r="AB1285" s="48"/>
      <c r="AC1285" s="49"/>
      <c r="AD1285" s="48"/>
    </row>
    <row r="1286" spans="1:30" ht="15">
      <c r="A1286" s="65" t="s">
        <v>199</v>
      </c>
      <c r="B1286" s="65" t="s">
        <v>263</v>
      </c>
      <c r="C1286" s="66" t="s">
        <v>1350</v>
      </c>
      <c r="D1286" s="67">
        <v>3</v>
      </c>
      <c r="E1286" s="66" t="s">
        <v>132</v>
      </c>
      <c r="F1286" s="69">
        <v>32</v>
      </c>
      <c r="G1286" s="66"/>
      <c r="H1286" s="70"/>
      <c r="I1286" s="71"/>
      <c r="J1286" s="71"/>
      <c r="K1286" s="34" t="s">
        <v>65</v>
      </c>
      <c r="L1286" s="72">
        <v>1286</v>
      </c>
      <c r="M1286" s="72"/>
      <c r="N1286" s="73"/>
      <c r="O1286" s="79" t="s">
        <v>417</v>
      </c>
      <c r="P1286" s="79">
        <v>1</v>
      </c>
      <c r="Q1286" s="79" t="s">
        <v>418</v>
      </c>
      <c r="R1286" s="79"/>
      <c r="S1286" s="79"/>
      <c r="T1286" s="78" t="str">
        <f>REPLACE(INDEX(GroupVertices[Group],MATCH(Edges[[#This Row],[Vertex 1]],GroupVertices[Vertex],0)),1,1,"")</f>
        <v>1</v>
      </c>
      <c r="U1286" s="78" t="str">
        <f>REPLACE(INDEX(GroupVertices[Group],MATCH(Edges[[#This Row],[Vertex 2]],GroupVertices[Vertex],0)),1,1,"")</f>
        <v>1</v>
      </c>
      <c r="V1286" s="48"/>
      <c r="W1286" s="49"/>
      <c r="X1286" s="48"/>
      <c r="Y1286" s="49"/>
      <c r="Z1286" s="48"/>
      <c r="AA1286" s="49"/>
      <c r="AB1286" s="48"/>
      <c r="AC1286" s="49"/>
      <c r="AD1286" s="48"/>
    </row>
    <row r="1287" spans="1:30" ht="15">
      <c r="A1287" s="65" t="s">
        <v>275</v>
      </c>
      <c r="B1287" s="65" t="s">
        <v>263</v>
      </c>
      <c r="C1287" s="66" t="s">
        <v>1350</v>
      </c>
      <c r="D1287" s="67">
        <v>3</v>
      </c>
      <c r="E1287" s="66" t="s">
        <v>132</v>
      </c>
      <c r="F1287" s="69">
        <v>32</v>
      </c>
      <c r="G1287" s="66"/>
      <c r="H1287" s="70"/>
      <c r="I1287" s="71"/>
      <c r="J1287" s="71"/>
      <c r="K1287" s="34" t="s">
        <v>65</v>
      </c>
      <c r="L1287" s="72">
        <v>1287</v>
      </c>
      <c r="M1287" s="72"/>
      <c r="N1287" s="73"/>
      <c r="O1287" s="79" t="s">
        <v>417</v>
      </c>
      <c r="P1287" s="79">
        <v>1</v>
      </c>
      <c r="Q1287" s="79" t="s">
        <v>418</v>
      </c>
      <c r="R1287" s="79"/>
      <c r="S1287" s="79"/>
      <c r="T1287" s="78" t="str">
        <f>REPLACE(INDEX(GroupVertices[Group],MATCH(Edges[[#This Row],[Vertex 1]],GroupVertices[Vertex],0)),1,1,"")</f>
        <v>3</v>
      </c>
      <c r="U1287" s="78" t="str">
        <f>REPLACE(INDEX(GroupVertices[Group],MATCH(Edges[[#This Row],[Vertex 2]],GroupVertices[Vertex],0)),1,1,"")</f>
        <v>1</v>
      </c>
      <c r="V1287" s="48"/>
      <c r="W1287" s="49"/>
      <c r="X1287" s="48"/>
      <c r="Y1287" s="49"/>
      <c r="Z1287" s="48"/>
      <c r="AA1287" s="49"/>
      <c r="AB1287" s="48"/>
      <c r="AC1287" s="49"/>
      <c r="AD1287" s="48"/>
    </row>
    <row r="1288" spans="1:30" ht="15">
      <c r="A1288" s="65" t="s">
        <v>333</v>
      </c>
      <c r="B1288" s="65" t="s">
        <v>263</v>
      </c>
      <c r="C1288" s="66" t="s">
        <v>1350</v>
      </c>
      <c r="D1288" s="67">
        <v>3</v>
      </c>
      <c r="E1288" s="66" t="s">
        <v>132</v>
      </c>
      <c r="F1288" s="69">
        <v>32</v>
      </c>
      <c r="G1288" s="66"/>
      <c r="H1288" s="70"/>
      <c r="I1288" s="71"/>
      <c r="J1288" s="71"/>
      <c r="K1288" s="34" t="s">
        <v>65</v>
      </c>
      <c r="L1288" s="72">
        <v>1288</v>
      </c>
      <c r="M1288" s="72"/>
      <c r="N1288" s="73"/>
      <c r="O1288" s="79" t="s">
        <v>417</v>
      </c>
      <c r="P1288" s="79">
        <v>1</v>
      </c>
      <c r="Q1288" s="79" t="s">
        <v>418</v>
      </c>
      <c r="R1288" s="79"/>
      <c r="S1288" s="79"/>
      <c r="T1288" s="78" t="str">
        <f>REPLACE(INDEX(GroupVertices[Group],MATCH(Edges[[#This Row],[Vertex 1]],GroupVertices[Vertex],0)),1,1,"")</f>
        <v>1</v>
      </c>
      <c r="U1288" s="78" t="str">
        <f>REPLACE(INDEX(GroupVertices[Group],MATCH(Edges[[#This Row],[Vertex 2]],GroupVertices[Vertex],0)),1,1,"")</f>
        <v>1</v>
      </c>
      <c r="V1288" s="48"/>
      <c r="W1288" s="49"/>
      <c r="X1288" s="48"/>
      <c r="Y1288" s="49"/>
      <c r="Z1288" s="48"/>
      <c r="AA1288" s="49"/>
      <c r="AB1288" s="48"/>
      <c r="AC1288" s="49"/>
      <c r="AD1288" s="48"/>
    </row>
    <row r="1289" spans="1:30" ht="15">
      <c r="A1289" s="65" t="s">
        <v>351</v>
      </c>
      <c r="B1289" s="65" t="s">
        <v>263</v>
      </c>
      <c r="C1289" s="66" t="s">
        <v>1350</v>
      </c>
      <c r="D1289" s="67">
        <v>3</v>
      </c>
      <c r="E1289" s="66" t="s">
        <v>132</v>
      </c>
      <c r="F1289" s="69">
        <v>32</v>
      </c>
      <c r="G1289" s="66"/>
      <c r="H1289" s="70"/>
      <c r="I1289" s="71"/>
      <c r="J1289" s="71"/>
      <c r="K1289" s="34" t="s">
        <v>65</v>
      </c>
      <c r="L1289" s="72">
        <v>1289</v>
      </c>
      <c r="M1289" s="72"/>
      <c r="N1289" s="73"/>
      <c r="O1289" s="79" t="s">
        <v>417</v>
      </c>
      <c r="P1289" s="79">
        <v>1</v>
      </c>
      <c r="Q1289" s="79" t="s">
        <v>418</v>
      </c>
      <c r="R1289" s="79"/>
      <c r="S1289" s="79"/>
      <c r="T1289" s="78" t="str">
        <f>REPLACE(INDEX(GroupVertices[Group],MATCH(Edges[[#This Row],[Vertex 1]],GroupVertices[Vertex],0)),1,1,"")</f>
        <v>4</v>
      </c>
      <c r="U1289" s="78" t="str">
        <f>REPLACE(INDEX(GroupVertices[Group],MATCH(Edges[[#This Row],[Vertex 2]],GroupVertices[Vertex],0)),1,1,"")</f>
        <v>1</v>
      </c>
      <c r="V1289" s="48"/>
      <c r="W1289" s="49"/>
      <c r="X1289" s="48"/>
      <c r="Y1289" s="49"/>
      <c r="Z1289" s="48"/>
      <c r="AA1289" s="49"/>
      <c r="AB1289" s="48"/>
      <c r="AC1289" s="49"/>
      <c r="AD1289" s="48"/>
    </row>
    <row r="1290" spans="1:30" ht="15">
      <c r="A1290" s="65" t="s">
        <v>298</v>
      </c>
      <c r="B1290" s="65" t="s">
        <v>309</v>
      </c>
      <c r="C1290" s="66" t="s">
        <v>1350</v>
      </c>
      <c r="D1290" s="67">
        <v>3</v>
      </c>
      <c r="E1290" s="66" t="s">
        <v>132</v>
      </c>
      <c r="F1290" s="69">
        <v>32</v>
      </c>
      <c r="G1290" s="66"/>
      <c r="H1290" s="70"/>
      <c r="I1290" s="71"/>
      <c r="J1290" s="71"/>
      <c r="K1290" s="34" t="s">
        <v>65</v>
      </c>
      <c r="L1290" s="72">
        <v>1290</v>
      </c>
      <c r="M1290" s="72"/>
      <c r="N1290" s="73"/>
      <c r="O1290" s="79" t="s">
        <v>417</v>
      </c>
      <c r="P1290" s="79">
        <v>1</v>
      </c>
      <c r="Q1290" s="79" t="s">
        <v>418</v>
      </c>
      <c r="R1290" s="79"/>
      <c r="S1290" s="79"/>
      <c r="T1290" s="78" t="str">
        <f>REPLACE(INDEX(GroupVertices[Group],MATCH(Edges[[#This Row],[Vertex 1]],GroupVertices[Vertex],0)),1,1,"")</f>
        <v>1</v>
      </c>
      <c r="U1290" s="78" t="str">
        <f>REPLACE(INDEX(GroupVertices[Group],MATCH(Edges[[#This Row],[Vertex 2]],GroupVertices[Vertex],0)),1,1,"")</f>
        <v>4</v>
      </c>
      <c r="V1290" s="48"/>
      <c r="W1290" s="49"/>
      <c r="X1290" s="48"/>
      <c r="Y1290" s="49"/>
      <c r="Z1290" s="48"/>
      <c r="AA1290" s="49"/>
      <c r="AB1290" s="48"/>
      <c r="AC1290" s="49"/>
      <c r="AD1290" s="48"/>
    </row>
    <row r="1291" spans="1:30" ht="15">
      <c r="A1291" s="65" t="s">
        <v>260</v>
      </c>
      <c r="B1291" s="65" t="s">
        <v>309</v>
      </c>
      <c r="C1291" s="66" t="s">
        <v>1350</v>
      </c>
      <c r="D1291" s="67">
        <v>3</v>
      </c>
      <c r="E1291" s="66" t="s">
        <v>132</v>
      </c>
      <c r="F1291" s="69">
        <v>32</v>
      </c>
      <c r="G1291" s="66"/>
      <c r="H1291" s="70"/>
      <c r="I1291" s="71"/>
      <c r="J1291" s="71"/>
      <c r="K1291" s="34" t="s">
        <v>65</v>
      </c>
      <c r="L1291" s="72">
        <v>1291</v>
      </c>
      <c r="M1291" s="72"/>
      <c r="N1291" s="73"/>
      <c r="O1291" s="79" t="s">
        <v>417</v>
      </c>
      <c r="P1291" s="79">
        <v>1</v>
      </c>
      <c r="Q1291" s="79" t="s">
        <v>418</v>
      </c>
      <c r="R1291" s="79"/>
      <c r="S1291" s="79"/>
      <c r="T1291" s="78" t="str">
        <f>REPLACE(INDEX(GroupVertices[Group],MATCH(Edges[[#This Row],[Vertex 1]],GroupVertices[Vertex],0)),1,1,"")</f>
        <v>3</v>
      </c>
      <c r="U1291" s="78" t="str">
        <f>REPLACE(INDEX(GroupVertices[Group],MATCH(Edges[[#This Row],[Vertex 2]],GroupVertices[Vertex],0)),1,1,"")</f>
        <v>4</v>
      </c>
      <c r="V1291" s="48"/>
      <c r="W1291" s="49"/>
      <c r="X1291" s="48"/>
      <c r="Y1291" s="49"/>
      <c r="Z1291" s="48"/>
      <c r="AA1291" s="49"/>
      <c r="AB1291" s="48"/>
      <c r="AC1291" s="49"/>
      <c r="AD1291" s="48"/>
    </row>
    <row r="1292" spans="1:30" ht="15">
      <c r="A1292" s="65" t="s">
        <v>328</v>
      </c>
      <c r="B1292" s="65" t="s">
        <v>309</v>
      </c>
      <c r="C1292" s="66" t="s">
        <v>1350</v>
      </c>
      <c r="D1292" s="67">
        <v>3</v>
      </c>
      <c r="E1292" s="66" t="s">
        <v>132</v>
      </c>
      <c r="F1292" s="69">
        <v>32</v>
      </c>
      <c r="G1292" s="66"/>
      <c r="H1292" s="70"/>
      <c r="I1292" s="71"/>
      <c r="J1292" s="71"/>
      <c r="K1292" s="34" t="s">
        <v>65</v>
      </c>
      <c r="L1292" s="72">
        <v>1292</v>
      </c>
      <c r="M1292" s="72"/>
      <c r="N1292" s="73"/>
      <c r="O1292" s="79" t="s">
        <v>417</v>
      </c>
      <c r="P1292" s="79">
        <v>1</v>
      </c>
      <c r="Q1292" s="79" t="s">
        <v>418</v>
      </c>
      <c r="R1292" s="79"/>
      <c r="S1292" s="79"/>
      <c r="T1292" s="78" t="str">
        <f>REPLACE(INDEX(GroupVertices[Group],MATCH(Edges[[#This Row],[Vertex 1]],GroupVertices[Vertex],0)),1,1,"")</f>
        <v>2</v>
      </c>
      <c r="U1292" s="78" t="str">
        <f>REPLACE(INDEX(GroupVertices[Group],MATCH(Edges[[#This Row],[Vertex 2]],GroupVertices[Vertex],0)),1,1,"")</f>
        <v>4</v>
      </c>
      <c r="V1292" s="48"/>
      <c r="W1292" s="49"/>
      <c r="X1292" s="48"/>
      <c r="Y1292" s="49"/>
      <c r="Z1292" s="48"/>
      <c r="AA1292" s="49"/>
      <c r="AB1292" s="48"/>
      <c r="AC1292" s="49"/>
      <c r="AD1292" s="48"/>
    </row>
    <row r="1293" spans="1:30" ht="15">
      <c r="A1293" s="65" t="s">
        <v>333</v>
      </c>
      <c r="B1293" s="65" t="s">
        <v>309</v>
      </c>
      <c r="C1293" s="66" t="s">
        <v>1350</v>
      </c>
      <c r="D1293" s="67">
        <v>3</v>
      </c>
      <c r="E1293" s="66" t="s">
        <v>132</v>
      </c>
      <c r="F1293" s="69">
        <v>32</v>
      </c>
      <c r="G1293" s="66"/>
      <c r="H1293" s="70"/>
      <c r="I1293" s="71"/>
      <c r="J1293" s="71"/>
      <c r="K1293" s="34" t="s">
        <v>65</v>
      </c>
      <c r="L1293" s="72">
        <v>1293</v>
      </c>
      <c r="M1293" s="72"/>
      <c r="N1293" s="73"/>
      <c r="O1293" s="79" t="s">
        <v>417</v>
      </c>
      <c r="P1293" s="79">
        <v>1</v>
      </c>
      <c r="Q1293" s="79" t="s">
        <v>418</v>
      </c>
      <c r="R1293" s="79"/>
      <c r="S1293" s="79"/>
      <c r="T1293" s="78" t="str">
        <f>REPLACE(INDEX(GroupVertices[Group],MATCH(Edges[[#This Row],[Vertex 1]],GroupVertices[Vertex],0)),1,1,"")</f>
        <v>1</v>
      </c>
      <c r="U1293" s="78" t="str">
        <f>REPLACE(INDEX(GroupVertices[Group],MATCH(Edges[[#This Row],[Vertex 2]],GroupVertices[Vertex],0)),1,1,"")</f>
        <v>4</v>
      </c>
      <c r="V1293" s="48"/>
      <c r="W1293" s="49"/>
      <c r="X1293" s="48"/>
      <c r="Y1293" s="49"/>
      <c r="Z1293" s="48"/>
      <c r="AA1293" s="49"/>
      <c r="AB1293" s="48"/>
      <c r="AC1293" s="49"/>
      <c r="AD1293" s="48"/>
    </row>
    <row r="1294" spans="1:30" ht="15">
      <c r="A1294" s="65" t="s">
        <v>297</v>
      </c>
      <c r="B1294" s="65" t="s">
        <v>309</v>
      </c>
      <c r="C1294" s="66" t="s">
        <v>1350</v>
      </c>
      <c r="D1294" s="67">
        <v>3</v>
      </c>
      <c r="E1294" s="66" t="s">
        <v>132</v>
      </c>
      <c r="F1294" s="69">
        <v>32</v>
      </c>
      <c r="G1294" s="66"/>
      <c r="H1294" s="70"/>
      <c r="I1294" s="71"/>
      <c r="J1294" s="71"/>
      <c r="K1294" s="34" t="s">
        <v>65</v>
      </c>
      <c r="L1294" s="72">
        <v>1294</v>
      </c>
      <c r="M1294" s="72"/>
      <c r="N1294" s="73"/>
      <c r="O1294" s="79" t="s">
        <v>417</v>
      </c>
      <c r="P1294" s="79">
        <v>1</v>
      </c>
      <c r="Q1294" s="79" t="s">
        <v>418</v>
      </c>
      <c r="R1294" s="79"/>
      <c r="S1294" s="79"/>
      <c r="T1294" s="78" t="str">
        <f>REPLACE(INDEX(GroupVertices[Group],MATCH(Edges[[#This Row],[Vertex 1]],GroupVertices[Vertex],0)),1,1,"")</f>
        <v>4</v>
      </c>
      <c r="U1294" s="78" t="str">
        <f>REPLACE(INDEX(GroupVertices[Group],MATCH(Edges[[#This Row],[Vertex 2]],GroupVertices[Vertex],0)),1,1,"")</f>
        <v>4</v>
      </c>
      <c r="V1294" s="48"/>
      <c r="W1294" s="49"/>
      <c r="X1294" s="48"/>
      <c r="Y1294" s="49"/>
      <c r="Z1294" s="48"/>
      <c r="AA1294" s="49"/>
      <c r="AB1294" s="48"/>
      <c r="AC1294" s="49"/>
      <c r="AD1294" s="48"/>
    </row>
    <row r="1295" spans="1:30" ht="15">
      <c r="A1295" s="65" t="s">
        <v>329</v>
      </c>
      <c r="B1295" s="65" t="s">
        <v>309</v>
      </c>
      <c r="C1295" s="66" t="s">
        <v>1350</v>
      </c>
      <c r="D1295" s="67">
        <v>3</v>
      </c>
      <c r="E1295" s="66" t="s">
        <v>132</v>
      </c>
      <c r="F1295" s="69">
        <v>32</v>
      </c>
      <c r="G1295" s="66"/>
      <c r="H1295" s="70"/>
      <c r="I1295" s="71"/>
      <c r="J1295" s="71"/>
      <c r="K1295" s="34" t="s">
        <v>65</v>
      </c>
      <c r="L1295" s="72">
        <v>1295</v>
      </c>
      <c r="M1295" s="72"/>
      <c r="N1295" s="73"/>
      <c r="O1295" s="79" t="s">
        <v>417</v>
      </c>
      <c r="P1295" s="79">
        <v>1</v>
      </c>
      <c r="Q1295" s="79" t="s">
        <v>418</v>
      </c>
      <c r="R1295" s="79"/>
      <c r="S1295" s="79"/>
      <c r="T1295" s="78" t="str">
        <f>REPLACE(INDEX(GroupVertices[Group],MATCH(Edges[[#This Row],[Vertex 1]],GroupVertices[Vertex],0)),1,1,"")</f>
        <v>2</v>
      </c>
      <c r="U1295" s="78" t="str">
        <f>REPLACE(INDEX(GroupVertices[Group],MATCH(Edges[[#This Row],[Vertex 2]],GroupVertices[Vertex],0)),1,1,"")</f>
        <v>4</v>
      </c>
      <c r="V1295" s="48"/>
      <c r="W1295" s="49"/>
      <c r="X1295" s="48"/>
      <c r="Y1295" s="49"/>
      <c r="Z1295" s="48"/>
      <c r="AA1295" s="49"/>
      <c r="AB1295" s="48"/>
      <c r="AC1295" s="49"/>
      <c r="AD1295" s="48"/>
    </row>
    <row r="1296" spans="1:30" ht="15">
      <c r="A1296" s="65" t="s">
        <v>309</v>
      </c>
      <c r="B1296" s="65" t="s">
        <v>242</v>
      </c>
      <c r="C1296" s="66" t="s">
        <v>1350</v>
      </c>
      <c r="D1296" s="67">
        <v>3</v>
      </c>
      <c r="E1296" s="66" t="s">
        <v>132</v>
      </c>
      <c r="F1296" s="69">
        <v>32</v>
      </c>
      <c r="G1296" s="66"/>
      <c r="H1296" s="70"/>
      <c r="I1296" s="71"/>
      <c r="J1296" s="71"/>
      <c r="K1296" s="34" t="s">
        <v>65</v>
      </c>
      <c r="L1296" s="72">
        <v>1296</v>
      </c>
      <c r="M1296" s="72"/>
      <c r="N1296" s="73"/>
      <c r="O1296" s="79" t="s">
        <v>417</v>
      </c>
      <c r="P1296" s="79">
        <v>1</v>
      </c>
      <c r="Q1296" s="79" t="s">
        <v>418</v>
      </c>
      <c r="R1296" s="79"/>
      <c r="S1296" s="79"/>
      <c r="T1296" s="78" t="str">
        <f>REPLACE(INDEX(GroupVertices[Group],MATCH(Edges[[#This Row],[Vertex 1]],GroupVertices[Vertex],0)),1,1,"")</f>
        <v>4</v>
      </c>
      <c r="U1296" s="78" t="str">
        <f>REPLACE(INDEX(GroupVertices[Group],MATCH(Edges[[#This Row],[Vertex 2]],GroupVertices[Vertex],0)),1,1,"")</f>
        <v>2</v>
      </c>
      <c r="V1296" s="48"/>
      <c r="W1296" s="49"/>
      <c r="X1296" s="48"/>
      <c r="Y1296" s="49"/>
      <c r="Z1296" s="48"/>
      <c r="AA1296" s="49"/>
      <c r="AB1296" s="48"/>
      <c r="AC1296" s="49"/>
      <c r="AD1296" s="48"/>
    </row>
    <row r="1297" spans="1:30" ht="15">
      <c r="A1297" s="65" t="s">
        <v>309</v>
      </c>
      <c r="B1297" s="65" t="s">
        <v>396</v>
      </c>
      <c r="C1297" s="66" t="s">
        <v>1350</v>
      </c>
      <c r="D1297" s="67">
        <v>3</v>
      </c>
      <c r="E1297" s="66" t="s">
        <v>132</v>
      </c>
      <c r="F1297" s="69">
        <v>32</v>
      </c>
      <c r="G1297" s="66"/>
      <c r="H1297" s="70"/>
      <c r="I1297" s="71"/>
      <c r="J1297" s="71"/>
      <c r="K1297" s="34" t="s">
        <v>65</v>
      </c>
      <c r="L1297" s="72">
        <v>1297</v>
      </c>
      <c r="M1297" s="72"/>
      <c r="N1297" s="73"/>
      <c r="O1297" s="79" t="s">
        <v>417</v>
      </c>
      <c r="P1297" s="79">
        <v>1</v>
      </c>
      <c r="Q1297" s="79" t="s">
        <v>418</v>
      </c>
      <c r="R1297" s="79"/>
      <c r="S1297" s="79"/>
      <c r="T1297" s="78" t="str">
        <f>REPLACE(INDEX(GroupVertices[Group],MATCH(Edges[[#This Row],[Vertex 1]],GroupVertices[Vertex],0)),1,1,"")</f>
        <v>4</v>
      </c>
      <c r="U1297" s="78" t="str">
        <f>REPLACE(INDEX(GroupVertices[Group],MATCH(Edges[[#This Row],[Vertex 2]],GroupVertices[Vertex],0)),1,1,"")</f>
        <v>2</v>
      </c>
      <c r="V1297" s="48"/>
      <c r="W1297" s="49"/>
      <c r="X1297" s="48"/>
      <c r="Y1297" s="49"/>
      <c r="Z1297" s="48"/>
      <c r="AA1297" s="49"/>
      <c r="AB1297" s="48"/>
      <c r="AC1297" s="49"/>
      <c r="AD1297" s="48"/>
    </row>
    <row r="1298" spans="1:30" ht="15">
      <c r="A1298" s="65" t="s">
        <v>309</v>
      </c>
      <c r="B1298" s="65" t="s">
        <v>312</v>
      </c>
      <c r="C1298" s="66" t="s">
        <v>1350</v>
      </c>
      <c r="D1298" s="67">
        <v>3</v>
      </c>
      <c r="E1298" s="66" t="s">
        <v>132</v>
      </c>
      <c r="F1298" s="69">
        <v>32</v>
      </c>
      <c r="G1298" s="66"/>
      <c r="H1298" s="70"/>
      <c r="I1298" s="71"/>
      <c r="J1298" s="71"/>
      <c r="K1298" s="34" t="s">
        <v>66</v>
      </c>
      <c r="L1298" s="72">
        <v>1298</v>
      </c>
      <c r="M1298" s="72"/>
      <c r="N1298" s="73"/>
      <c r="O1298" s="79" t="s">
        <v>417</v>
      </c>
      <c r="P1298" s="79">
        <v>1</v>
      </c>
      <c r="Q1298" s="79" t="s">
        <v>418</v>
      </c>
      <c r="R1298" s="79"/>
      <c r="S1298" s="79"/>
      <c r="T1298" s="78" t="str">
        <f>REPLACE(INDEX(GroupVertices[Group],MATCH(Edges[[#This Row],[Vertex 1]],GroupVertices[Vertex],0)),1,1,"")</f>
        <v>4</v>
      </c>
      <c r="U1298" s="78" t="str">
        <f>REPLACE(INDEX(GroupVertices[Group],MATCH(Edges[[#This Row],[Vertex 2]],GroupVertices[Vertex],0)),1,1,"")</f>
        <v>2</v>
      </c>
      <c r="V1298" s="48"/>
      <c r="W1298" s="49"/>
      <c r="X1298" s="48"/>
      <c r="Y1298" s="49"/>
      <c r="Z1298" s="48"/>
      <c r="AA1298" s="49"/>
      <c r="AB1298" s="48"/>
      <c r="AC1298" s="49"/>
      <c r="AD1298" s="48"/>
    </row>
    <row r="1299" spans="1:30" ht="15">
      <c r="A1299" s="65" t="s">
        <v>199</v>
      </c>
      <c r="B1299" s="65" t="s">
        <v>309</v>
      </c>
      <c r="C1299" s="66" t="s">
        <v>1350</v>
      </c>
      <c r="D1299" s="67">
        <v>3</v>
      </c>
      <c r="E1299" s="66" t="s">
        <v>132</v>
      </c>
      <c r="F1299" s="69">
        <v>32</v>
      </c>
      <c r="G1299" s="66"/>
      <c r="H1299" s="70"/>
      <c r="I1299" s="71"/>
      <c r="J1299" s="71"/>
      <c r="K1299" s="34" t="s">
        <v>65</v>
      </c>
      <c r="L1299" s="72">
        <v>1299</v>
      </c>
      <c r="M1299" s="72"/>
      <c r="N1299" s="73"/>
      <c r="O1299" s="79" t="s">
        <v>417</v>
      </c>
      <c r="P1299" s="79">
        <v>1</v>
      </c>
      <c r="Q1299" s="79" t="s">
        <v>418</v>
      </c>
      <c r="R1299" s="79"/>
      <c r="S1299" s="79"/>
      <c r="T1299" s="78" t="str">
        <f>REPLACE(INDEX(GroupVertices[Group],MATCH(Edges[[#This Row],[Vertex 1]],GroupVertices[Vertex],0)),1,1,"")</f>
        <v>1</v>
      </c>
      <c r="U1299" s="78" t="str">
        <f>REPLACE(INDEX(GroupVertices[Group],MATCH(Edges[[#This Row],[Vertex 2]],GroupVertices[Vertex],0)),1,1,"")</f>
        <v>4</v>
      </c>
      <c r="V1299" s="48"/>
      <c r="W1299" s="49"/>
      <c r="X1299" s="48"/>
      <c r="Y1299" s="49"/>
      <c r="Z1299" s="48"/>
      <c r="AA1299" s="49"/>
      <c r="AB1299" s="48"/>
      <c r="AC1299" s="49"/>
      <c r="AD1299" s="48"/>
    </row>
    <row r="1300" spans="1:30" ht="15">
      <c r="A1300" s="65" t="s">
        <v>312</v>
      </c>
      <c r="B1300" s="65" t="s">
        <v>309</v>
      </c>
      <c r="C1300" s="66" t="s">
        <v>1350</v>
      </c>
      <c r="D1300" s="67">
        <v>3</v>
      </c>
      <c r="E1300" s="66" t="s">
        <v>132</v>
      </c>
      <c r="F1300" s="69">
        <v>32</v>
      </c>
      <c r="G1300" s="66"/>
      <c r="H1300" s="70"/>
      <c r="I1300" s="71"/>
      <c r="J1300" s="71"/>
      <c r="K1300" s="34" t="s">
        <v>66</v>
      </c>
      <c r="L1300" s="72">
        <v>1300</v>
      </c>
      <c r="M1300" s="72"/>
      <c r="N1300" s="73"/>
      <c r="O1300" s="79" t="s">
        <v>417</v>
      </c>
      <c r="P1300" s="79">
        <v>1</v>
      </c>
      <c r="Q1300" s="79" t="s">
        <v>418</v>
      </c>
      <c r="R1300" s="79"/>
      <c r="S1300" s="79"/>
      <c r="T1300" s="78" t="str">
        <f>REPLACE(INDEX(GroupVertices[Group],MATCH(Edges[[#This Row],[Vertex 1]],GroupVertices[Vertex],0)),1,1,"")</f>
        <v>2</v>
      </c>
      <c r="U1300" s="78" t="str">
        <f>REPLACE(INDEX(GroupVertices[Group],MATCH(Edges[[#This Row],[Vertex 2]],GroupVertices[Vertex],0)),1,1,"")</f>
        <v>4</v>
      </c>
      <c r="V1300" s="48"/>
      <c r="W1300" s="49"/>
      <c r="X1300" s="48"/>
      <c r="Y1300" s="49"/>
      <c r="Z1300" s="48"/>
      <c r="AA1300" s="49"/>
      <c r="AB1300" s="48"/>
      <c r="AC1300" s="49"/>
      <c r="AD1300" s="48"/>
    </row>
    <row r="1301" spans="1:30" ht="15">
      <c r="A1301" s="65" t="s">
        <v>331</v>
      </c>
      <c r="B1301" s="65" t="s">
        <v>309</v>
      </c>
      <c r="C1301" s="66" t="s">
        <v>1350</v>
      </c>
      <c r="D1301" s="67">
        <v>3</v>
      </c>
      <c r="E1301" s="66" t="s">
        <v>132</v>
      </c>
      <c r="F1301" s="69">
        <v>32</v>
      </c>
      <c r="G1301" s="66"/>
      <c r="H1301" s="70"/>
      <c r="I1301" s="71"/>
      <c r="J1301" s="71"/>
      <c r="K1301" s="34" t="s">
        <v>65</v>
      </c>
      <c r="L1301" s="72">
        <v>1301</v>
      </c>
      <c r="M1301" s="72"/>
      <c r="N1301" s="73"/>
      <c r="O1301" s="79" t="s">
        <v>417</v>
      </c>
      <c r="P1301" s="79">
        <v>1</v>
      </c>
      <c r="Q1301" s="79" t="s">
        <v>418</v>
      </c>
      <c r="R1301" s="79"/>
      <c r="S1301" s="79"/>
      <c r="T1301" s="78" t="str">
        <f>REPLACE(INDEX(GroupVertices[Group],MATCH(Edges[[#This Row],[Vertex 1]],GroupVertices[Vertex],0)),1,1,"")</f>
        <v>4</v>
      </c>
      <c r="U1301" s="78" t="str">
        <f>REPLACE(INDEX(GroupVertices[Group],MATCH(Edges[[#This Row],[Vertex 2]],GroupVertices[Vertex],0)),1,1,"")</f>
        <v>4</v>
      </c>
      <c r="V1301" s="48"/>
      <c r="W1301" s="49"/>
      <c r="X1301" s="48"/>
      <c r="Y1301" s="49"/>
      <c r="Z1301" s="48"/>
      <c r="AA1301" s="49"/>
      <c r="AB1301" s="48"/>
      <c r="AC1301" s="49"/>
      <c r="AD1301" s="48"/>
    </row>
    <row r="1302" spans="1:30" ht="15">
      <c r="A1302" s="65" t="s">
        <v>339</v>
      </c>
      <c r="B1302" s="65" t="s">
        <v>309</v>
      </c>
      <c r="C1302" s="66" t="s">
        <v>1350</v>
      </c>
      <c r="D1302" s="67">
        <v>3</v>
      </c>
      <c r="E1302" s="66" t="s">
        <v>132</v>
      </c>
      <c r="F1302" s="69">
        <v>32</v>
      </c>
      <c r="G1302" s="66"/>
      <c r="H1302" s="70"/>
      <c r="I1302" s="71"/>
      <c r="J1302" s="71"/>
      <c r="K1302" s="34" t="s">
        <v>65</v>
      </c>
      <c r="L1302" s="72">
        <v>1302</v>
      </c>
      <c r="M1302" s="72"/>
      <c r="N1302" s="73"/>
      <c r="O1302" s="79" t="s">
        <v>417</v>
      </c>
      <c r="P1302" s="79">
        <v>1</v>
      </c>
      <c r="Q1302" s="79" t="s">
        <v>418</v>
      </c>
      <c r="R1302" s="79"/>
      <c r="S1302" s="79"/>
      <c r="T1302" s="78" t="str">
        <f>REPLACE(INDEX(GroupVertices[Group],MATCH(Edges[[#This Row],[Vertex 1]],GroupVertices[Vertex],0)),1,1,"")</f>
        <v>2</v>
      </c>
      <c r="U1302" s="78" t="str">
        <f>REPLACE(INDEX(GroupVertices[Group],MATCH(Edges[[#This Row],[Vertex 2]],GroupVertices[Vertex],0)),1,1,"")</f>
        <v>4</v>
      </c>
      <c r="V1302" s="48"/>
      <c r="W1302" s="49"/>
      <c r="X1302" s="48"/>
      <c r="Y1302" s="49"/>
      <c r="Z1302" s="48"/>
      <c r="AA1302" s="49"/>
      <c r="AB1302" s="48"/>
      <c r="AC1302" s="49"/>
      <c r="AD1302" s="48"/>
    </row>
    <row r="1303" spans="1:30" ht="15">
      <c r="A1303" s="65" t="s">
        <v>351</v>
      </c>
      <c r="B1303" s="65" t="s">
        <v>309</v>
      </c>
      <c r="C1303" s="66" t="s">
        <v>1350</v>
      </c>
      <c r="D1303" s="67">
        <v>3</v>
      </c>
      <c r="E1303" s="66" t="s">
        <v>132</v>
      </c>
      <c r="F1303" s="69">
        <v>32</v>
      </c>
      <c r="G1303" s="66"/>
      <c r="H1303" s="70"/>
      <c r="I1303" s="71"/>
      <c r="J1303" s="71"/>
      <c r="K1303" s="34" t="s">
        <v>65</v>
      </c>
      <c r="L1303" s="72">
        <v>1303</v>
      </c>
      <c r="M1303" s="72"/>
      <c r="N1303" s="73"/>
      <c r="O1303" s="79" t="s">
        <v>417</v>
      </c>
      <c r="P1303" s="79">
        <v>1</v>
      </c>
      <c r="Q1303" s="79" t="s">
        <v>418</v>
      </c>
      <c r="R1303" s="79"/>
      <c r="S1303" s="79"/>
      <c r="T1303" s="78" t="str">
        <f>REPLACE(INDEX(GroupVertices[Group],MATCH(Edges[[#This Row],[Vertex 1]],GroupVertices[Vertex],0)),1,1,"")</f>
        <v>4</v>
      </c>
      <c r="U1303" s="78" t="str">
        <f>REPLACE(INDEX(GroupVertices[Group],MATCH(Edges[[#This Row],[Vertex 2]],GroupVertices[Vertex],0)),1,1,"")</f>
        <v>4</v>
      </c>
      <c r="V1303" s="48"/>
      <c r="W1303" s="49"/>
      <c r="X1303" s="48"/>
      <c r="Y1303" s="49"/>
      <c r="Z1303" s="48"/>
      <c r="AA1303" s="49"/>
      <c r="AB1303" s="48"/>
      <c r="AC1303" s="49"/>
      <c r="AD1303" s="48"/>
    </row>
    <row r="1304" spans="1:30" ht="15">
      <c r="A1304" s="65" t="s">
        <v>298</v>
      </c>
      <c r="B1304" s="65" t="s">
        <v>331</v>
      </c>
      <c r="C1304" s="66" t="s">
        <v>1350</v>
      </c>
      <c r="D1304" s="67">
        <v>3</v>
      </c>
      <c r="E1304" s="66" t="s">
        <v>132</v>
      </c>
      <c r="F1304" s="69">
        <v>32</v>
      </c>
      <c r="G1304" s="66"/>
      <c r="H1304" s="70"/>
      <c r="I1304" s="71"/>
      <c r="J1304" s="71"/>
      <c r="K1304" s="34" t="s">
        <v>66</v>
      </c>
      <c r="L1304" s="72">
        <v>1304</v>
      </c>
      <c r="M1304" s="72"/>
      <c r="N1304" s="73"/>
      <c r="O1304" s="79" t="s">
        <v>417</v>
      </c>
      <c r="P1304" s="79">
        <v>1</v>
      </c>
      <c r="Q1304" s="79" t="s">
        <v>418</v>
      </c>
      <c r="R1304" s="79"/>
      <c r="S1304" s="79"/>
      <c r="T1304" s="78" t="str">
        <f>REPLACE(INDEX(GroupVertices[Group],MATCH(Edges[[#This Row],[Vertex 1]],GroupVertices[Vertex],0)),1,1,"")</f>
        <v>1</v>
      </c>
      <c r="U1304" s="78" t="str">
        <f>REPLACE(INDEX(GroupVertices[Group],MATCH(Edges[[#This Row],[Vertex 2]],GroupVertices[Vertex],0)),1,1,"")</f>
        <v>4</v>
      </c>
      <c r="V1304" s="48"/>
      <c r="W1304" s="49"/>
      <c r="X1304" s="48"/>
      <c r="Y1304" s="49"/>
      <c r="Z1304" s="48"/>
      <c r="AA1304" s="49"/>
      <c r="AB1304" s="48"/>
      <c r="AC1304" s="49"/>
      <c r="AD1304" s="48"/>
    </row>
    <row r="1305" spans="1:30" ht="15">
      <c r="A1305" s="65" t="s">
        <v>299</v>
      </c>
      <c r="B1305" s="65" t="s">
        <v>331</v>
      </c>
      <c r="C1305" s="66" t="s">
        <v>1350</v>
      </c>
      <c r="D1305" s="67">
        <v>3</v>
      </c>
      <c r="E1305" s="66" t="s">
        <v>132</v>
      </c>
      <c r="F1305" s="69">
        <v>32</v>
      </c>
      <c r="G1305" s="66"/>
      <c r="H1305" s="70"/>
      <c r="I1305" s="71"/>
      <c r="J1305" s="71"/>
      <c r="K1305" s="34" t="s">
        <v>66</v>
      </c>
      <c r="L1305" s="72">
        <v>1305</v>
      </c>
      <c r="M1305" s="72"/>
      <c r="N1305" s="73"/>
      <c r="O1305" s="79" t="s">
        <v>417</v>
      </c>
      <c r="P1305" s="79">
        <v>1</v>
      </c>
      <c r="Q1305" s="79" t="s">
        <v>418</v>
      </c>
      <c r="R1305" s="79"/>
      <c r="S1305" s="79"/>
      <c r="T1305" s="78" t="str">
        <f>REPLACE(INDEX(GroupVertices[Group],MATCH(Edges[[#This Row],[Vertex 1]],GroupVertices[Vertex],0)),1,1,"")</f>
        <v>1</v>
      </c>
      <c r="U1305" s="78" t="str">
        <f>REPLACE(INDEX(GroupVertices[Group],MATCH(Edges[[#This Row],[Vertex 2]],GroupVertices[Vertex],0)),1,1,"")</f>
        <v>4</v>
      </c>
      <c r="V1305" s="48"/>
      <c r="W1305" s="49"/>
      <c r="X1305" s="48"/>
      <c r="Y1305" s="49"/>
      <c r="Z1305" s="48"/>
      <c r="AA1305" s="49"/>
      <c r="AB1305" s="48"/>
      <c r="AC1305" s="49"/>
      <c r="AD1305" s="48"/>
    </row>
    <row r="1306" spans="1:30" ht="15">
      <c r="A1306" s="65" t="s">
        <v>291</v>
      </c>
      <c r="B1306" s="65" t="s">
        <v>331</v>
      </c>
      <c r="C1306" s="66" t="s">
        <v>1350</v>
      </c>
      <c r="D1306" s="67">
        <v>3</v>
      </c>
      <c r="E1306" s="66" t="s">
        <v>132</v>
      </c>
      <c r="F1306" s="69">
        <v>32</v>
      </c>
      <c r="G1306" s="66"/>
      <c r="H1306" s="70"/>
      <c r="I1306" s="71"/>
      <c r="J1306" s="71"/>
      <c r="K1306" s="34" t="s">
        <v>66</v>
      </c>
      <c r="L1306" s="72">
        <v>1306</v>
      </c>
      <c r="M1306" s="72"/>
      <c r="N1306" s="73"/>
      <c r="O1306" s="79" t="s">
        <v>417</v>
      </c>
      <c r="P1306" s="79">
        <v>1</v>
      </c>
      <c r="Q1306" s="79" t="s">
        <v>418</v>
      </c>
      <c r="R1306" s="79"/>
      <c r="S1306" s="79"/>
      <c r="T1306" s="78" t="str">
        <f>REPLACE(INDEX(GroupVertices[Group],MATCH(Edges[[#This Row],[Vertex 1]],GroupVertices[Vertex],0)),1,1,"")</f>
        <v>4</v>
      </c>
      <c r="U1306" s="78" t="str">
        <f>REPLACE(INDEX(GroupVertices[Group],MATCH(Edges[[#This Row],[Vertex 2]],GroupVertices[Vertex],0)),1,1,"")</f>
        <v>4</v>
      </c>
      <c r="V1306" s="48"/>
      <c r="W1306" s="49"/>
      <c r="X1306" s="48"/>
      <c r="Y1306" s="49"/>
      <c r="Z1306" s="48"/>
      <c r="AA1306" s="49"/>
      <c r="AB1306" s="48"/>
      <c r="AC1306" s="49"/>
      <c r="AD1306" s="48"/>
    </row>
    <row r="1307" spans="1:30" ht="15">
      <c r="A1307" s="65" t="s">
        <v>242</v>
      </c>
      <c r="B1307" s="65" t="s">
        <v>331</v>
      </c>
      <c r="C1307" s="66" t="s">
        <v>1350</v>
      </c>
      <c r="D1307" s="67">
        <v>3</v>
      </c>
      <c r="E1307" s="66" t="s">
        <v>132</v>
      </c>
      <c r="F1307" s="69">
        <v>32</v>
      </c>
      <c r="G1307" s="66"/>
      <c r="H1307" s="70"/>
      <c r="I1307" s="71"/>
      <c r="J1307" s="71"/>
      <c r="K1307" s="34" t="s">
        <v>66</v>
      </c>
      <c r="L1307" s="72">
        <v>1307</v>
      </c>
      <c r="M1307" s="72"/>
      <c r="N1307" s="73"/>
      <c r="O1307" s="79" t="s">
        <v>417</v>
      </c>
      <c r="P1307" s="79">
        <v>1</v>
      </c>
      <c r="Q1307" s="79" t="s">
        <v>418</v>
      </c>
      <c r="R1307" s="79"/>
      <c r="S1307" s="79"/>
      <c r="T1307" s="78" t="str">
        <f>REPLACE(INDEX(GroupVertices[Group],MATCH(Edges[[#This Row],[Vertex 1]],GroupVertices[Vertex],0)),1,1,"")</f>
        <v>2</v>
      </c>
      <c r="U1307" s="78" t="str">
        <f>REPLACE(INDEX(GroupVertices[Group],MATCH(Edges[[#This Row],[Vertex 2]],GroupVertices[Vertex],0)),1,1,"")</f>
        <v>4</v>
      </c>
      <c r="V1307" s="48"/>
      <c r="W1307" s="49"/>
      <c r="X1307" s="48"/>
      <c r="Y1307" s="49"/>
      <c r="Z1307" s="48"/>
      <c r="AA1307" s="49"/>
      <c r="AB1307" s="48"/>
      <c r="AC1307" s="49"/>
      <c r="AD1307" s="48"/>
    </row>
    <row r="1308" spans="1:30" ht="15">
      <c r="A1308" s="65" t="s">
        <v>260</v>
      </c>
      <c r="B1308" s="65" t="s">
        <v>331</v>
      </c>
      <c r="C1308" s="66" t="s">
        <v>1350</v>
      </c>
      <c r="D1308" s="67">
        <v>3</v>
      </c>
      <c r="E1308" s="66" t="s">
        <v>132</v>
      </c>
      <c r="F1308" s="69">
        <v>32</v>
      </c>
      <c r="G1308" s="66"/>
      <c r="H1308" s="70"/>
      <c r="I1308" s="71"/>
      <c r="J1308" s="71"/>
      <c r="K1308" s="34" t="s">
        <v>65</v>
      </c>
      <c r="L1308" s="72">
        <v>1308</v>
      </c>
      <c r="M1308" s="72"/>
      <c r="N1308" s="73"/>
      <c r="O1308" s="79" t="s">
        <v>417</v>
      </c>
      <c r="P1308" s="79">
        <v>1</v>
      </c>
      <c r="Q1308" s="79" t="s">
        <v>418</v>
      </c>
      <c r="R1308" s="79"/>
      <c r="S1308" s="79"/>
      <c r="T1308" s="78" t="str">
        <f>REPLACE(INDEX(GroupVertices[Group],MATCH(Edges[[#This Row],[Vertex 1]],GroupVertices[Vertex],0)),1,1,"")</f>
        <v>3</v>
      </c>
      <c r="U1308" s="78" t="str">
        <f>REPLACE(INDEX(GroupVertices[Group],MATCH(Edges[[#This Row],[Vertex 2]],GroupVertices[Vertex],0)),1,1,"")</f>
        <v>4</v>
      </c>
      <c r="V1308" s="48"/>
      <c r="W1308" s="49"/>
      <c r="X1308" s="48"/>
      <c r="Y1308" s="49"/>
      <c r="Z1308" s="48"/>
      <c r="AA1308" s="49"/>
      <c r="AB1308" s="48"/>
      <c r="AC1308" s="49"/>
      <c r="AD1308" s="48"/>
    </row>
    <row r="1309" spans="1:30" ht="15">
      <c r="A1309" s="65" t="s">
        <v>275</v>
      </c>
      <c r="B1309" s="65" t="s">
        <v>331</v>
      </c>
      <c r="C1309" s="66" t="s">
        <v>1350</v>
      </c>
      <c r="D1309" s="67">
        <v>3</v>
      </c>
      <c r="E1309" s="66" t="s">
        <v>132</v>
      </c>
      <c r="F1309" s="69">
        <v>32</v>
      </c>
      <c r="G1309" s="66"/>
      <c r="H1309" s="70"/>
      <c r="I1309" s="71"/>
      <c r="J1309" s="71"/>
      <c r="K1309" s="34" t="s">
        <v>66</v>
      </c>
      <c r="L1309" s="72">
        <v>1309</v>
      </c>
      <c r="M1309" s="72"/>
      <c r="N1309" s="73"/>
      <c r="O1309" s="79" t="s">
        <v>417</v>
      </c>
      <c r="P1309" s="79">
        <v>1</v>
      </c>
      <c r="Q1309" s="79" t="s">
        <v>418</v>
      </c>
      <c r="R1309" s="79"/>
      <c r="S1309" s="79"/>
      <c r="T1309" s="78" t="str">
        <f>REPLACE(INDEX(GroupVertices[Group],MATCH(Edges[[#This Row],[Vertex 1]],GroupVertices[Vertex],0)),1,1,"")</f>
        <v>3</v>
      </c>
      <c r="U1309" s="78" t="str">
        <f>REPLACE(INDEX(GroupVertices[Group],MATCH(Edges[[#This Row],[Vertex 2]],GroupVertices[Vertex],0)),1,1,"")</f>
        <v>4</v>
      </c>
      <c r="V1309" s="48"/>
      <c r="W1309" s="49"/>
      <c r="X1309" s="48"/>
      <c r="Y1309" s="49"/>
      <c r="Z1309" s="48"/>
      <c r="AA1309" s="49"/>
      <c r="AB1309" s="48"/>
      <c r="AC1309" s="49"/>
      <c r="AD1309" s="48"/>
    </row>
    <row r="1310" spans="1:30" ht="15">
      <c r="A1310" s="65" t="s">
        <v>312</v>
      </c>
      <c r="B1310" s="65" t="s">
        <v>331</v>
      </c>
      <c r="C1310" s="66" t="s">
        <v>1350</v>
      </c>
      <c r="D1310" s="67">
        <v>3</v>
      </c>
      <c r="E1310" s="66" t="s">
        <v>132</v>
      </c>
      <c r="F1310" s="69">
        <v>32</v>
      </c>
      <c r="G1310" s="66"/>
      <c r="H1310" s="70"/>
      <c r="I1310" s="71"/>
      <c r="J1310" s="71"/>
      <c r="K1310" s="34" t="s">
        <v>66</v>
      </c>
      <c r="L1310" s="72">
        <v>1310</v>
      </c>
      <c r="M1310" s="72"/>
      <c r="N1310" s="73"/>
      <c r="O1310" s="79" t="s">
        <v>417</v>
      </c>
      <c r="P1310" s="79">
        <v>1</v>
      </c>
      <c r="Q1310" s="79" t="s">
        <v>418</v>
      </c>
      <c r="R1310" s="79"/>
      <c r="S1310" s="79"/>
      <c r="T1310" s="78" t="str">
        <f>REPLACE(INDEX(GroupVertices[Group],MATCH(Edges[[#This Row],[Vertex 1]],GroupVertices[Vertex],0)),1,1,"")</f>
        <v>2</v>
      </c>
      <c r="U1310" s="78" t="str">
        <f>REPLACE(INDEX(GroupVertices[Group],MATCH(Edges[[#This Row],[Vertex 2]],GroupVertices[Vertex],0)),1,1,"")</f>
        <v>4</v>
      </c>
      <c r="V1310" s="48"/>
      <c r="W1310" s="49"/>
      <c r="X1310" s="48"/>
      <c r="Y1310" s="49"/>
      <c r="Z1310" s="48"/>
      <c r="AA1310" s="49"/>
      <c r="AB1310" s="48"/>
      <c r="AC1310" s="49"/>
      <c r="AD1310" s="48"/>
    </row>
    <row r="1311" spans="1:30" ht="15">
      <c r="A1311" s="65" t="s">
        <v>331</v>
      </c>
      <c r="B1311" s="65" t="s">
        <v>298</v>
      </c>
      <c r="C1311" s="66" t="s">
        <v>1350</v>
      </c>
      <c r="D1311" s="67">
        <v>3</v>
      </c>
      <c r="E1311" s="66" t="s">
        <v>132</v>
      </c>
      <c r="F1311" s="69">
        <v>32</v>
      </c>
      <c r="G1311" s="66"/>
      <c r="H1311" s="70"/>
      <c r="I1311" s="71"/>
      <c r="J1311" s="71"/>
      <c r="K1311" s="34" t="s">
        <v>66</v>
      </c>
      <c r="L1311" s="72">
        <v>1311</v>
      </c>
      <c r="M1311" s="72"/>
      <c r="N1311" s="73"/>
      <c r="O1311" s="79" t="s">
        <v>417</v>
      </c>
      <c r="P1311" s="79">
        <v>1</v>
      </c>
      <c r="Q1311" s="79" t="s">
        <v>418</v>
      </c>
      <c r="R1311" s="79"/>
      <c r="S1311" s="79"/>
      <c r="T1311" s="78" t="str">
        <f>REPLACE(INDEX(GroupVertices[Group],MATCH(Edges[[#This Row],[Vertex 1]],GroupVertices[Vertex],0)),1,1,"")</f>
        <v>4</v>
      </c>
      <c r="U1311" s="78" t="str">
        <f>REPLACE(INDEX(GroupVertices[Group],MATCH(Edges[[#This Row],[Vertex 2]],GroupVertices[Vertex],0)),1,1,"")</f>
        <v>1</v>
      </c>
      <c r="V1311" s="48"/>
      <c r="W1311" s="49"/>
      <c r="X1311" s="48"/>
      <c r="Y1311" s="49"/>
      <c r="Z1311" s="48"/>
      <c r="AA1311" s="49"/>
      <c r="AB1311" s="48"/>
      <c r="AC1311" s="49"/>
      <c r="AD1311" s="48"/>
    </row>
    <row r="1312" spans="1:30" ht="15">
      <c r="A1312" s="65" t="s">
        <v>331</v>
      </c>
      <c r="B1312" s="65" t="s">
        <v>299</v>
      </c>
      <c r="C1312" s="66" t="s">
        <v>1350</v>
      </c>
      <c r="D1312" s="67">
        <v>3</v>
      </c>
      <c r="E1312" s="66" t="s">
        <v>132</v>
      </c>
      <c r="F1312" s="69">
        <v>32</v>
      </c>
      <c r="G1312" s="66"/>
      <c r="H1312" s="70"/>
      <c r="I1312" s="71"/>
      <c r="J1312" s="71"/>
      <c r="K1312" s="34" t="s">
        <v>66</v>
      </c>
      <c r="L1312" s="72">
        <v>1312</v>
      </c>
      <c r="M1312" s="72"/>
      <c r="N1312" s="73"/>
      <c r="O1312" s="79" t="s">
        <v>417</v>
      </c>
      <c r="P1312" s="79">
        <v>1</v>
      </c>
      <c r="Q1312" s="79" t="s">
        <v>418</v>
      </c>
      <c r="R1312" s="79"/>
      <c r="S1312" s="79"/>
      <c r="T1312" s="78" t="str">
        <f>REPLACE(INDEX(GroupVertices[Group],MATCH(Edges[[#This Row],[Vertex 1]],GroupVertices[Vertex],0)),1,1,"")</f>
        <v>4</v>
      </c>
      <c r="U1312" s="78" t="str">
        <f>REPLACE(INDEX(GroupVertices[Group],MATCH(Edges[[#This Row],[Vertex 2]],GroupVertices[Vertex],0)),1,1,"")</f>
        <v>1</v>
      </c>
      <c r="V1312" s="48"/>
      <c r="W1312" s="49"/>
      <c r="X1312" s="48"/>
      <c r="Y1312" s="49"/>
      <c r="Z1312" s="48"/>
      <c r="AA1312" s="49"/>
      <c r="AB1312" s="48"/>
      <c r="AC1312" s="49"/>
      <c r="AD1312" s="48"/>
    </row>
    <row r="1313" spans="1:30" ht="15">
      <c r="A1313" s="65" t="s">
        <v>331</v>
      </c>
      <c r="B1313" s="65" t="s">
        <v>344</v>
      </c>
      <c r="C1313" s="66" t="s">
        <v>1350</v>
      </c>
      <c r="D1313" s="67">
        <v>3</v>
      </c>
      <c r="E1313" s="66" t="s">
        <v>132</v>
      </c>
      <c r="F1313" s="69">
        <v>32</v>
      </c>
      <c r="G1313" s="66"/>
      <c r="H1313" s="70"/>
      <c r="I1313" s="71"/>
      <c r="J1313" s="71"/>
      <c r="K1313" s="34" t="s">
        <v>65</v>
      </c>
      <c r="L1313" s="72">
        <v>1313</v>
      </c>
      <c r="M1313" s="72"/>
      <c r="N1313" s="73"/>
      <c r="O1313" s="79" t="s">
        <v>417</v>
      </c>
      <c r="P1313" s="79">
        <v>1</v>
      </c>
      <c r="Q1313" s="79" t="s">
        <v>418</v>
      </c>
      <c r="R1313" s="79"/>
      <c r="S1313" s="79"/>
      <c r="T1313" s="78" t="str">
        <f>REPLACE(INDEX(GroupVertices[Group],MATCH(Edges[[#This Row],[Vertex 1]],GroupVertices[Vertex],0)),1,1,"")</f>
        <v>4</v>
      </c>
      <c r="U1313" s="78" t="str">
        <f>REPLACE(INDEX(GroupVertices[Group],MATCH(Edges[[#This Row],[Vertex 2]],GroupVertices[Vertex],0)),1,1,"")</f>
        <v>1</v>
      </c>
      <c r="V1313" s="48"/>
      <c r="W1313" s="49"/>
      <c r="X1313" s="48"/>
      <c r="Y1313" s="49"/>
      <c r="Z1313" s="48"/>
      <c r="AA1313" s="49"/>
      <c r="AB1313" s="48"/>
      <c r="AC1313" s="49"/>
      <c r="AD1313" s="48"/>
    </row>
    <row r="1314" spans="1:30" ht="15">
      <c r="A1314" s="65" t="s">
        <v>331</v>
      </c>
      <c r="B1314" s="65" t="s">
        <v>353</v>
      </c>
      <c r="C1314" s="66" t="s">
        <v>1350</v>
      </c>
      <c r="D1314" s="67">
        <v>3</v>
      </c>
      <c r="E1314" s="66" t="s">
        <v>132</v>
      </c>
      <c r="F1314" s="69">
        <v>32</v>
      </c>
      <c r="G1314" s="66"/>
      <c r="H1314" s="70"/>
      <c r="I1314" s="71"/>
      <c r="J1314" s="71"/>
      <c r="K1314" s="34" t="s">
        <v>65</v>
      </c>
      <c r="L1314" s="72">
        <v>1314</v>
      </c>
      <c r="M1314" s="72"/>
      <c r="N1314" s="73"/>
      <c r="O1314" s="79" t="s">
        <v>417</v>
      </c>
      <c r="P1314" s="79">
        <v>1</v>
      </c>
      <c r="Q1314" s="79" t="s">
        <v>418</v>
      </c>
      <c r="R1314" s="79"/>
      <c r="S1314" s="79"/>
      <c r="T1314" s="78" t="str">
        <f>REPLACE(INDEX(GroupVertices[Group],MATCH(Edges[[#This Row],[Vertex 1]],GroupVertices[Vertex],0)),1,1,"")</f>
        <v>4</v>
      </c>
      <c r="U1314" s="78" t="str">
        <f>REPLACE(INDEX(GroupVertices[Group],MATCH(Edges[[#This Row],[Vertex 2]],GroupVertices[Vertex],0)),1,1,"")</f>
        <v>3</v>
      </c>
      <c r="V1314" s="48"/>
      <c r="W1314" s="49"/>
      <c r="X1314" s="48"/>
      <c r="Y1314" s="49"/>
      <c r="Z1314" s="48"/>
      <c r="AA1314" s="49"/>
      <c r="AB1314" s="48"/>
      <c r="AC1314" s="49"/>
      <c r="AD1314" s="48"/>
    </row>
    <row r="1315" spans="1:30" ht="15">
      <c r="A1315" s="65" t="s">
        <v>331</v>
      </c>
      <c r="B1315" s="65" t="s">
        <v>291</v>
      </c>
      <c r="C1315" s="66" t="s">
        <v>1350</v>
      </c>
      <c r="D1315" s="67">
        <v>3</v>
      </c>
      <c r="E1315" s="66" t="s">
        <v>132</v>
      </c>
      <c r="F1315" s="69">
        <v>32</v>
      </c>
      <c r="G1315" s="66"/>
      <c r="H1315" s="70"/>
      <c r="I1315" s="71"/>
      <c r="J1315" s="71"/>
      <c r="K1315" s="34" t="s">
        <v>66</v>
      </c>
      <c r="L1315" s="72">
        <v>1315</v>
      </c>
      <c r="M1315" s="72"/>
      <c r="N1315" s="73"/>
      <c r="O1315" s="79" t="s">
        <v>417</v>
      </c>
      <c r="P1315" s="79">
        <v>1</v>
      </c>
      <c r="Q1315" s="79" t="s">
        <v>418</v>
      </c>
      <c r="R1315" s="79"/>
      <c r="S1315" s="79"/>
      <c r="T1315" s="78" t="str">
        <f>REPLACE(INDEX(GroupVertices[Group],MATCH(Edges[[#This Row],[Vertex 1]],GroupVertices[Vertex],0)),1,1,"")</f>
        <v>4</v>
      </c>
      <c r="U1315" s="78" t="str">
        <f>REPLACE(INDEX(GroupVertices[Group],MATCH(Edges[[#This Row],[Vertex 2]],GroupVertices[Vertex],0)),1,1,"")</f>
        <v>4</v>
      </c>
      <c r="V1315" s="48"/>
      <c r="W1315" s="49"/>
      <c r="X1315" s="48"/>
      <c r="Y1315" s="49"/>
      <c r="Z1315" s="48"/>
      <c r="AA1315" s="49"/>
      <c r="AB1315" s="48"/>
      <c r="AC1315" s="49"/>
      <c r="AD1315" s="48"/>
    </row>
    <row r="1316" spans="1:30" ht="15">
      <c r="A1316" s="65" t="s">
        <v>331</v>
      </c>
      <c r="B1316" s="65" t="s">
        <v>340</v>
      </c>
      <c r="C1316" s="66" t="s">
        <v>1350</v>
      </c>
      <c r="D1316" s="67">
        <v>3</v>
      </c>
      <c r="E1316" s="66" t="s">
        <v>132</v>
      </c>
      <c r="F1316" s="69">
        <v>32</v>
      </c>
      <c r="G1316" s="66"/>
      <c r="H1316" s="70"/>
      <c r="I1316" s="71"/>
      <c r="J1316" s="71"/>
      <c r="K1316" s="34" t="s">
        <v>65</v>
      </c>
      <c r="L1316" s="72">
        <v>1316</v>
      </c>
      <c r="M1316" s="72"/>
      <c r="N1316" s="73"/>
      <c r="O1316" s="79" t="s">
        <v>417</v>
      </c>
      <c r="P1316" s="79">
        <v>1</v>
      </c>
      <c r="Q1316" s="79" t="s">
        <v>418</v>
      </c>
      <c r="R1316" s="79"/>
      <c r="S1316" s="79"/>
      <c r="T1316" s="78" t="str">
        <f>REPLACE(INDEX(GroupVertices[Group],MATCH(Edges[[#This Row],[Vertex 1]],GroupVertices[Vertex],0)),1,1,"")</f>
        <v>4</v>
      </c>
      <c r="U1316" s="78" t="str">
        <f>REPLACE(INDEX(GroupVertices[Group],MATCH(Edges[[#This Row],[Vertex 2]],GroupVertices[Vertex],0)),1,1,"")</f>
        <v>4</v>
      </c>
      <c r="V1316" s="48"/>
      <c r="W1316" s="49"/>
      <c r="X1316" s="48"/>
      <c r="Y1316" s="49"/>
      <c r="Z1316" s="48"/>
      <c r="AA1316" s="49"/>
      <c r="AB1316" s="48"/>
      <c r="AC1316" s="49"/>
      <c r="AD1316" s="48"/>
    </row>
    <row r="1317" spans="1:30" ht="15">
      <c r="A1317" s="65" t="s">
        <v>331</v>
      </c>
      <c r="B1317" s="65" t="s">
        <v>242</v>
      </c>
      <c r="C1317" s="66" t="s">
        <v>1350</v>
      </c>
      <c r="D1317" s="67">
        <v>3</v>
      </c>
      <c r="E1317" s="66" t="s">
        <v>132</v>
      </c>
      <c r="F1317" s="69">
        <v>32</v>
      </c>
      <c r="G1317" s="66"/>
      <c r="H1317" s="70"/>
      <c r="I1317" s="71"/>
      <c r="J1317" s="71"/>
      <c r="K1317" s="34" t="s">
        <v>66</v>
      </c>
      <c r="L1317" s="72">
        <v>1317</v>
      </c>
      <c r="M1317" s="72"/>
      <c r="N1317" s="73"/>
      <c r="O1317" s="79" t="s">
        <v>417</v>
      </c>
      <c r="P1317" s="79">
        <v>1</v>
      </c>
      <c r="Q1317" s="79" t="s">
        <v>418</v>
      </c>
      <c r="R1317" s="79"/>
      <c r="S1317" s="79"/>
      <c r="T1317" s="78" t="str">
        <f>REPLACE(INDEX(GroupVertices[Group],MATCH(Edges[[#This Row],[Vertex 1]],GroupVertices[Vertex],0)),1,1,"")</f>
        <v>4</v>
      </c>
      <c r="U1317" s="78" t="str">
        <f>REPLACE(INDEX(GroupVertices[Group],MATCH(Edges[[#This Row],[Vertex 2]],GroupVertices[Vertex],0)),1,1,"")</f>
        <v>2</v>
      </c>
      <c r="V1317" s="48"/>
      <c r="W1317" s="49"/>
      <c r="X1317" s="48"/>
      <c r="Y1317" s="49"/>
      <c r="Z1317" s="48"/>
      <c r="AA1317" s="49"/>
      <c r="AB1317" s="48"/>
      <c r="AC1317" s="49"/>
      <c r="AD1317" s="48"/>
    </row>
    <row r="1318" spans="1:30" ht="15">
      <c r="A1318" s="65" t="s">
        <v>331</v>
      </c>
      <c r="B1318" s="65" t="s">
        <v>328</v>
      </c>
      <c r="C1318" s="66" t="s">
        <v>1350</v>
      </c>
      <c r="D1318" s="67">
        <v>3</v>
      </c>
      <c r="E1318" s="66" t="s">
        <v>132</v>
      </c>
      <c r="F1318" s="69">
        <v>32</v>
      </c>
      <c r="G1318" s="66"/>
      <c r="H1318" s="70"/>
      <c r="I1318" s="71"/>
      <c r="J1318" s="71"/>
      <c r="K1318" s="34" t="s">
        <v>65</v>
      </c>
      <c r="L1318" s="72">
        <v>1318</v>
      </c>
      <c r="M1318" s="72"/>
      <c r="N1318" s="73"/>
      <c r="O1318" s="79" t="s">
        <v>417</v>
      </c>
      <c r="P1318" s="79">
        <v>1</v>
      </c>
      <c r="Q1318" s="79" t="s">
        <v>418</v>
      </c>
      <c r="R1318" s="79"/>
      <c r="S1318" s="79"/>
      <c r="T1318" s="78" t="str">
        <f>REPLACE(INDEX(GroupVertices[Group],MATCH(Edges[[#This Row],[Vertex 1]],GroupVertices[Vertex],0)),1,1,"")</f>
        <v>4</v>
      </c>
      <c r="U1318" s="78" t="str">
        <f>REPLACE(INDEX(GroupVertices[Group],MATCH(Edges[[#This Row],[Vertex 2]],GroupVertices[Vertex],0)),1,1,"")</f>
        <v>2</v>
      </c>
      <c r="V1318" s="48"/>
      <c r="W1318" s="49"/>
      <c r="X1318" s="48"/>
      <c r="Y1318" s="49"/>
      <c r="Z1318" s="48"/>
      <c r="AA1318" s="49"/>
      <c r="AB1318" s="48"/>
      <c r="AC1318" s="49"/>
      <c r="AD1318" s="48"/>
    </row>
    <row r="1319" spans="1:30" ht="15">
      <c r="A1319" s="65" t="s">
        <v>331</v>
      </c>
      <c r="B1319" s="65" t="s">
        <v>274</v>
      </c>
      <c r="C1319" s="66" t="s">
        <v>1350</v>
      </c>
      <c r="D1319" s="67">
        <v>3</v>
      </c>
      <c r="E1319" s="66" t="s">
        <v>132</v>
      </c>
      <c r="F1319" s="69">
        <v>32</v>
      </c>
      <c r="G1319" s="66"/>
      <c r="H1319" s="70"/>
      <c r="I1319" s="71"/>
      <c r="J1319" s="71"/>
      <c r="K1319" s="34" t="s">
        <v>65</v>
      </c>
      <c r="L1319" s="72">
        <v>1319</v>
      </c>
      <c r="M1319" s="72"/>
      <c r="N1319" s="73"/>
      <c r="O1319" s="79" t="s">
        <v>417</v>
      </c>
      <c r="P1319" s="79">
        <v>1</v>
      </c>
      <c r="Q1319" s="79" t="s">
        <v>418</v>
      </c>
      <c r="R1319" s="79"/>
      <c r="S1319" s="79"/>
      <c r="T1319" s="78" t="str">
        <f>REPLACE(INDEX(GroupVertices[Group],MATCH(Edges[[#This Row],[Vertex 1]],GroupVertices[Vertex],0)),1,1,"")</f>
        <v>4</v>
      </c>
      <c r="U1319" s="78" t="str">
        <f>REPLACE(INDEX(GroupVertices[Group],MATCH(Edges[[#This Row],[Vertex 2]],GroupVertices[Vertex],0)),1,1,"")</f>
        <v>3</v>
      </c>
      <c r="V1319" s="48"/>
      <c r="W1319" s="49"/>
      <c r="X1319" s="48"/>
      <c r="Y1319" s="49"/>
      <c r="Z1319" s="48"/>
      <c r="AA1319" s="49"/>
      <c r="AB1319" s="48"/>
      <c r="AC1319" s="49"/>
      <c r="AD1319" s="48"/>
    </row>
    <row r="1320" spans="1:30" ht="15">
      <c r="A1320" s="65" t="s">
        <v>331</v>
      </c>
      <c r="B1320" s="65" t="s">
        <v>270</v>
      </c>
      <c r="C1320" s="66" t="s">
        <v>1350</v>
      </c>
      <c r="D1320" s="67">
        <v>3</v>
      </c>
      <c r="E1320" s="66" t="s">
        <v>132</v>
      </c>
      <c r="F1320" s="69">
        <v>32</v>
      </c>
      <c r="G1320" s="66"/>
      <c r="H1320" s="70"/>
      <c r="I1320" s="71"/>
      <c r="J1320" s="71"/>
      <c r="K1320" s="34" t="s">
        <v>65</v>
      </c>
      <c r="L1320" s="72">
        <v>1320</v>
      </c>
      <c r="M1320" s="72"/>
      <c r="N1320" s="73"/>
      <c r="O1320" s="79" t="s">
        <v>417</v>
      </c>
      <c r="P1320" s="79">
        <v>1</v>
      </c>
      <c r="Q1320" s="79" t="s">
        <v>418</v>
      </c>
      <c r="R1320" s="79"/>
      <c r="S1320" s="79"/>
      <c r="T1320" s="78" t="str">
        <f>REPLACE(INDEX(GroupVertices[Group],MATCH(Edges[[#This Row],[Vertex 1]],GroupVertices[Vertex],0)),1,1,"")</f>
        <v>4</v>
      </c>
      <c r="U1320" s="78" t="str">
        <f>REPLACE(INDEX(GroupVertices[Group],MATCH(Edges[[#This Row],[Vertex 2]],GroupVertices[Vertex],0)),1,1,"")</f>
        <v>2</v>
      </c>
      <c r="V1320" s="48"/>
      <c r="W1320" s="49"/>
      <c r="X1320" s="48"/>
      <c r="Y1320" s="49"/>
      <c r="Z1320" s="48"/>
      <c r="AA1320" s="49"/>
      <c r="AB1320" s="48"/>
      <c r="AC1320" s="49"/>
      <c r="AD1320" s="48"/>
    </row>
    <row r="1321" spans="1:30" ht="15">
      <c r="A1321" s="65" t="s">
        <v>331</v>
      </c>
      <c r="B1321" s="65" t="s">
        <v>396</v>
      </c>
      <c r="C1321" s="66" t="s">
        <v>1350</v>
      </c>
      <c r="D1321" s="67">
        <v>3</v>
      </c>
      <c r="E1321" s="66" t="s">
        <v>132</v>
      </c>
      <c r="F1321" s="69">
        <v>32</v>
      </c>
      <c r="G1321" s="66"/>
      <c r="H1321" s="70"/>
      <c r="I1321" s="71"/>
      <c r="J1321" s="71"/>
      <c r="K1321" s="34" t="s">
        <v>65</v>
      </c>
      <c r="L1321" s="72">
        <v>1321</v>
      </c>
      <c r="M1321" s="72"/>
      <c r="N1321" s="73"/>
      <c r="O1321" s="79" t="s">
        <v>417</v>
      </c>
      <c r="P1321" s="79">
        <v>1</v>
      </c>
      <c r="Q1321" s="79" t="s">
        <v>418</v>
      </c>
      <c r="R1321" s="79"/>
      <c r="S1321" s="79"/>
      <c r="T1321" s="78" t="str">
        <f>REPLACE(INDEX(GroupVertices[Group],MATCH(Edges[[#This Row],[Vertex 1]],GroupVertices[Vertex],0)),1,1,"")</f>
        <v>4</v>
      </c>
      <c r="U1321" s="78" t="str">
        <f>REPLACE(INDEX(GroupVertices[Group],MATCH(Edges[[#This Row],[Vertex 2]],GroupVertices[Vertex],0)),1,1,"")</f>
        <v>2</v>
      </c>
      <c r="V1321" s="48"/>
      <c r="W1321" s="49"/>
      <c r="X1321" s="48"/>
      <c r="Y1321" s="49"/>
      <c r="Z1321" s="48"/>
      <c r="AA1321" s="49"/>
      <c r="AB1321" s="48"/>
      <c r="AC1321" s="49"/>
      <c r="AD1321" s="48"/>
    </row>
    <row r="1322" spans="1:30" ht="15">
      <c r="A1322" s="65" t="s">
        <v>331</v>
      </c>
      <c r="B1322" s="65" t="s">
        <v>275</v>
      </c>
      <c r="C1322" s="66" t="s">
        <v>1350</v>
      </c>
      <c r="D1322" s="67">
        <v>3</v>
      </c>
      <c r="E1322" s="66" t="s">
        <v>132</v>
      </c>
      <c r="F1322" s="69">
        <v>32</v>
      </c>
      <c r="G1322" s="66"/>
      <c r="H1322" s="70"/>
      <c r="I1322" s="71"/>
      <c r="J1322" s="71"/>
      <c r="K1322" s="34" t="s">
        <v>66</v>
      </c>
      <c r="L1322" s="72">
        <v>1322</v>
      </c>
      <c r="M1322" s="72"/>
      <c r="N1322" s="73"/>
      <c r="O1322" s="79" t="s">
        <v>417</v>
      </c>
      <c r="P1322" s="79">
        <v>1</v>
      </c>
      <c r="Q1322" s="79" t="s">
        <v>418</v>
      </c>
      <c r="R1322" s="79"/>
      <c r="S1322" s="79"/>
      <c r="T1322" s="78" t="str">
        <f>REPLACE(INDEX(GroupVertices[Group],MATCH(Edges[[#This Row],[Vertex 1]],GroupVertices[Vertex],0)),1,1,"")</f>
        <v>4</v>
      </c>
      <c r="U1322" s="78" t="str">
        <f>REPLACE(INDEX(GroupVertices[Group],MATCH(Edges[[#This Row],[Vertex 2]],GroupVertices[Vertex],0)),1,1,"")</f>
        <v>3</v>
      </c>
      <c r="V1322" s="48"/>
      <c r="W1322" s="49"/>
      <c r="X1322" s="48"/>
      <c r="Y1322" s="49"/>
      <c r="Z1322" s="48"/>
      <c r="AA1322" s="49"/>
      <c r="AB1322" s="48"/>
      <c r="AC1322" s="49"/>
      <c r="AD1322" s="48"/>
    </row>
    <row r="1323" spans="1:30" ht="15">
      <c r="A1323" s="65" t="s">
        <v>331</v>
      </c>
      <c r="B1323" s="65" t="s">
        <v>283</v>
      </c>
      <c r="C1323" s="66" t="s">
        <v>1350</v>
      </c>
      <c r="D1323" s="67">
        <v>3</v>
      </c>
      <c r="E1323" s="66" t="s">
        <v>132</v>
      </c>
      <c r="F1323" s="69">
        <v>32</v>
      </c>
      <c r="G1323" s="66"/>
      <c r="H1323" s="70"/>
      <c r="I1323" s="71"/>
      <c r="J1323" s="71"/>
      <c r="K1323" s="34" t="s">
        <v>65</v>
      </c>
      <c r="L1323" s="72">
        <v>1323</v>
      </c>
      <c r="M1323" s="72"/>
      <c r="N1323" s="73"/>
      <c r="O1323" s="79" t="s">
        <v>417</v>
      </c>
      <c r="P1323" s="79">
        <v>1</v>
      </c>
      <c r="Q1323" s="79" t="s">
        <v>418</v>
      </c>
      <c r="R1323" s="79"/>
      <c r="S1323" s="79"/>
      <c r="T1323" s="78" t="str">
        <f>REPLACE(INDEX(GroupVertices[Group],MATCH(Edges[[#This Row],[Vertex 1]],GroupVertices[Vertex],0)),1,1,"")</f>
        <v>4</v>
      </c>
      <c r="U1323" s="78" t="str">
        <f>REPLACE(INDEX(GroupVertices[Group],MATCH(Edges[[#This Row],[Vertex 2]],GroupVertices[Vertex],0)),1,1,"")</f>
        <v>2</v>
      </c>
      <c r="V1323" s="48"/>
      <c r="W1323" s="49"/>
      <c r="X1323" s="48"/>
      <c r="Y1323" s="49"/>
      <c r="Z1323" s="48"/>
      <c r="AA1323" s="49"/>
      <c r="AB1323" s="48"/>
      <c r="AC1323" s="49"/>
      <c r="AD1323" s="48"/>
    </row>
    <row r="1324" spans="1:30" ht="15">
      <c r="A1324" s="65" t="s">
        <v>331</v>
      </c>
      <c r="B1324" s="65" t="s">
        <v>297</v>
      </c>
      <c r="C1324" s="66" t="s">
        <v>1350</v>
      </c>
      <c r="D1324" s="67">
        <v>3</v>
      </c>
      <c r="E1324" s="66" t="s">
        <v>132</v>
      </c>
      <c r="F1324" s="69">
        <v>32</v>
      </c>
      <c r="G1324" s="66"/>
      <c r="H1324" s="70"/>
      <c r="I1324" s="71"/>
      <c r="J1324" s="71"/>
      <c r="K1324" s="34" t="s">
        <v>65</v>
      </c>
      <c r="L1324" s="72">
        <v>1324</v>
      </c>
      <c r="M1324" s="72"/>
      <c r="N1324" s="73"/>
      <c r="O1324" s="79" t="s">
        <v>417</v>
      </c>
      <c r="P1324" s="79">
        <v>1</v>
      </c>
      <c r="Q1324" s="79" t="s">
        <v>418</v>
      </c>
      <c r="R1324" s="79"/>
      <c r="S1324" s="79"/>
      <c r="T1324" s="78" t="str">
        <f>REPLACE(INDEX(GroupVertices[Group],MATCH(Edges[[#This Row],[Vertex 1]],GroupVertices[Vertex],0)),1,1,"")</f>
        <v>4</v>
      </c>
      <c r="U1324" s="78" t="str">
        <f>REPLACE(INDEX(GroupVertices[Group],MATCH(Edges[[#This Row],[Vertex 2]],GroupVertices[Vertex],0)),1,1,"")</f>
        <v>4</v>
      </c>
      <c r="V1324" s="48"/>
      <c r="W1324" s="49"/>
      <c r="X1324" s="48"/>
      <c r="Y1324" s="49"/>
      <c r="Z1324" s="48"/>
      <c r="AA1324" s="49"/>
      <c r="AB1324" s="48"/>
      <c r="AC1324" s="49"/>
      <c r="AD1324" s="48"/>
    </row>
    <row r="1325" spans="1:30" ht="15">
      <c r="A1325" s="65" t="s">
        <v>331</v>
      </c>
      <c r="B1325" s="65" t="s">
        <v>329</v>
      </c>
      <c r="C1325" s="66" t="s">
        <v>1350</v>
      </c>
      <c r="D1325" s="67">
        <v>3</v>
      </c>
      <c r="E1325" s="66" t="s">
        <v>132</v>
      </c>
      <c r="F1325" s="69">
        <v>32</v>
      </c>
      <c r="G1325" s="66"/>
      <c r="H1325" s="70"/>
      <c r="I1325" s="71"/>
      <c r="J1325" s="71"/>
      <c r="K1325" s="34" t="s">
        <v>65</v>
      </c>
      <c r="L1325" s="72">
        <v>1325</v>
      </c>
      <c r="M1325" s="72"/>
      <c r="N1325" s="73"/>
      <c r="O1325" s="79" t="s">
        <v>417</v>
      </c>
      <c r="P1325" s="79">
        <v>1</v>
      </c>
      <c r="Q1325" s="79" t="s">
        <v>418</v>
      </c>
      <c r="R1325" s="79"/>
      <c r="S1325" s="79"/>
      <c r="T1325" s="78" t="str">
        <f>REPLACE(INDEX(GroupVertices[Group],MATCH(Edges[[#This Row],[Vertex 1]],GroupVertices[Vertex],0)),1,1,"")</f>
        <v>4</v>
      </c>
      <c r="U1325" s="78" t="str">
        <f>REPLACE(INDEX(GroupVertices[Group],MATCH(Edges[[#This Row],[Vertex 2]],GroupVertices[Vertex],0)),1,1,"")</f>
        <v>2</v>
      </c>
      <c r="V1325" s="48"/>
      <c r="W1325" s="49"/>
      <c r="X1325" s="48"/>
      <c r="Y1325" s="49"/>
      <c r="Z1325" s="48"/>
      <c r="AA1325" s="49"/>
      <c r="AB1325" s="48"/>
      <c r="AC1325" s="49"/>
      <c r="AD1325" s="48"/>
    </row>
    <row r="1326" spans="1:30" ht="15">
      <c r="A1326" s="65" t="s">
        <v>331</v>
      </c>
      <c r="B1326" s="65" t="s">
        <v>312</v>
      </c>
      <c r="C1326" s="66" t="s">
        <v>1350</v>
      </c>
      <c r="D1326" s="67">
        <v>3</v>
      </c>
      <c r="E1326" s="66" t="s">
        <v>132</v>
      </c>
      <c r="F1326" s="69">
        <v>32</v>
      </c>
      <c r="G1326" s="66"/>
      <c r="H1326" s="70"/>
      <c r="I1326" s="71"/>
      <c r="J1326" s="71"/>
      <c r="K1326" s="34" t="s">
        <v>66</v>
      </c>
      <c r="L1326" s="72">
        <v>1326</v>
      </c>
      <c r="M1326" s="72"/>
      <c r="N1326" s="73"/>
      <c r="O1326" s="79" t="s">
        <v>417</v>
      </c>
      <c r="P1326" s="79">
        <v>1</v>
      </c>
      <c r="Q1326" s="79" t="s">
        <v>418</v>
      </c>
      <c r="R1326" s="79"/>
      <c r="S1326" s="79"/>
      <c r="T1326" s="78" t="str">
        <f>REPLACE(INDEX(GroupVertices[Group],MATCH(Edges[[#This Row],[Vertex 1]],GroupVertices[Vertex],0)),1,1,"")</f>
        <v>4</v>
      </c>
      <c r="U1326" s="78" t="str">
        <f>REPLACE(INDEX(GroupVertices[Group],MATCH(Edges[[#This Row],[Vertex 2]],GroupVertices[Vertex],0)),1,1,"")</f>
        <v>2</v>
      </c>
      <c r="V1326" s="48"/>
      <c r="W1326" s="49"/>
      <c r="X1326" s="48"/>
      <c r="Y1326" s="49"/>
      <c r="Z1326" s="48"/>
      <c r="AA1326" s="49"/>
      <c r="AB1326" s="48"/>
      <c r="AC1326" s="49"/>
      <c r="AD1326" s="48"/>
    </row>
    <row r="1327" spans="1:30" ht="15">
      <c r="A1327" s="65" t="s">
        <v>331</v>
      </c>
      <c r="B1327" s="65" t="s">
        <v>339</v>
      </c>
      <c r="C1327" s="66" t="s">
        <v>1350</v>
      </c>
      <c r="D1327" s="67">
        <v>3</v>
      </c>
      <c r="E1327" s="66" t="s">
        <v>132</v>
      </c>
      <c r="F1327" s="69">
        <v>32</v>
      </c>
      <c r="G1327" s="66"/>
      <c r="H1327" s="70"/>
      <c r="I1327" s="71"/>
      <c r="J1327" s="71"/>
      <c r="K1327" s="34" t="s">
        <v>66</v>
      </c>
      <c r="L1327" s="72">
        <v>1327</v>
      </c>
      <c r="M1327" s="72"/>
      <c r="N1327" s="73"/>
      <c r="O1327" s="79" t="s">
        <v>417</v>
      </c>
      <c r="P1327" s="79">
        <v>1</v>
      </c>
      <c r="Q1327" s="79" t="s">
        <v>418</v>
      </c>
      <c r="R1327" s="79"/>
      <c r="S1327" s="79"/>
      <c r="T1327" s="78" t="str">
        <f>REPLACE(INDEX(GroupVertices[Group],MATCH(Edges[[#This Row],[Vertex 1]],GroupVertices[Vertex],0)),1,1,"")</f>
        <v>4</v>
      </c>
      <c r="U1327" s="78" t="str">
        <f>REPLACE(INDEX(GroupVertices[Group],MATCH(Edges[[#This Row],[Vertex 2]],GroupVertices[Vertex],0)),1,1,"")</f>
        <v>2</v>
      </c>
      <c r="V1327" s="48"/>
      <c r="W1327" s="49"/>
      <c r="X1327" s="48"/>
      <c r="Y1327" s="49"/>
      <c r="Z1327" s="48"/>
      <c r="AA1327" s="49"/>
      <c r="AB1327" s="48"/>
      <c r="AC1327" s="49"/>
      <c r="AD1327" s="48"/>
    </row>
    <row r="1328" spans="1:30" ht="15">
      <c r="A1328" s="65" t="s">
        <v>331</v>
      </c>
      <c r="B1328" s="65" t="s">
        <v>351</v>
      </c>
      <c r="C1328" s="66" t="s">
        <v>1350</v>
      </c>
      <c r="D1328" s="67">
        <v>3</v>
      </c>
      <c r="E1328" s="66" t="s">
        <v>132</v>
      </c>
      <c r="F1328" s="69">
        <v>32</v>
      </c>
      <c r="G1328" s="66"/>
      <c r="H1328" s="70"/>
      <c r="I1328" s="71"/>
      <c r="J1328" s="71"/>
      <c r="K1328" s="34" t="s">
        <v>66</v>
      </c>
      <c r="L1328" s="72">
        <v>1328</v>
      </c>
      <c r="M1328" s="72"/>
      <c r="N1328" s="73"/>
      <c r="O1328" s="79" t="s">
        <v>417</v>
      </c>
      <c r="P1328" s="79">
        <v>1</v>
      </c>
      <c r="Q1328" s="79" t="s">
        <v>418</v>
      </c>
      <c r="R1328" s="79"/>
      <c r="S1328" s="79"/>
      <c r="T1328" s="78" t="str">
        <f>REPLACE(INDEX(GroupVertices[Group],MATCH(Edges[[#This Row],[Vertex 1]],GroupVertices[Vertex],0)),1,1,"")</f>
        <v>4</v>
      </c>
      <c r="U1328" s="78" t="str">
        <f>REPLACE(INDEX(GroupVertices[Group],MATCH(Edges[[#This Row],[Vertex 2]],GroupVertices[Vertex],0)),1,1,"")</f>
        <v>4</v>
      </c>
      <c r="V1328" s="48"/>
      <c r="W1328" s="49"/>
      <c r="X1328" s="48"/>
      <c r="Y1328" s="49"/>
      <c r="Z1328" s="48"/>
      <c r="AA1328" s="49"/>
      <c r="AB1328" s="48"/>
      <c r="AC1328" s="49"/>
      <c r="AD1328" s="48"/>
    </row>
    <row r="1329" spans="1:30" ht="15">
      <c r="A1329" s="65" t="s">
        <v>331</v>
      </c>
      <c r="B1329" s="65" t="s">
        <v>357</v>
      </c>
      <c r="C1329" s="66" t="s">
        <v>1350</v>
      </c>
      <c r="D1329" s="67">
        <v>3</v>
      </c>
      <c r="E1329" s="66" t="s">
        <v>132</v>
      </c>
      <c r="F1329" s="69">
        <v>32</v>
      </c>
      <c r="G1329" s="66"/>
      <c r="H1329" s="70"/>
      <c r="I1329" s="71"/>
      <c r="J1329" s="71"/>
      <c r="K1329" s="34" t="s">
        <v>65</v>
      </c>
      <c r="L1329" s="72">
        <v>1329</v>
      </c>
      <c r="M1329" s="72"/>
      <c r="N1329" s="73"/>
      <c r="O1329" s="79" t="s">
        <v>417</v>
      </c>
      <c r="P1329" s="79">
        <v>1</v>
      </c>
      <c r="Q1329" s="79" t="s">
        <v>418</v>
      </c>
      <c r="R1329" s="79"/>
      <c r="S1329" s="79"/>
      <c r="T1329" s="78" t="str">
        <f>REPLACE(INDEX(GroupVertices[Group],MATCH(Edges[[#This Row],[Vertex 1]],GroupVertices[Vertex],0)),1,1,"")</f>
        <v>4</v>
      </c>
      <c r="U1329" s="78" t="str">
        <f>REPLACE(INDEX(GroupVertices[Group],MATCH(Edges[[#This Row],[Vertex 2]],GroupVertices[Vertex],0)),1,1,"")</f>
        <v>2</v>
      </c>
      <c r="V1329" s="48"/>
      <c r="W1329" s="49"/>
      <c r="X1329" s="48"/>
      <c r="Y1329" s="49"/>
      <c r="Z1329" s="48"/>
      <c r="AA1329" s="49"/>
      <c r="AB1329" s="48"/>
      <c r="AC1329" s="49"/>
      <c r="AD1329" s="48"/>
    </row>
    <row r="1330" spans="1:30" ht="15">
      <c r="A1330" s="65" t="s">
        <v>199</v>
      </c>
      <c r="B1330" s="65" t="s">
        <v>331</v>
      </c>
      <c r="C1330" s="66" t="s">
        <v>1350</v>
      </c>
      <c r="D1330" s="67">
        <v>3</v>
      </c>
      <c r="E1330" s="66" t="s">
        <v>132</v>
      </c>
      <c r="F1330" s="69">
        <v>32</v>
      </c>
      <c r="G1330" s="66"/>
      <c r="H1330" s="70"/>
      <c r="I1330" s="71"/>
      <c r="J1330" s="71"/>
      <c r="K1330" s="34" t="s">
        <v>65</v>
      </c>
      <c r="L1330" s="72">
        <v>1330</v>
      </c>
      <c r="M1330" s="72"/>
      <c r="N1330" s="73"/>
      <c r="O1330" s="79" t="s">
        <v>417</v>
      </c>
      <c r="P1330" s="79">
        <v>1</v>
      </c>
      <c r="Q1330" s="79" t="s">
        <v>418</v>
      </c>
      <c r="R1330" s="79"/>
      <c r="S1330" s="79"/>
      <c r="T1330" s="78" t="str">
        <f>REPLACE(INDEX(GroupVertices[Group],MATCH(Edges[[#This Row],[Vertex 1]],GroupVertices[Vertex],0)),1,1,"")</f>
        <v>1</v>
      </c>
      <c r="U1330" s="78" t="str">
        <f>REPLACE(INDEX(GroupVertices[Group],MATCH(Edges[[#This Row],[Vertex 2]],GroupVertices[Vertex],0)),1,1,"")</f>
        <v>4</v>
      </c>
      <c r="V1330" s="48"/>
      <c r="W1330" s="49"/>
      <c r="X1330" s="48"/>
      <c r="Y1330" s="49"/>
      <c r="Z1330" s="48"/>
      <c r="AA1330" s="49"/>
      <c r="AB1330" s="48"/>
      <c r="AC1330" s="49"/>
      <c r="AD1330" s="48"/>
    </row>
    <row r="1331" spans="1:30" ht="15">
      <c r="A1331" s="65" t="s">
        <v>339</v>
      </c>
      <c r="B1331" s="65" t="s">
        <v>331</v>
      </c>
      <c r="C1331" s="66" t="s">
        <v>1350</v>
      </c>
      <c r="D1331" s="67">
        <v>3</v>
      </c>
      <c r="E1331" s="66" t="s">
        <v>132</v>
      </c>
      <c r="F1331" s="69">
        <v>32</v>
      </c>
      <c r="G1331" s="66"/>
      <c r="H1331" s="70"/>
      <c r="I1331" s="71"/>
      <c r="J1331" s="71"/>
      <c r="K1331" s="34" t="s">
        <v>66</v>
      </c>
      <c r="L1331" s="72">
        <v>1331</v>
      </c>
      <c r="M1331" s="72"/>
      <c r="N1331" s="73"/>
      <c r="O1331" s="79" t="s">
        <v>417</v>
      </c>
      <c r="P1331" s="79">
        <v>1</v>
      </c>
      <c r="Q1331" s="79" t="s">
        <v>418</v>
      </c>
      <c r="R1331" s="79"/>
      <c r="S1331" s="79"/>
      <c r="T1331" s="78" t="str">
        <f>REPLACE(INDEX(GroupVertices[Group],MATCH(Edges[[#This Row],[Vertex 1]],GroupVertices[Vertex],0)),1,1,"")</f>
        <v>2</v>
      </c>
      <c r="U1331" s="78" t="str">
        <f>REPLACE(INDEX(GroupVertices[Group],MATCH(Edges[[#This Row],[Vertex 2]],GroupVertices[Vertex],0)),1,1,"")</f>
        <v>4</v>
      </c>
      <c r="V1331" s="48"/>
      <c r="W1331" s="49"/>
      <c r="X1331" s="48"/>
      <c r="Y1331" s="49"/>
      <c r="Z1331" s="48"/>
      <c r="AA1331" s="49"/>
      <c r="AB1331" s="48"/>
      <c r="AC1331" s="49"/>
      <c r="AD1331" s="48"/>
    </row>
    <row r="1332" spans="1:30" ht="15">
      <c r="A1332" s="65" t="s">
        <v>351</v>
      </c>
      <c r="B1332" s="65" t="s">
        <v>331</v>
      </c>
      <c r="C1332" s="66" t="s">
        <v>1350</v>
      </c>
      <c r="D1332" s="67">
        <v>3</v>
      </c>
      <c r="E1332" s="66" t="s">
        <v>132</v>
      </c>
      <c r="F1332" s="69">
        <v>32</v>
      </c>
      <c r="G1332" s="66"/>
      <c r="H1332" s="70"/>
      <c r="I1332" s="71"/>
      <c r="J1332" s="71"/>
      <c r="K1332" s="34" t="s">
        <v>66</v>
      </c>
      <c r="L1332" s="72">
        <v>1332</v>
      </c>
      <c r="M1332" s="72"/>
      <c r="N1332" s="73"/>
      <c r="O1332" s="79" t="s">
        <v>417</v>
      </c>
      <c r="P1332" s="79">
        <v>1</v>
      </c>
      <c r="Q1332" s="79" t="s">
        <v>418</v>
      </c>
      <c r="R1332" s="79"/>
      <c r="S1332" s="79"/>
      <c r="T1332" s="78" t="str">
        <f>REPLACE(INDEX(GroupVertices[Group],MATCH(Edges[[#This Row],[Vertex 1]],GroupVertices[Vertex],0)),1,1,"")</f>
        <v>4</v>
      </c>
      <c r="U1332" s="78" t="str">
        <f>REPLACE(INDEX(GroupVertices[Group],MATCH(Edges[[#This Row],[Vertex 2]],GroupVertices[Vertex],0)),1,1,"")</f>
        <v>4</v>
      </c>
      <c r="V1332" s="48"/>
      <c r="W1332" s="49"/>
      <c r="X1332" s="48"/>
      <c r="Y1332" s="49"/>
      <c r="Z1332" s="48"/>
      <c r="AA1332" s="49"/>
      <c r="AB1332" s="48"/>
      <c r="AC1332" s="49"/>
      <c r="AD1332" s="48"/>
    </row>
    <row r="1333" spans="1:30" ht="15">
      <c r="A1333" s="65" t="s">
        <v>336</v>
      </c>
      <c r="B1333" s="65" t="s">
        <v>242</v>
      </c>
      <c r="C1333" s="66" t="s">
        <v>1350</v>
      </c>
      <c r="D1333" s="67">
        <v>3</v>
      </c>
      <c r="E1333" s="66" t="s">
        <v>132</v>
      </c>
      <c r="F1333" s="69">
        <v>32</v>
      </c>
      <c r="G1333" s="66"/>
      <c r="H1333" s="70"/>
      <c r="I1333" s="71"/>
      <c r="J1333" s="71"/>
      <c r="K1333" s="34" t="s">
        <v>66</v>
      </c>
      <c r="L1333" s="72">
        <v>1333</v>
      </c>
      <c r="M1333" s="72"/>
      <c r="N1333" s="73"/>
      <c r="O1333" s="79" t="s">
        <v>417</v>
      </c>
      <c r="P1333" s="79">
        <v>1</v>
      </c>
      <c r="Q1333" s="79" t="s">
        <v>418</v>
      </c>
      <c r="R1333" s="79"/>
      <c r="S1333" s="79"/>
      <c r="T1333" s="78" t="str">
        <f>REPLACE(INDEX(GroupVertices[Group],MATCH(Edges[[#This Row],[Vertex 1]],GroupVertices[Vertex],0)),1,1,"")</f>
        <v>3</v>
      </c>
      <c r="U1333" s="78" t="str">
        <f>REPLACE(INDEX(GroupVertices[Group],MATCH(Edges[[#This Row],[Vertex 2]],GroupVertices[Vertex],0)),1,1,"")</f>
        <v>2</v>
      </c>
      <c r="V1333" s="48"/>
      <c r="W1333" s="49"/>
      <c r="X1333" s="48"/>
      <c r="Y1333" s="49"/>
      <c r="Z1333" s="48"/>
      <c r="AA1333" s="49"/>
      <c r="AB1333" s="48"/>
      <c r="AC1333" s="49"/>
      <c r="AD1333" s="48"/>
    </row>
    <row r="1334" spans="1:30" ht="15">
      <c r="A1334" s="65" t="s">
        <v>336</v>
      </c>
      <c r="B1334" s="65" t="s">
        <v>260</v>
      </c>
      <c r="C1334" s="66" t="s">
        <v>1350</v>
      </c>
      <c r="D1334" s="67">
        <v>3</v>
      </c>
      <c r="E1334" s="66" t="s">
        <v>132</v>
      </c>
      <c r="F1334" s="69">
        <v>32</v>
      </c>
      <c r="G1334" s="66"/>
      <c r="H1334" s="70"/>
      <c r="I1334" s="71"/>
      <c r="J1334" s="71"/>
      <c r="K1334" s="34" t="s">
        <v>66</v>
      </c>
      <c r="L1334" s="72">
        <v>1334</v>
      </c>
      <c r="M1334" s="72"/>
      <c r="N1334" s="73"/>
      <c r="O1334" s="79" t="s">
        <v>417</v>
      </c>
      <c r="P1334" s="79">
        <v>1</v>
      </c>
      <c r="Q1334" s="79" t="s">
        <v>418</v>
      </c>
      <c r="R1334" s="79"/>
      <c r="S1334" s="79"/>
      <c r="T1334" s="78" t="str">
        <f>REPLACE(INDEX(GroupVertices[Group],MATCH(Edges[[#This Row],[Vertex 1]],GroupVertices[Vertex],0)),1,1,"")</f>
        <v>3</v>
      </c>
      <c r="U1334" s="78" t="str">
        <f>REPLACE(INDEX(GroupVertices[Group],MATCH(Edges[[#This Row],[Vertex 2]],GroupVertices[Vertex],0)),1,1,"")</f>
        <v>3</v>
      </c>
      <c r="V1334" s="48"/>
      <c r="W1334" s="49"/>
      <c r="X1334" s="48"/>
      <c r="Y1334" s="49"/>
      <c r="Z1334" s="48"/>
      <c r="AA1334" s="49"/>
      <c r="AB1334" s="48"/>
      <c r="AC1334" s="49"/>
      <c r="AD1334" s="48"/>
    </row>
    <row r="1335" spans="1:30" ht="15">
      <c r="A1335" s="65" t="s">
        <v>336</v>
      </c>
      <c r="B1335" s="65" t="s">
        <v>274</v>
      </c>
      <c r="C1335" s="66" t="s">
        <v>1350</v>
      </c>
      <c r="D1335" s="67">
        <v>3</v>
      </c>
      <c r="E1335" s="66" t="s">
        <v>132</v>
      </c>
      <c r="F1335" s="69">
        <v>32</v>
      </c>
      <c r="G1335" s="66"/>
      <c r="H1335" s="70"/>
      <c r="I1335" s="71"/>
      <c r="J1335" s="71"/>
      <c r="K1335" s="34" t="s">
        <v>65</v>
      </c>
      <c r="L1335" s="72">
        <v>1335</v>
      </c>
      <c r="M1335" s="72"/>
      <c r="N1335" s="73"/>
      <c r="O1335" s="79" t="s">
        <v>417</v>
      </c>
      <c r="P1335" s="79">
        <v>1</v>
      </c>
      <c r="Q1335" s="79" t="s">
        <v>418</v>
      </c>
      <c r="R1335" s="79"/>
      <c r="S1335" s="79"/>
      <c r="T1335" s="78" t="str">
        <f>REPLACE(INDEX(GroupVertices[Group],MATCH(Edges[[#This Row],[Vertex 1]],GroupVertices[Vertex],0)),1,1,"")</f>
        <v>3</v>
      </c>
      <c r="U1335" s="78" t="str">
        <f>REPLACE(INDEX(GroupVertices[Group],MATCH(Edges[[#This Row],[Vertex 2]],GroupVertices[Vertex],0)),1,1,"")</f>
        <v>3</v>
      </c>
      <c r="V1335" s="48"/>
      <c r="W1335" s="49"/>
      <c r="X1335" s="48"/>
      <c r="Y1335" s="49"/>
      <c r="Z1335" s="48"/>
      <c r="AA1335" s="49"/>
      <c r="AB1335" s="48"/>
      <c r="AC1335" s="49"/>
      <c r="AD1335" s="48"/>
    </row>
    <row r="1336" spans="1:30" ht="15">
      <c r="A1336" s="65" t="s">
        <v>199</v>
      </c>
      <c r="B1336" s="65" t="s">
        <v>336</v>
      </c>
      <c r="C1336" s="66" t="s">
        <v>1350</v>
      </c>
      <c r="D1336" s="67">
        <v>3</v>
      </c>
      <c r="E1336" s="66" t="s">
        <v>132</v>
      </c>
      <c r="F1336" s="69">
        <v>32</v>
      </c>
      <c r="G1336" s="66"/>
      <c r="H1336" s="70"/>
      <c r="I1336" s="71"/>
      <c r="J1336" s="71"/>
      <c r="K1336" s="34" t="s">
        <v>65</v>
      </c>
      <c r="L1336" s="72">
        <v>1336</v>
      </c>
      <c r="M1336" s="72"/>
      <c r="N1336" s="73"/>
      <c r="O1336" s="79" t="s">
        <v>417</v>
      </c>
      <c r="P1336" s="79">
        <v>1</v>
      </c>
      <c r="Q1336" s="79" t="s">
        <v>418</v>
      </c>
      <c r="R1336" s="79"/>
      <c r="S1336" s="79"/>
      <c r="T1336" s="78" t="str">
        <f>REPLACE(INDEX(GroupVertices[Group],MATCH(Edges[[#This Row],[Vertex 1]],GroupVertices[Vertex],0)),1,1,"")</f>
        <v>1</v>
      </c>
      <c r="U1336" s="78" t="str">
        <f>REPLACE(INDEX(GroupVertices[Group],MATCH(Edges[[#This Row],[Vertex 2]],GroupVertices[Vertex],0)),1,1,"")</f>
        <v>3</v>
      </c>
      <c r="V1336" s="48"/>
      <c r="W1336" s="49"/>
      <c r="X1336" s="48"/>
      <c r="Y1336" s="49"/>
      <c r="Z1336" s="48"/>
      <c r="AA1336" s="49"/>
      <c r="AB1336" s="48"/>
      <c r="AC1336" s="49"/>
      <c r="AD1336" s="48"/>
    </row>
    <row r="1337" spans="1:30" ht="15">
      <c r="A1337" s="65" t="s">
        <v>222</v>
      </c>
      <c r="B1337" s="65" t="s">
        <v>336</v>
      </c>
      <c r="C1337" s="66" t="s">
        <v>1350</v>
      </c>
      <c r="D1337" s="67">
        <v>3</v>
      </c>
      <c r="E1337" s="66" t="s">
        <v>132</v>
      </c>
      <c r="F1337" s="69">
        <v>32</v>
      </c>
      <c r="G1337" s="66"/>
      <c r="H1337" s="70"/>
      <c r="I1337" s="71"/>
      <c r="J1337" s="71"/>
      <c r="K1337" s="34" t="s">
        <v>65</v>
      </c>
      <c r="L1337" s="72">
        <v>1337</v>
      </c>
      <c r="M1337" s="72"/>
      <c r="N1337" s="73"/>
      <c r="O1337" s="79" t="s">
        <v>417</v>
      </c>
      <c r="P1337" s="79">
        <v>1</v>
      </c>
      <c r="Q1337" s="79" t="s">
        <v>418</v>
      </c>
      <c r="R1337" s="79"/>
      <c r="S1337" s="79"/>
      <c r="T1337" s="78" t="str">
        <f>REPLACE(INDEX(GroupVertices[Group],MATCH(Edges[[#This Row],[Vertex 1]],GroupVertices[Vertex],0)),1,1,"")</f>
        <v>3</v>
      </c>
      <c r="U1337" s="78" t="str">
        <f>REPLACE(INDEX(GroupVertices[Group],MATCH(Edges[[#This Row],[Vertex 2]],GroupVertices[Vertex],0)),1,1,"")</f>
        <v>3</v>
      </c>
      <c r="V1337" s="48"/>
      <c r="W1337" s="49"/>
      <c r="X1337" s="48"/>
      <c r="Y1337" s="49"/>
      <c r="Z1337" s="48"/>
      <c r="AA1337" s="49"/>
      <c r="AB1337" s="48"/>
      <c r="AC1337" s="49"/>
      <c r="AD1337" s="48"/>
    </row>
    <row r="1338" spans="1:30" ht="15">
      <c r="A1338" s="65" t="s">
        <v>242</v>
      </c>
      <c r="B1338" s="65" t="s">
        <v>336</v>
      </c>
      <c r="C1338" s="66" t="s">
        <v>1350</v>
      </c>
      <c r="D1338" s="67">
        <v>3</v>
      </c>
      <c r="E1338" s="66" t="s">
        <v>132</v>
      </c>
      <c r="F1338" s="69">
        <v>32</v>
      </c>
      <c r="G1338" s="66"/>
      <c r="H1338" s="70"/>
      <c r="I1338" s="71"/>
      <c r="J1338" s="71"/>
      <c r="K1338" s="34" t="s">
        <v>66</v>
      </c>
      <c r="L1338" s="72">
        <v>1338</v>
      </c>
      <c r="M1338" s="72"/>
      <c r="N1338" s="73"/>
      <c r="O1338" s="79" t="s">
        <v>417</v>
      </c>
      <c r="P1338" s="79">
        <v>1</v>
      </c>
      <c r="Q1338" s="79" t="s">
        <v>418</v>
      </c>
      <c r="R1338" s="79"/>
      <c r="S1338" s="79"/>
      <c r="T1338" s="78" t="str">
        <f>REPLACE(INDEX(GroupVertices[Group],MATCH(Edges[[#This Row],[Vertex 1]],GroupVertices[Vertex],0)),1,1,"")</f>
        <v>2</v>
      </c>
      <c r="U1338" s="78" t="str">
        <f>REPLACE(INDEX(GroupVertices[Group],MATCH(Edges[[#This Row],[Vertex 2]],GroupVertices[Vertex],0)),1,1,"")</f>
        <v>3</v>
      </c>
      <c r="V1338" s="48"/>
      <c r="W1338" s="49"/>
      <c r="X1338" s="48"/>
      <c r="Y1338" s="49"/>
      <c r="Z1338" s="48"/>
      <c r="AA1338" s="49"/>
      <c r="AB1338" s="48"/>
      <c r="AC1338" s="49"/>
      <c r="AD1338" s="48"/>
    </row>
    <row r="1339" spans="1:30" ht="15">
      <c r="A1339" s="65" t="s">
        <v>260</v>
      </c>
      <c r="B1339" s="65" t="s">
        <v>336</v>
      </c>
      <c r="C1339" s="66" t="s">
        <v>1350</v>
      </c>
      <c r="D1339" s="67">
        <v>3</v>
      </c>
      <c r="E1339" s="66" t="s">
        <v>132</v>
      </c>
      <c r="F1339" s="69">
        <v>32</v>
      </c>
      <c r="G1339" s="66"/>
      <c r="H1339" s="70"/>
      <c r="I1339" s="71"/>
      <c r="J1339" s="71"/>
      <c r="K1339" s="34" t="s">
        <v>66</v>
      </c>
      <c r="L1339" s="72">
        <v>1339</v>
      </c>
      <c r="M1339" s="72"/>
      <c r="N1339" s="73"/>
      <c r="O1339" s="79" t="s">
        <v>417</v>
      </c>
      <c r="P1339" s="79">
        <v>1</v>
      </c>
      <c r="Q1339" s="79" t="s">
        <v>418</v>
      </c>
      <c r="R1339" s="79"/>
      <c r="S1339" s="79"/>
      <c r="T1339" s="78" t="str">
        <f>REPLACE(INDEX(GroupVertices[Group],MATCH(Edges[[#This Row],[Vertex 1]],GroupVertices[Vertex],0)),1,1,"")</f>
        <v>3</v>
      </c>
      <c r="U1339" s="78" t="str">
        <f>REPLACE(INDEX(GroupVertices[Group],MATCH(Edges[[#This Row],[Vertex 2]],GroupVertices[Vertex],0)),1,1,"")</f>
        <v>3</v>
      </c>
      <c r="V1339" s="48"/>
      <c r="W1339" s="49"/>
      <c r="X1339" s="48"/>
      <c r="Y1339" s="49"/>
      <c r="Z1339" s="48"/>
      <c r="AA1339" s="49"/>
      <c r="AB1339" s="48"/>
      <c r="AC1339" s="49"/>
      <c r="AD1339" s="48"/>
    </row>
    <row r="1340" spans="1:30" ht="15">
      <c r="A1340" s="65" t="s">
        <v>352</v>
      </c>
      <c r="B1340" s="65" t="s">
        <v>336</v>
      </c>
      <c r="C1340" s="66" t="s">
        <v>1350</v>
      </c>
      <c r="D1340" s="67">
        <v>3</v>
      </c>
      <c r="E1340" s="66" t="s">
        <v>132</v>
      </c>
      <c r="F1340" s="69">
        <v>32</v>
      </c>
      <c r="G1340" s="66"/>
      <c r="H1340" s="70"/>
      <c r="I1340" s="71"/>
      <c r="J1340" s="71"/>
      <c r="K1340" s="34" t="s">
        <v>65</v>
      </c>
      <c r="L1340" s="72">
        <v>1340</v>
      </c>
      <c r="M1340" s="72"/>
      <c r="N1340" s="73"/>
      <c r="O1340" s="79" t="s">
        <v>417</v>
      </c>
      <c r="P1340" s="79">
        <v>1</v>
      </c>
      <c r="Q1340" s="79" t="s">
        <v>418</v>
      </c>
      <c r="R1340" s="79"/>
      <c r="S1340" s="79"/>
      <c r="T1340" s="78" t="str">
        <f>REPLACE(INDEX(GroupVertices[Group],MATCH(Edges[[#This Row],[Vertex 1]],GroupVertices[Vertex],0)),1,1,"")</f>
        <v>3</v>
      </c>
      <c r="U1340" s="78" t="str">
        <f>REPLACE(INDEX(GroupVertices[Group],MATCH(Edges[[#This Row],[Vertex 2]],GroupVertices[Vertex],0)),1,1,"")</f>
        <v>3</v>
      </c>
      <c r="V1340" s="48"/>
      <c r="W1340" s="49"/>
      <c r="X1340" s="48"/>
      <c r="Y1340" s="49"/>
      <c r="Z1340" s="48"/>
      <c r="AA1340" s="49"/>
      <c r="AB1340" s="48"/>
      <c r="AC1340" s="49"/>
      <c r="AD1340" s="48"/>
    </row>
    <row r="1341" spans="1:30" ht="15">
      <c r="A1341" s="65" t="s">
        <v>353</v>
      </c>
      <c r="B1341" s="65" t="s">
        <v>274</v>
      </c>
      <c r="C1341" s="66" t="s">
        <v>1350</v>
      </c>
      <c r="D1341" s="67">
        <v>3</v>
      </c>
      <c r="E1341" s="66" t="s">
        <v>132</v>
      </c>
      <c r="F1341" s="69">
        <v>32</v>
      </c>
      <c r="G1341" s="66"/>
      <c r="H1341" s="70"/>
      <c r="I1341" s="71"/>
      <c r="J1341" s="71"/>
      <c r="K1341" s="34" t="s">
        <v>66</v>
      </c>
      <c r="L1341" s="72">
        <v>1341</v>
      </c>
      <c r="M1341" s="72"/>
      <c r="N1341" s="73"/>
      <c r="O1341" s="79" t="s">
        <v>417</v>
      </c>
      <c r="P1341" s="79">
        <v>1</v>
      </c>
      <c r="Q1341" s="79" t="s">
        <v>418</v>
      </c>
      <c r="R1341" s="79"/>
      <c r="S1341" s="79"/>
      <c r="T1341" s="78" t="str">
        <f>REPLACE(INDEX(GroupVertices[Group],MATCH(Edges[[#This Row],[Vertex 1]],GroupVertices[Vertex],0)),1,1,"")</f>
        <v>3</v>
      </c>
      <c r="U1341" s="78" t="str">
        <f>REPLACE(INDEX(GroupVertices[Group],MATCH(Edges[[#This Row],[Vertex 2]],GroupVertices[Vertex],0)),1,1,"")</f>
        <v>3</v>
      </c>
      <c r="V1341" s="48"/>
      <c r="W1341" s="49"/>
      <c r="X1341" s="48"/>
      <c r="Y1341" s="49"/>
      <c r="Z1341" s="48"/>
      <c r="AA1341" s="49"/>
      <c r="AB1341" s="48"/>
      <c r="AC1341" s="49"/>
      <c r="AD1341" s="48"/>
    </row>
    <row r="1342" spans="1:30" ht="15">
      <c r="A1342" s="65" t="s">
        <v>353</v>
      </c>
      <c r="B1342" s="65" t="s">
        <v>396</v>
      </c>
      <c r="C1342" s="66" t="s">
        <v>1350</v>
      </c>
      <c r="D1342" s="67">
        <v>3</v>
      </c>
      <c r="E1342" s="66" t="s">
        <v>132</v>
      </c>
      <c r="F1342" s="69">
        <v>32</v>
      </c>
      <c r="G1342" s="66"/>
      <c r="H1342" s="70"/>
      <c r="I1342" s="71"/>
      <c r="J1342" s="71"/>
      <c r="K1342" s="34" t="s">
        <v>65</v>
      </c>
      <c r="L1342" s="72">
        <v>1342</v>
      </c>
      <c r="M1342" s="72"/>
      <c r="N1342" s="73"/>
      <c r="O1342" s="79" t="s">
        <v>417</v>
      </c>
      <c r="P1342" s="79">
        <v>1</v>
      </c>
      <c r="Q1342" s="79" t="s">
        <v>418</v>
      </c>
      <c r="R1342" s="79"/>
      <c r="S1342" s="79"/>
      <c r="T1342" s="78" t="str">
        <f>REPLACE(INDEX(GroupVertices[Group],MATCH(Edges[[#This Row],[Vertex 1]],GroupVertices[Vertex],0)),1,1,"")</f>
        <v>3</v>
      </c>
      <c r="U1342" s="78" t="str">
        <f>REPLACE(INDEX(GroupVertices[Group],MATCH(Edges[[#This Row],[Vertex 2]],GroupVertices[Vertex],0)),1,1,"")</f>
        <v>2</v>
      </c>
      <c r="V1342" s="48"/>
      <c r="W1342" s="49"/>
      <c r="X1342" s="48"/>
      <c r="Y1342" s="49"/>
      <c r="Z1342" s="48"/>
      <c r="AA1342" s="49"/>
      <c r="AB1342" s="48"/>
      <c r="AC1342" s="49"/>
      <c r="AD1342" s="48"/>
    </row>
    <row r="1343" spans="1:30" ht="15">
      <c r="A1343" s="65" t="s">
        <v>353</v>
      </c>
      <c r="B1343" s="65" t="s">
        <v>305</v>
      </c>
      <c r="C1343" s="66" t="s">
        <v>1350</v>
      </c>
      <c r="D1343" s="67">
        <v>3</v>
      </c>
      <c r="E1343" s="66" t="s">
        <v>132</v>
      </c>
      <c r="F1343" s="69">
        <v>32</v>
      </c>
      <c r="G1343" s="66"/>
      <c r="H1343" s="70"/>
      <c r="I1343" s="71"/>
      <c r="J1343" s="71"/>
      <c r="K1343" s="34" t="s">
        <v>65</v>
      </c>
      <c r="L1343" s="72">
        <v>1343</v>
      </c>
      <c r="M1343" s="72"/>
      <c r="N1343" s="73"/>
      <c r="O1343" s="79" t="s">
        <v>417</v>
      </c>
      <c r="P1343" s="79">
        <v>1</v>
      </c>
      <c r="Q1343" s="79" t="s">
        <v>418</v>
      </c>
      <c r="R1343" s="79"/>
      <c r="S1343" s="79"/>
      <c r="T1343" s="78" t="str">
        <f>REPLACE(INDEX(GroupVertices[Group],MATCH(Edges[[#This Row],[Vertex 1]],GroupVertices[Vertex],0)),1,1,"")</f>
        <v>3</v>
      </c>
      <c r="U1343" s="78" t="str">
        <f>REPLACE(INDEX(GroupVertices[Group],MATCH(Edges[[#This Row],[Vertex 2]],GroupVertices[Vertex],0)),1,1,"")</f>
        <v>2</v>
      </c>
      <c r="V1343" s="48"/>
      <c r="W1343" s="49"/>
      <c r="X1343" s="48"/>
      <c r="Y1343" s="49"/>
      <c r="Z1343" s="48"/>
      <c r="AA1343" s="49"/>
      <c r="AB1343" s="48"/>
      <c r="AC1343" s="49"/>
      <c r="AD1343" s="48"/>
    </row>
    <row r="1344" spans="1:30" ht="15">
      <c r="A1344" s="65" t="s">
        <v>353</v>
      </c>
      <c r="B1344" s="65" t="s">
        <v>339</v>
      </c>
      <c r="C1344" s="66" t="s">
        <v>1350</v>
      </c>
      <c r="D1344" s="67">
        <v>3</v>
      </c>
      <c r="E1344" s="66" t="s">
        <v>132</v>
      </c>
      <c r="F1344" s="69">
        <v>32</v>
      </c>
      <c r="G1344" s="66"/>
      <c r="H1344" s="70"/>
      <c r="I1344" s="71"/>
      <c r="J1344" s="71"/>
      <c r="K1344" s="34" t="s">
        <v>65</v>
      </c>
      <c r="L1344" s="72">
        <v>1344</v>
      </c>
      <c r="M1344" s="72"/>
      <c r="N1344" s="73"/>
      <c r="O1344" s="79" t="s">
        <v>417</v>
      </c>
      <c r="P1344" s="79">
        <v>1</v>
      </c>
      <c r="Q1344" s="79" t="s">
        <v>418</v>
      </c>
      <c r="R1344" s="79"/>
      <c r="S1344" s="79"/>
      <c r="T1344" s="78" t="str">
        <f>REPLACE(INDEX(GroupVertices[Group],MATCH(Edges[[#This Row],[Vertex 1]],GroupVertices[Vertex],0)),1,1,"")</f>
        <v>3</v>
      </c>
      <c r="U1344" s="78" t="str">
        <f>REPLACE(INDEX(GroupVertices[Group],MATCH(Edges[[#This Row],[Vertex 2]],GroupVertices[Vertex],0)),1,1,"")</f>
        <v>2</v>
      </c>
      <c r="V1344" s="48"/>
      <c r="W1344" s="49"/>
      <c r="X1344" s="48"/>
      <c r="Y1344" s="49"/>
      <c r="Z1344" s="48"/>
      <c r="AA1344" s="49"/>
      <c r="AB1344" s="48"/>
      <c r="AC1344" s="49"/>
      <c r="AD1344" s="48"/>
    </row>
    <row r="1345" spans="1:30" ht="15">
      <c r="A1345" s="65" t="s">
        <v>353</v>
      </c>
      <c r="B1345" s="65" t="s">
        <v>347</v>
      </c>
      <c r="C1345" s="66" t="s">
        <v>1350</v>
      </c>
      <c r="D1345" s="67">
        <v>3</v>
      </c>
      <c r="E1345" s="66" t="s">
        <v>132</v>
      </c>
      <c r="F1345" s="69">
        <v>32</v>
      </c>
      <c r="G1345" s="66"/>
      <c r="H1345" s="70"/>
      <c r="I1345" s="71"/>
      <c r="J1345" s="71"/>
      <c r="K1345" s="34" t="s">
        <v>66</v>
      </c>
      <c r="L1345" s="72">
        <v>1345</v>
      </c>
      <c r="M1345" s="72"/>
      <c r="N1345" s="73"/>
      <c r="O1345" s="79" t="s">
        <v>417</v>
      </c>
      <c r="P1345" s="79">
        <v>1</v>
      </c>
      <c r="Q1345" s="79" t="s">
        <v>418</v>
      </c>
      <c r="R1345" s="79"/>
      <c r="S1345" s="79"/>
      <c r="T1345" s="78" t="str">
        <f>REPLACE(INDEX(GroupVertices[Group],MATCH(Edges[[#This Row],[Vertex 1]],GroupVertices[Vertex],0)),1,1,"")</f>
        <v>3</v>
      </c>
      <c r="U1345" s="78" t="str">
        <f>REPLACE(INDEX(GroupVertices[Group],MATCH(Edges[[#This Row],[Vertex 2]],GroupVertices[Vertex],0)),1,1,"")</f>
        <v>3</v>
      </c>
      <c r="V1345" s="48"/>
      <c r="W1345" s="49"/>
      <c r="X1345" s="48"/>
      <c r="Y1345" s="49"/>
      <c r="Z1345" s="48"/>
      <c r="AA1345" s="49"/>
      <c r="AB1345" s="48"/>
      <c r="AC1345" s="49"/>
      <c r="AD1345" s="48"/>
    </row>
    <row r="1346" spans="1:30" ht="15">
      <c r="A1346" s="65" t="s">
        <v>199</v>
      </c>
      <c r="B1346" s="65" t="s">
        <v>353</v>
      </c>
      <c r="C1346" s="66" t="s">
        <v>1350</v>
      </c>
      <c r="D1346" s="67">
        <v>3</v>
      </c>
      <c r="E1346" s="66" t="s">
        <v>132</v>
      </c>
      <c r="F1346" s="69">
        <v>32</v>
      </c>
      <c r="G1346" s="66"/>
      <c r="H1346" s="70"/>
      <c r="I1346" s="71"/>
      <c r="J1346" s="71"/>
      <c r="K1346" s="34" t="s">
        <v>65</v>
      </c>
      <c r="L1346" s="72">
        <v>1346</v>
      </c>
      <c r="M1346" s="72"/>
      <c r="N1346" s="73"/>
      <c r="O1346" s="79" t="s">
        <v>417</v>
      </c>
      <c r="P1346" s="79">
        <v>1</v>
      </c>
      <c r="Q1346" s="79" t="s">
        <v>418</v>
      </c>
      <c r="R1346" s="79"/>
      <c r="S1346" s="79"/>
      <c r="T1346" s="78" t="str">
        <f>REPLACE(INDEX(GroupVertices[Group],MATCH(Edges[[#This Row],[Vertex 1]],GroupVertices[Vertex],0)),1,1,"")</f>
        <v>1</v>
      </c>
      <c r="U1346" s="78" t="str">
        <f>REPLACE(INDEX(GroupVertices[Group],MATCH(Edges[[#This Row],[Vertex 2]],GroupVertices[Vertex],0)),1,1,"")</f>
        <v>3</v>
      </c>
      <c r="V1346" s="48"/>
      <c r="W1346" s="49"/>
      <c r="X1346" s="48"/>
      <c r="Y1346" s="49"/>
      <c r="Z1346" s="48"/>
      <c r="AA1346" s="49"/>
      <c r="AB1346" s="48"/>
      <c r="AC1346" s="49"/>
      <c r="AD1346" s="48"/>
    </row>
    <row r="1347" spans="1:30" ht="15">
      <c r="A1347" s="65" t="s">
        <v>242</v>
      </c>
      <c r="B1347" s="65" t="s">
        <v>353</v>
      </c>
      <c r="C1347" s="66" t="s">
        <v>1350</v>
      </c>
      <c r="D1347" s="67">
        <v>3</v>
      </c>
      <c r="E1347" s="66" t="s">
        <v>132</v>
      </c>
      <c r="F1347" s="69">
        <v>32</v>
      </c>
      <c r="G1347" s="66"/>
      <c r="H1347" s="70"/>
      <c r="I1347" s="71"/>
      <c r="J1347" s="71"/>
      <c r="K1347" s="34" t="s">
        <v>65</v>
      </c>
      <c r="L1347" s="72">
        <v>1347</v>
      </c>
      <c r="M1347" s="72"/>
      <c r="N1347" s="73"/>
      <c r="O1347" s="79" t="s">
        <v>417</v>
      </c>
      <c r="P1347" s="79">
        <v>1</v>
      </c>
      <c r="Q1347" s="79" t="s">
        <v>418</v>
      </c>
      <c r="R1347" s="79"/>
      <c r="S1347" s="79"/>
      <c r="T1347" s="78" t="str">
        <f>REPLACE(INDEX(GroupVertices[Group],MATCH(Edges[[#This Row],[Vertex 1]],GroupVertices[Vertex],0)),1,1,"")</f>
        <v>2</v>
      </c>
      <c r="U1347" s="78" t="str">
        <f>REPLACE(INDEX(GroupVertices[Group],MATCH(Edges[[#This Row],[Vertex 2]],GroupVertices[Vertex],0)),1,1,"")</f>
        <v>3</v>
      </c>
      <c r="V1347" s="48"/>
      <c r="W1347" s="49"/>
      <c r="X1347" s="48"/>
      <c r="Y1347" s="49"/>
      <c r="Z1347" s="48"/>
      <c r="AA1347" s="49"/>
      <c r="AB1347" s="48"/>
      <c r="AC1347" s="49"/>
      <c r="AD1347" s="48"/>
    </row>
    <row r="1348" spans="1:30" ht="15">
      <c r="A1348" s="65" t="s">
        <v>274</v>
      </c>
      <c r="B1348" s="65" t="s">
        <v>353</v>
      </c>
      <c r="C1348" s="66" t="s">
        <v>1350</v>
      </c>
      <c r="D1348" s="67">
        <v>3</v>
      </c>
      <c r="E1348" s="66" t="s">
        <v>132</v>
      </c>
      <c r="F1348" s="69">
        <v>32</v>
      </c>
      <c r="G1348" s="66"/>
      <c r="H1348" s="70"/>
      <c r="I1348" s="71"/>
      <c r="J1348" s="71"/>
      <c r="K1348" s="34" t="s">
        <v>66</v>
      </c>
      <c r="L1348" s="72">
        <v>1348</v>
      </c>
      <c r="M1348" s="72"/>
      <c r="N1348" s="73"/>
      <c r="O1348" s="79" t="s">
        <v>417</v>
      </c>
      <c r="P1348" s="79">
        <v>1</v>
      </c>
      <c r="Q1348" s="79" t="s">
        <v>418</v>
      </c>
      <c r="R1348" s="79"/>
      <c r="S1348" s="79"/>
      <c r="T1348" s="78" t="str">
        <f>REPLACE(INDEX(GroupVertices[Group],MATCH(Edges[[#This Row],[Vertex 1]],GroupVertices[Vertex],0)),1,1,"")</f>
        <v>3</v>
      </c>
      <c r="U1348" s="78" t="str">
        <f>REPLACE(INDEX(GroupVertices[Group],MATCH(Edges[[#This Row],[Vertex 2]],GroupVertices[Vertex],0)),1,1,"")</f>
        <v>3</v>
      </c>
      <c r="V1348" s="48"/>
      <c r="W1348" s="49"/>
      <c r="X1348" s="48"/>
      <c r="Y1348" s="49"/>
      <c r="Z1348" s="48"/>
      <c r="AA1348" s="49"/>
      <c r="AB1348" s="48"/>
      <c r="AC1348" s="49"/>
      <c r="AD1348" s="48"/>
    </row>
    <row r="1349" spans="1:30" ht="15">
      <c r="A1349" s="65" t="s">
        <v>347</v>
      </c>
      <c r="B1349" s="65" t="s">
        <v>353</v>
      </c>
      <c r="C1349" s="66" t="s">
        <v>1350</v>
      </c>
      <c r="D1349" s="67">
        <v>3</v>
      </c>
      <c r="E1349" s="66" t="s">
        <v>132</v>
      </c>
      <c r="F1349" s="69">
        <v>32</v>
      </c>
      <c r="G1349" s="66"/>
      <c r="H1349" s="70"/>
      <c r="I1349" s="71"/>
      <c r="J1349" s="71"/>
      <c r="K1349" s="34" t="s">
        <v>66</v>
      </c>
      <c r="L1349" s="72">
        <v>1349</v>
      </c>
      <c r="M1349" s="72"/>
      <c r="N1349" s="73"/>
      <c r="O1349" s="79" t="s">
        <v>417</v>
      </c>
      <c r="P1349" s="79">
        <v>1</v>
      </c>
      <c r="Q1349" s="79" t="s">
        <v>418</v>
      </c>
      <c r="R1349" s="79"/>
      <c r="S1349" s="79"/>
      <c r="T1349" s="78" t="str">
        <f>REPLACE(INDEX(GroupVertices[Group],MATCH(Edges[[#This Row],[Vertex 1]],GroupVertices[Vertex],0)),1,1,"")</f>
        <v>3</v>
      </c>
      <c r="U1349" s="78" t="str">
        <f>REPLACE(INDEX(GroupVertices[Group],MATCH(Edges[[#This Row],[Vertex 2]],GroupVertices[Vertex],0)),1,1,"")</f>
        <v>3</v>
      </c>
      <c r="V1349" s="48"/>
      <c r="W1349" s="49"/>
      <c r="X1349" s="48"/>
      <c r="Y1349" s="49"/>
      <c r="Z1349" s="48"/>
      <c r="AA1349" s="49"/>
      <c r="AB1349" s="48"/>
      <c r="AC1349" s="49"/>
      <c r="AD1349" s="48"/>
    </row>
    <row r="1350" spans="1:30" ht="15">
      <c r="A1350" s="65" t="s">
        <v>352</v>
      </c>
      <c r="B1350" s="65" t="s">
        <v>353</v>
      </c>
      <c r="C1350" s="66" t="s">
        <v>1350</v>
      </c>
      <c r="D1350" s="67">
        <v>3</v>
      </c>
      <c r="E1350" s="66" t="s">
        <v>132</v>
      </c>
      <c r="F1350" s="69">
        <v>32</v>
      </c>
      <c r="G1350" s="66"/>
      <c r="H1350" s="70"/>
      <c r="I1350" s="71"/>
      <c r="J1350" s="71"/>
      <c r="K1350" s="34" t="s">
        <v>65</v>
      </c>
      <c r="L1350" s="72">
        <v>1350</v>
      </c>
      <c r="M1350" s="72"/>
      <c r="N1350" s="73"/>
      <c r="O1350" s="79" t="s">
        <v>417</v>
      </c>
      <c r="P1350" s="79">
        <v>1</v>
      </c>
      <c r="Q1350" s="79" t="s">
        <v>418</v>
      </c>
      <c r="R1350" s="79"/>
      <c r="S1350" s="79"/>
      <c r="T1350" s="78" t="str">
        <f>REPLACE(INDEX(GroupVertices[Group],MATCH(Edges[[#This Row],[Vertex 1]],GroupVertices[Vertex],0)),1,1,"")</f>
        <v>3</v>
      </c>
      <c r="U1350" s="78" t="str">
        <f>REPLACE(INDEX(GroupVertices[Group],MATCH(Edges[[#This Row],[Vertex 2]],GroupVertices[Vertex],0)),1,1,"")</f>
        <v>3</v>
      </c>
      <c r="V1350" s="48"/>
      <c r="W1350" s="49"/>
      <c r="X1350" s="48"/>
      <c r="Y1350" s="49"/>
      <c r="Z1350" s="48"/>
      <c r="AA1350" s="49"/>
      <c r="AB1350" s="48"/>
      <c r="AC1350" s="49"/>
      <c r="AD1350" s="48"/>
    </row>
    <row r="1351" spans="1:30" ht="15">
      <c r="A1351" s="65" t="s">
        <v>291</v>
      </c>
      <c r="B1351" s="65" t="s">
        <v>276</v>
      </c>
      <c r="C1351" s="66" t="s">
        <v>1350</v>
      </c>
      <c r="D1351" s="67">
        <v>3</v>
      </c>
      <c r="E1351" s="66" t="s">
        <v>132</v>
      </c>
      <c r="F1351" s="69">
        <v>32</v>
      </c>
      <c r="G1351" s="66"/>
      <c r="H1351" s="70"/>
      <c r="I1351" s="71"/>
      <c r="J1351" s="71"/>
      <c r="K1351" s="34" t="s">
        <v>66</v>
      </c>
      <c r="L1351" s="72">
        <v>1351</v>
      </c>
      <c r="M1351" s="72"/>
      <c r="N1351" s="73"/>
      <c r="O1351" s="79" t="s">
        <v>417</v>
      </c>
      <c r="P1351" s="79">
        <v>1</v>
      </c>
      <c r="Q1351" s="79" t="s">
        <v>418</v>
      </c>
      <c r="R1351" s="79"/>
      <c r="S1351" s="79"/>
      <c r="T1351" s="78" t="str">
        <f>REPLACE(INDEX(GroupVertices[Group],MATCH(Edges[[#This Row],[Vertex 1]],GroupVertices[Vertex],0)),1,1,"")</f>
        <v>4</v>
      </c>
      <c r="U1351" s="78" t="str">
        <f>REPLACE(INDEX(GroupVertices[Group],MATCH(Edges[[#This Row],[Vertex 2]],GroupVertices[Vertex],0)),1,1,"")</f>
        <v>3</v>
      </c>
      <c r="V1351" s="48"/>
      <c r="W1351" s="49"/>
      <c r="X1351" s="48"/>
      <c r="Y1351" s="49"/>
      <c r="Z1351" s="48"/>
      <c r="AA1351" s="49"/>
      <c r="AB1351" s="48"/>
      <c r="AC1351" s="49"/>
      <c r="AD1351" s="48"/>
    </row>
    <row r="1352" spans="1:30" ht="15">
      <c r="A1352" s="65" t="s">
        <v>291</v>
      </c>
      <c r="B1352" s="65" t="s">
        <v>340</v>
      </c>
      <c r="C1352" s="66" t="s">
        <v>1350</v>
      </c>
      <c r="D1352" s="67">
        <v>3</v>
      </c>
      <c r="E1352" s="66" t="s">
        <v>132</v>
      </c>
      <c r="F1352" s="69">
        <v>32</v>
      </c>
      <c r="G1352" s="66"/>
      <c r="H1352" s="70"/>
      <c r="I1352" s="71"/>
      <c r="J1352" s="71"/>
      <c r="K1352" s="34" t="s">
        <v>65</v>
      </c>
      <c r="L1352" s="72">
        <v>1352</v>
      </c>
      <c r="M1352" s="72"/>
      <c r="N1352" s="73"/>
      <c r="O1352" s="79" t="s">
        <v>417</v>
      </c>
      <c r="P1352" s="79">
        <v>1</v>
      </c>
      <c r="Q1352" s="79" t="s">
        <v>418</v>
      </c>
      <c r="R1352" s="79"/>
      <c r="S1352" s="79"/>
      <c r="T1352" s="78" t="str">
        <f>REPLACE(INDEX(GroupVertices[Group],MATCH(Edges[[#This Row],[Vertex 1]],GroupVertices[Vertex],0)),1,1,"")</f>
        <v>4</v>
      </c>
      <c r="U1352" s="78" t="str">
        <f>REPLACE(INDEX(GroupVertices[Group],MATCH(Edges[[#This Row],[Vertex 2]],GroupVertices[Vertex],0)),1,1,"")</f>
        <v>4</v>
      </c>
      <c r="V1352" s="48"/>
      <c r="W1352" s="49"/>
      <c r="X1352" s="48"/>
      <c r="Y1352" s="49"/>
      <c r="Z1352" s="48"/>
      <c r="AA1352" s="49"/>
      <c r="AB1352" s="48"/>
      <c r="AC1352" s="49"/>
      <c r="AD1352" s="48"/>
    </row>
    <row r="1353" spans="1:30" ht="15">
      <c r="A1353" s="65" t="s">
        <v>291</v>
      </c>
      <c r="B1353" s="65" t="s">
        <v>242</v>
      </c>
      <c r="C1353" s="66" t="s">
        <v>1350</v>
      </c>
      <c r="D1353" s="67">
        <v>3</v>
      </c>
      <c r="E1353" s="66" t="s">
        <v>132</v>
      </c>
      <c r="F1353" s="69">
        <v>32</v>
      </c>
      <c r="G1353" s="66"/>
      <c r="H1353" s="70"/>
      <c r="I1353" s="71"/>
      <c r="J1353" s="71"/>
      <c r="K1353" s="34" t="s">
        <v>65</v>
      </c>
      <c r="L1353" s="72">
        <v>1353</v>
      </c>
      <c r="M1353" s="72"/>
      <c r="N1353" s="73"/>
      <c r="O1353" s="79" t="s">
        <v>417</v>
      </c>
      <c r="P1353" s="79">
        <v>1</v>
      </c>
      <c r="Q1353" s="79" t="s">
        <v>418</v>
      </c>
      <c r="R1353" s="79"/>
      <c r="S1353" s="79"/>
      <c r="T1353" s="78" t="str">
        <f>REPLACE(INDEX(GroupVertices[Group],MATCH(Edges[[#This Row],[Vertex 1]],GroupVertices[Vertex],0)),1,1,"")</f>
        <v>4</v>
      </c>
      <c r="U1353" s="78" t="str">
        <f>REPLACE(INDEX(GroupVertices[Group],MATCH(Edges[[#This Row],[Vertex 2]],GroupVertices[Vertex],0)),1,1,"")</f>
        <v>2</v>
      </c>
      <c r="V1353" s="48"/>
      <c r="W1353" s="49"/>
      <c r="X1353" s="48"/>
      <c r="Y1353" s="49"/>
      <c r="Z1353" s="48"/>
      <c r="AA1353" s="49"/>
      <c r="AB1353" s="48"/>
      <c r="AC1353" s="49"/>
      <c r="AD1353" s="48"/>
    </row>
    <row r="1354" spans="1:30" ht="15">
      <c r="A1354" s="65" t="s">
        <v>291</v>
      </c>
      <c r="B1354" s="65" t="s">
        <v>275</v>
      </c>
      <c r="C1354" s="66" t="s">
        <v>1350</v>
      </c>
      <c r="D1354" s="67">
        <v>3</v>
      </c>
      <c r="E1354" s="66" t="s">
        <v>132</v>
      </c>
      <c r="F1354" s="69">
        <v>32</v>
      </c>
      <c r="G1354" s="66"/>
      <c r="H1354" s="70"/>
      <c r="I1354" s="71"/>
      <c r="J1354" s="71"/>
      <c r="K1354" s="34" t="s">
        <v>65</v>
      </c>
      <c r="L1354" s="72">
        <v>1354</v>
      </c>
      <c r="M1354" s="72"/>
      <c r="N1354" s="73"/>
      <c r="O1354" s="79" t="s">
        <v>417</v>
      </c>
      <c r="P1354" s="79">
        <v>1</v>
      </c>
      <c r="Q1354" s="79" t="s">
        <v>418</v>
      </c>
      <c r="R1354" s="79"/>
      <c r="S1354" s="79"/>
      <c r="T1354" s="78" t="str">
        <f>REPLACE(INDEX(GroupVertices[Group],MATCH(Edges[[#This Row],[Vertex 1]],GroupVertices[Vertex],0)),1,1,"")</f>
        <v>4</v>
      </c>
      <c r="U1354" s="78" t="str">
        <f>REPLACE(INDEX(GroupVertices[Group],MATCH(Edges[[#This Row],[Vertex 2]],GroupVertices[Vertex],0)),1,1,"")</f>
        <v>3</v>
      </c>
      <c r="V1354" s="48"/>
      <c r="W1354" s="49"/>
      <c r="X1354" s="48"/>
      <c r="Y1354" s="49"/>
      <c r="Z1354" s="48"/>
      <c r="AA1354" s="49"/>
      <c r="AB1354" s="48"/>
      <c r="AC1354" s="49"/>
      <c r="AD1354" s="48"/>
    </row>
    <row r="1355" spans="1:30" ht="15">
      <c r="A1355" s="65" t="s">
        <v>291</v>
      </c>
      <c r="B1355" s="65" t="s">
        <v>312</v>
      </c>
      <c r="C1355" s="66" t="s">
        <v>1350</v>
      </c>
      <c r="D1355" s="67">
        <v>3</v>
      </c>
      <c r="E1355" s="66" t="s">
        <v>132</v>
      </c>
      <c r="F1355" s="69">
        <v>32</v>
      </c>
      <c r="G1355" s="66"/>
      <c r="H1355" s="70"/>
      <c r="I1355" s="71"/>
      <c r="J1355" s="71"/>
      <c r="K1355" s="34" t="s">
        <v>65</v>
      </c>
      <c r="L1355" s="72">
        <v>1355</v>
      </c>
      <c r="M1355" s="72"/>
      <c r="N1355" s="73"/>
      <c r="O1355" s="79" t="s">
        <v>417</v>
      </c>
      <c r="P1355" s="79">
        <v>1</v>
      </c>
      <c r="Q1355" s="79" t="s">
        <v>418</v>
      </c>
      <c r="R1355" s="79"/>
      <c r="S1355" s="79"/>
      <c r="T1355" s="78" t="str">
        <f>REPLACE(INDEX(GroupVertices[Group],MATCH(Edges[[#This Row],[Vertex 1]],GroupVertices[Vertex],0)),1,1,"")</f>
        <v>4</v>
      </c>
      <c r="U1355" s="78" t="str">
        <f>REPLACE(INDEX(GroupVertices[Group],MATCH(Edges[[#This Row],[Vertex 2]],GroupVertices[Vertex],0)),1,1,"")</f>
        <v>2</v>
      </c>
      <c r="V1355" s="48"/>
      <c r="W1355" s="49"/>
      <c r="X1355" s="48"/>
      <c r="Y1355" s="49"/>
      <c r="Z1355" s="48"/>
      <c r="AA1355" s="49"/>
      <c r="AB1355" s="48"/>
      <c r="AC1355" s="49"/>
      <c r="AD1355" s="48"/>
    </row>
    <row r="1356" spans="1:30" ht="15">
      <c r="A1356" s="65" t="s">
        <v>291</v>
      </c>
      <c r="B1356" s="65" t="s">
        <v>351</v>
      </c>
      <c r="C1356" s="66" t="s">
        <v>1350</v>
      </c>
      <c r="D1356" s="67">
        <v>3</v>
      </c>
      <c r="E1356" s="66" t="s">
        <v>132</v>
      </c>
      <c r="F1356" s="69">
        <v>32</v>
      </c>
      <c r="G1356" s="66"/>
      <c r="H1356" s="70"/>
      <c r="I1356" s="71"/>
      <c r="J1356" s="71"/>
      <c r="K1356" s="34" t="s">
        <v>65</v>
      </c>
      <c r="L1356" s="72">
        <v>1356</v>
      </c>
      <c r="M1356" s="72"/>
      <c r="N1356" s="73"/>
      <c r="O1356" s="79" t="s">
        <v>417</v>
      </c>
      <c r="P1356" s="79">
        <v>1</v>
      </c>
      <c r="Q1356" s="79" t="s">
        <v>418</v>
      </c>
      <c r="R1356" s="79"/>
      <c r="S1356" s="79"/>
      <c r="T1356" s="78" t="str">
        <f>REPLACE(INDEX(GroupVertices[Group],MATCH(Edges[[#This Row],[Vertex 1]],GroupVertices[Vertex],0)),1,1,"")</f>
        <v>4</v>
      </c>
      <c r="U1356" s="78" t="str">
        <f>REPLACE(INDEX(GroupVertices[Group],MATCH(Edges[[#This Row],[Vertex 2]],GroupVertices[Vertex],0)),1,1,"")</f>
        <v>4</v>
      </c>
      <c r="V1356" s="48"/>
      <c r="W1356" s="49"/>
      <c r="X1356" s="48"/>
      <c r="Y1356" s="49"/>
      <c r="Z1356" s="48"/>
      <c r="AA1356" s="49"/>
      <c r="AB1356" s="48"/>
      <c r="AC1356" s="49"/>
      <c r="AD1356" s="48"/>
    </row>
    <row r="1357" spans="1:30" ht="15">
      <c r="A1357" s="65" t="s">
        <v>199</v>
      </c>
      <c r="B1357" s="65" t="s">
        <v>291</v>
      </c>
      <c r="C1357" s="66" t="s">
        <v>1350</v>
      </c>
      <c r="D1357" s="67">
        <v>3</v>
      </c>
      <c r="E1357" s="66" t="s">
        <v>132</v>
      </c>
      <c r="F1357" s="69">
        <v>32</v>
      </c>
      <c r="G1357" s="66"/>
      <c r="H1357" s="70"/>
      <c r="I1357" s="71"/>
      <c r="J1357" s="71"/>
      <c r="K1357" s="34" t="s">
        <v>65</v>
      </c>
      <c r="L1357" s="72">
        <v>1357</v>
      </c>
      <c r="M1357" s="72"/>
      <c r="N1357" s="73"/>
      <c r="O1357" s="79" t="s">
        <v>417</v>
      </c>
      <c r="P1357" s="79">
        <v>1</v>
      </c>
      <c r="Q1357" s="79" t="s">
        <v>418</v>
      </c>
      <c r="R1357" s="79"/>
      <c r="S1357" s="79"/>
      <c r="T1357" s="78" t="str">
        <f>REPLACE(INDEX(GroupVertices[Group],MATCH(Edges[[#This Row],[Vertex 1]],GroupVertices[Vertex],0)),1,1,"")</f>
        <v>1</v>
      </c>
      <c r="U1357" s="78" t="str">
        <f>REPLACE(INDEX(GroupVertices[Group],MATCH(Edges[[#This Row],[Vertex 2]],GroupVertices[Vertex],0)),1,1,"")</f>
        <v>4</v>
      </c>
      <c r="V1357" s="48"/>
      <c r="W1357" s="49"/>
      <c r="X1357" s="48"/>
      <c r="Y1357" s="49"/>
      <c r="Z1357" s="48"/>
      <c r="AA1357" s="49"/>
      <c r="AB1357" s="48"/>
      <c r="AC1357" s="49"/>
      <c r="AD1357" s="48"/>
    </row>
    <row r="1358" spans="1:30" ht="15">
      <c r="A1358" s="65" t="s">
        <v>276</v>
      </c>
      <c r="B1358" s="65" t="s">
        <v>291</v>
      </c>
      <c r="C1358" s="66" t="s">
        <v>1350</v>
      </c>
      <c r="D1358" s="67">
        <v>3</v>
      </c>
      <c r="E1358" s="66" t="s">
        <v>132</v>
      </c>
      <c r="F1358" s="69">
        <v>32</v>
      </c>
      <c r="G1358" s="66"/>
      <c r="H1358" s="70"/>
      <c r="I1358" s="71"/>
      <c r="J1358" s="71"/>
      <c r="K1358" s="34" t="s">
        <v>66</v>
      </c>
      <c r="L1358" s="72">
        <v>1358</v>
      </c>
      <c r="M1358" s="72"/>
      <c r="N1358" s="73"/>
      <c r="O1358" s="79" t="s">
        <v>417</v>
      </c>
      <c r="P1358" s="79">
        <v>1</v>
      </c>
      <c r="Q1358" s="79" t="s">
        <v>418</v>
      </c>
      <c r="R1358" s="79"/>
      <c r="S1358" s="79"/>
      <c r="T1358" s="78" t="str">
        <f>REPLACE(INDEX(GroupVertices[Group],MATCH(Edges[[#This Row],[Vertex 1]],GroupVertices[Vertex],0)),1,1,"")</f>
        <v>3</v>
      </c>
      <c r="U1358" s="78" t="str">
        <f>REPLACE(INDEX(GroupVertices[Group],MATCH(Edges[[#This Row],[Vertex 2]],GroupVertices[Vertex],0)),1,1,"")</f>
        <v>4</v>
      </c>
      <c r="V1358" s="48"/>
      <c r="W1358" s="49"/>
      <c r="X1358" s="48"/>
      <c r="Y1358" s="49"/>
      <c r="Z1358" s="48"/>
      <c r="AA1358" s="49"/>
      <c r="AB1358" s="48"/>
      <c r="AC1358" s="49"/>
      <c r="AD1358" s="48"/>
    </row>
    <row r="1359" spans="1:30" ht="15">
      <c r="A1359" s="65" t="s">
        <v>222</v>
      </c>
      <c r="B1359" s="65" t="s">
        <v>291</v>
      </c>
      <c r="C1359" s="66" t="s">
        <v>1350</v>
      </c>
      <c r="D1359" s="67">
        <v>3</v>
      </c>
      <c r="E1359" s="66" t="s">
        <v>132</v>
      </c>
      <c r="F1359" s="69">
        <v>32</v>
      </c>
      <c r="G1359" s="66"/>
      <c r="H1359" s="70"/>
      <c r="I1359" s="71"/>
      <c r="J1359" s="71"/>
      <c r="K1359" s="34" t="s">
        <v>65</v>
      </c>
      <c r="L1359" s="72">
        <v>1359</v>
      </c>
      <c r="M1359" s="72"/>
      <c r="N1359" s="73"/>
      <c r="O1359" s="79" t="s">
        <v>417</v>
      </c>
      <c r="P1359" s="79">
        <v>1</v>
      </c>
      <c r="Q1359" s="79" t="s">
        <v>418</v>
      </c>
      <c r="R1359" s="79"/>
      <c r="S1359" s="79"/>
      <c r="T1359" s="78" t="str">
        <f>REPLACE(INDEX(GroupVertices[Group],MATCH(Edges[[#This Row],[Vertex 1]],GroupVertices[Vertex],0)),1,1,"")</f>
        <v>3</v>
      </c>
      <c r="U1359" s="78" t="str">
        <f>REPLACE(INDEX(GroupVertices[Group],MATCH(Edges[[#This Row],[Vertex 2]],GroupVertices[Vertex],0)),1,1,"")</f>
        <v>4</v>
      </c>
      <c r="V1359" s="48"/>
      <c r="W1359" s="49"/>
      <c r="X1359" s="48"/>
      <c r="Y1359" s="49"/>
      <c r="Z1359" s="48"/>
      <c r="AA1359" s="49"/>
      <c r="AB1359" s="48"/>
      <c r="AC1359" s="49"/>
      <c r="AD1359" s="48"/>
    </row>
    <row r="1360" spans="1:30" ht="15">
      <c r="A1360" s="65" t="s">
        <v>297</v>
      </c>
      <c r="B1360" s="65" t="s">
        <v>291</v>
      </c>
      <c r="C1360" s="66" t="s">
        <v>1350</v>
      </c>
      <c r="D1360" s="67">
        <v>3</v>
      </c>
      <c r="E1360" s="66" t="s">
        <v>132</v>
      </c>
      <c r="F1360" s="69">
        <v>32</v>
      </c>
      <c r="G1360" s="66"/>
      <c r="H1360" s="70"/>
      <c r="I1360" s="71"/>
      <c r="J1360" s="71"/>
      <c r="K1360" s="34" t="s">
        <v>65</v>
      </c>
      <c r="L1360" s="72">
        <v>1360</v>
      </c>
      <c r="M1360" s="72"/>
      <c r="N1360" s="73"/>
      <c r="O1360" s="79" t="s">
        <v>417</v>
      </c>
      <c r="P1360" s="79">
        <v>1</v>
      </c>
      <c r="Q1360" s="79" t="s">
        <v>418</v>
      </c>
      <c r="R1360" s="79"/>
      <c r="S1360" s="79"/>
      <c r="T1360" s="78" t="str">
        <f>REPLACE(INDEX(GroupVertices[Group],MATCH(Edges[[#This Row],[Vertex 1]],GroupVertices[Vertex],0)),1,1,"")</f>
        <v>4</v>
      </c>
      <c r="U1360" s="78" t="str">
        <f>REPLACE(INDEX(GroupVertices[Group],MATCH(Edges[[#This Row],[Vertex 2]],GroupVertices[Vertex],0)),1,1,"")</f>
        <v>4</v>
      </c>
      <c r="V1360" s="48"/>
      <c r="W1360" s="49"/>
      <c r="X1360" s="48"/>
      <c r="Y1360" s="49"/>
      <c r="Z1360" s="48"/>
      <c r="AA1360" s="49"/>
      <c r="AB1360" s="48"/>
      <c r="AC1360" s="49"/>
      <c r="AD1360" s="48"/>
    </row>
    <row r="1361" spans="1:30" ht="15">
      <c r="A1361" s="65" t="s">
        <v>339</v>
      </c>
      <c r="B1361" s="65" t="s">
        <v>291</v>
      </c>
      <c r="C1361" s="66" t="s">
        <v>1350</v>
      </c>
      <c r="D1361" s="67">
        <v>3</v>
      </c>
      <c r="E1361" s="66" t="s">
        <v>132</v>
      </c>
      <c r="F1361" s="69">
        <v>32</v>
      </c>
      <c r="G1361" s="66"/>
      <c r="H1361" s="70"/>
      <c r="I1361" s="71"/>
      <c r="J1361" s="71"/>
      <c r="K1361" s="34" t="s">
        <v>65</v>
      </c>
      <c r="L1361" s="72">
        <v>1361</v>
      </c>
      <c r="M1361" s="72"/>
      <c r="N1361" s="73"/>
      <c r="O1361" s="79" t="s">
        <v>417</v>
      </c>
      <c r="P1361" s="79">
        <v>1</v>
      </c>
      <c r="Q1361" s="79" t="s">
        <v>418</v>
      </c>
      <c r="R1361" s="79"/>
      <c r="S1361" s="79"/>
      <c r="T1361" s="78" t="str">
        <f>REPLACE(INDEX(GroupVertices[Group],MATCH(Edges[[#This Row],[Vertex 1]],GroupVertices[Vertex],0)),1,1,"")</f>
        <v>2</v>
      </c>
      <c r="U1361" s="78" t="str">
        <f>REPLACE(INDEX(GroupVertices[Group],MATCH(Edges[[#This Row],[Vertex 2]],GroupVertices[Vertex],0)),1,1,"")</f>
        <v>4</v>
      </c>
      <c r="V1361" s="48"/>
      <c r="W1361" s="49"/>
      <c r="X1361" s="48"/>
      <c r="Y1361" s="49"/>
      <c r="Z1361" s="48"/>
      <c r="AA1361" s="49"/>
      <c r="AB1361" s="48"/>
      <c r="AC1361" s="49"/>
      <c r="AD1361" s="48"/>
    </row>
    <row r="1362" spans="1:30" ht="15">
      <c r="A1362" s="65" t="s">
        <v>352</v>
      </c>
      <c r="B1362" s="65" t="s">
        <v>291</v>
      </c>
      <c r="C1362" s="66" t="s">
        <v>1350</v>
      </c>
      <c r="D1362" s="67">
        <v>3</v>
      </c>
      <c r="E1362" s="66" t="s">
        <v>132</v>
      </c>
      <c r="F1362" s="69">
        <v>32</v>
      </c>
      <c r="G1362" s="66"/>
      <c r="H1362" s="70"/>
      <c r="I1362" s="71"/>
      <c r="J1362" s="71"/>
      <c r="K1362" s="34" t="s">
        <v>65</v>
      </c>
      <c r="L1362" s="72">
        <v>1362</v>
      </c>
      <c r="M1362" s="72"/>
      <c r="N1362" s="73"/>
      <c r="O1362" s="79" t="s">
        <v>417</v>
      </c>
      <c r="P1362" s="79">
        <v>1</v>
      </c>
      <c r="Q1362" s="79" t="s">
        <v>418</v>
      </c>
      <c r="R1362" s="79"/>
      <c r="S1362" s="79"/>
      <c r="T1362" s="78" t="str">
        <f>REPLACE(INDEX(GroupVertices[Group],MATCH(Edges[[#This Row],[Vertex 1]],GroupVertices[Vertex],0)),1,1,"")</f>
        <v>3</v>
      </c>
      <c r="U1362" s="78" t="str">
        <f>REPLACE(INDEX(GroupVertices[Group],MATCH(Edges[[#This Row],[Vertex 2]],GroupVertices[Vertex],0)),1,1,"")</f>
        <v>4</v>
      </c>
      <c r="V1362" s="48"/>
      <c r="W1362" s="49"/>
      <c r="X1362" s="48"/>
      <c r="Y1362" s="49"/>
      <c r="Z1362" s="48"/>
      <c r="AA1362" s="49"/>
      <c r="AB1362" s="48"/>
      <c r="AC1362" s="49"/>
      <c r="AD1362" s="48"/>
    </row>
    <row r="1363" spans="1:30" ht="15">
      <c r="A1363" s="65" t="s">
        <v>276</v>
      </c>
      <c r="B1363" s="65" t="s">
        <v>222</v>
      </c>
      <c r="C1363" s="66" t="s">
        <v>1350</v>
      </c>
      <c r="D1363" s="67">
        <v>3</v>
      </c>
      <c r="E1363" s="66" t="s">
        <v>132</v>
      </c>
      <c r="F1363" s="69">
        <v>32</v>
      </c>
      <c r="G1363" s="66"/>
      <c r="H1363" s="70"/>
      <c r="I1363" s="71"/>
      <c r="J1363" s="71"/>
      <c r="K1363" s="34" t="s">
        <v>65</v>
      </c>
      <c r="L1363" s="72">
        <v>1363</v>
      </c>
      <c r="M1363" s="72"/>
      <c r="N1363" s="73"/>
      <c r="O1363" s="79" t="s">
        <v>417</v>
      </c>
      <c r="P1363" s="79">
        <v>1</v>
      </c>
      <c r="Q1363" s="79" t="s">
        <v>418</v>
      </c>
      <c r="R1363" s="79"/>
      <c r="S1363" s="79"/>
      <c r="T1363" s="78" t="str">
        <f>REPLACE(INDEX(GroupVertices[Group],MATCH(Edges[[#This Row],[Vertex 1]],GroupVertices[Vertex],0)),1,1,"")</f>
        <v>3</v>
      </c>
      <c r="U1363" s="78" t="str">
        <f>REPLACE(INDEX(GroupVertices[Group],MATCH(Edges[[#This Row],[Vertex 2]],GroupVertices[Vertex],0)),1,1,"")</f>
        <v>3</v>
      </c>
      <c r="V1363" s="48"/>
      <c r="W1363" s="49"/>
      <c r="X1363" s="48"/>
      <c r="Y1363" s="49"/>
      <c r="Z1363" s="48"/>
      <c r="AA1363" s="49"/>
      <c r="AB1363" s="48"/>
      <c r="AC1363" s="49"/>
      <c r="AD1363" s="48"/>
    </row>
    <row r="1364" spans="1:30" ht="15">
      <c r="A1364" s="65" t="s">
        <v>276</v>
      </c>
      <c r="B1364" s="65" t="s">
        <v>260</v>
      </c>
      <c r="C1364" s="66" t="s">
        <v>1350</v>
      </c>
      <c r="D1364" s="67">
        <v>3</v>
      </c>
      <c r="E1364" s="66" t="s">
        <v>132</v>
      </c>
      <c r="F1364" s="69">
        <v>32</v>
      </c>
      <c r="G1364" s="66"/>
      <c r="H1364" s="70"/>
      <c r="I1364" s="71"/>
      <c r="J1364" s="71"/>
      <c r="K1364" s="34" t="s">
        <v>66</v>
      </c>
      <c r="L1364" s="72">
        <v>1364</v>
      </c>
      <c r="M1364" s="72"/>
      <c r="N1364" s="73"/>
      <c r="O1364" s="79" t="s">
        <v>417</v>
      </c>
      <c r="P1364" s="79">
        <v>1</v>
      </c>
      <c r="Q1364" s="79" t="s">
        <v>418</v>
      </c>
      <c r="R1364" s="79"/>
      <c r="S1364" s="79"/>
      <c r="T1364" s="78" t="str">
        <f>REPLACE(INDEX(GroupVertices[Group],MATCH(Edges[[#This Row],[Vertex 1]],GroupVertices[Vertex],0)),1,1,"")</f>
        <v>3</v>
      </c>
      <c r="U1364" s="78" t="str">
        <f>REPLACE(INDEX(GroupVertices[Group],MATCH(Edges[[#This Row],[Vertex 2]],GroupVertices[Vertex],0)),1,1,"")</f>
        <v>3</v>
      </c>
      <c r="V1364" s="48"/>
      <c r="W1364" s="49"/>
      <c r="X1364" s="48"/>
      <c r="Y1364" s="49"/>
      <c r="Z1364" s="48"/>
      <c r="AA1364" s="49"/>
      <c r="AB1364" s="48"/>
      <c r="AC1364" s="49"/>
      <c r="AD1364" s="48"/>
    </row>
    <row r="1365" spans="1:30" ht="15">
      <c r="A1365" s="65" t="s">
        <v>276</v>
      </c>
      <c r="B1365" s="65" t="s">
        <v>396</v>
      </c>
      <c r="C1365" s="66" t="s">
        <v>1350</v>
      </c>
      <c r="D1365" s="67">
        <v>3</v>
      </c>
      <c r="E1365" s="66" t="s">
        <v>132</v>
      </c>
      <c r="F1365" s="69">
        <v>32</v>
      </c>
      <c r="G1365" s="66"/>
      <c r="H1365" s="70"/>
      <c r="I1365" s="71"/>
      <c r="J1365" s="71"/>
      <c r="K1365" s="34" t="s">
        <v>65</v>
      </c>
      <c r="L1365" s="72">
        <v>1365</v>
      </c>
      <c r="M1365" s="72"/>
      <c r="N1365" s="73"/>
      <c r="O1365" s="79" t="s">
        <v>417</v>
      </c>
      <c r="P1365" s="79">
        <v>1</v>
      </c>
      <c r="Q1365" s="79" t="s">
        <v>418</v>
      </c>
      <c r="R1365" s="79"/>
      <c r="S1365" s="79"/>
      <c r="T1365" s="78" t="str">
        <f>REPLACE(INDEX(GroupVertices[Group],MATCH(Edges[[#This Row],[Vertex 1]],GroupVertices[Vertex],0)),1,1,"")</f>
        <v>3</v>
      </c>
      <c r="U1365" s="78" t="str">
        <f>REPLACE(INDEX(GroupVertices[Group],MATCH(Edges[[#This Row],[Vertex 2]],GroupVertices[Vertex],0)),1,1,"")</f>
        <v>2</v>
      </c>
      <c r="V1365" s="48"/>
      <c r="W1365" s="49"/>
      <c r="X1365" s="48"/>
      <c r="Y1365" s="49"/>
      <c r="Z1365" s="48"/>
      <c r="AA1365" s="49"/>
      <c r="AB1365" s="48"/>
      <c r="AC1365" s="49"/>
      <c r="AD1365" s="48"/>
    </row>
    <row r="1366" spans="1:30" ht="15">
      <c r="A1366" s="65" t="s">
        <v>276</v>
      </c>
      <c r="B1366" s="65" t="s">
        <v>297</v>
      </c>
      <c r="C1366" s="66" t="s">
        <v>1350</v>
      </c>
      <c r="D1366" s="67">
        <v>3</v>
      </c>
      <c r="E1366" s="66" t="s">
        <v>132</v>
      </c>
      <c r="F1366" s="69">
        <v>32</v>
      </c>
      <c r="G1366" s="66"/>
      <c r="H1366" s="70"/>
      <c r="I1366" s="71"/>
      <c r="J1366" s="71"/>
      <c r="K1366" s="34" t="s">
        <v>66</v>
      </c>
      <c r="L1366" s="72">
        <v>1366</v>
      </c>
      <c r="M1366" s="72"/>
      <c r="N1366" s="73"/>
      <c r="O1366" s="79" t="s">
        <v>417</v>
      </c>
      <c r="P1366" s="79">
        <v>1</v>
      </c>
      <c r="Q1366" s="79" t="s">
        <v>418</v>
      </c>
      <c r="R1366" s="79"/>
      <c r="S1366" s="79"/>
      <c r="T1366" s="78" t="str">
        <f>REPLACE(INDEX(GroupVertices[Group],MATCH(Edges[[#This Row],[Vertex 1]],GroupVertices[Vertex],0)),1,1,"")</f>
        <v>3</v>
      </c>
      <c r="U1366" s="78" t="str">
        <f>REPLACE(INDEX(GroupVertices[Group],MATCH(Edges[[#This Row],[Vertex 2]],GroupVertices[Vertex],0)),1,1,"")</f>
        <v>4</v>
      </c>
      <c r="V1366" s="48"/>
      <c r="W1366" s="49"/>
      <c r="X1366" s="48"/>
      <c r="Y1366" s="49"/>
      <c r="Z1366" s="48"/>
      <c r="AA1366" s="49"/>
      <c r="AB1366" s="48"/>
      <c r="AC1366" s="49"/>
      <c r="AD1366" s="48"/>
    </row>
    <row r="1367" spans="1:30" ht="15">
      <c r="A1367" s="65" t="s">
        <v>276</v>
      </c>
      <c r="B1367" s="65" t="s">
        <v>339</v>
      </c>
      <c r="C1367" s="66" t="s">
        <v>1350</v>
      </c>
      <c r="D1367" s="67">
        <v>3</v>
      </c>
      <c r="E1367" s="66" t="s">
        <v>132</v>
      </c>
      <c r="F1367" s="69">
        <v>32</v>
      </c>
      <c r="G1367" s="66"/>
      <c r="H1367" s="70"/>
      <c r="I1367" s="71"/>
      <c r="J1367" s="71"/>
      <c r="K1367" s="34" t="s">
        <v>65</v>
      </c>
      <c r="L1367" s="72">
        <v>1367</v>
      </c>
      <c r="M1367" s="72"/>
      <c r="N1367" s="73"/>
      <c r="O1367" s="79" t="s">
        <v>417</v>
      </c>
      <c r="P1367" s="79">
        <v>1</v>
      </c>
      <c r="Q1367" s="79" t="s">
        <v>418</v>
      </c>
      <c r="R1367" s="79"/>
      <c r="S1367" s="79"/>
      <c r="T1367" s="78" t="str">
        <f>REPLACE(INDEX(GroupVertices[Group],MATCH(Edges[[#This Row],[Vertex 1]],GroupVertices[Vertex],0)),1,1,"")</f>
        <v>3</v>
      </c>
      <c r="U1367" s="78" t="str">
        <f>REPLACE(INDEX(GroupVertices[Group],MATCH(Edges[[#This Row],[Vertex 2]],GroupVertices[Vertex],0)),1,1,"")</f>
        <v>2</v>
      </c>
      <c r="V1367" s="48"/>
      <c r="W1367" s="49"/>
      <c r="X1367" s="48"/>
      <c r="Y1367" s="49"/>
      <c r="Z1367" s="48"/>
      <c r="AA1367" s="49"/>
      <c r="AB1367" s="48"/>
      <c r="AC1367" s="49"/>
      <c r="AD1367" s="48"/>
    </row>
    <row r="1368" spans="1:30" ht="15">
      <c r="A1368" s="65" t="s">
        <v>199</v>
      </c>
      <c r="B1368" s="65" t="s">
        <v>276</v>
      </c>
      <c r="C1368" s="66" t="s">
        <v>1350</v>
      </c>
      <c r="D1368" s="67">
        <v>3</v>
      </c>
      <c r="E1368" s="66" t="s">
        <v>132</v>
      </c>
      <c r="F1368" s="69">
        <v>32</v>
      </c>
      <c r="G1368" s="66"/>
      <c r="H1368" s="70"/>
      <c r="I1368" s="71"/>
      <c r="J1368" s="71"/>
      <c r="K1368" s="34" t="s">
        <v>65</v>
      </c>
      <c r="L1368" s="72">
        <v>1368</v>
      </c>
      <c r="M1368" s="72"/>
      <c r="N1368" s="73"/>
      <c r="O1368" s="79" t="s">
        <v>417</v>
      </c>
      <c r="P1368" s="79">
        <v>1</v>
      </c>
      <c r="Q1368" s="79" t="s">
        <v>418</v>
      </c>
      <c r="R1368" s="79"/>
      <c r="S1368" s="79"/>
      <c r="T1368" s="78" t="str">
        <f>REPLACE(INDEX(GroupVertices[Group],MATCH(Edges[[#This Row],[Vertex 1]],GroupVertices[Vertex],0)),1,1,"")</f>
        <v>1</v>
      </c>
      <c r="U1368" s="78" t="str">
        <f>REPLACE(INDEX(GroupVertices[Group],MATCH(Edges[[#This Row],[Vertex 2]],GroupVertices[Vertex],0)),1,1,"")</f>
        <v>3</v>
      </c>
      <c r="V1368" s="48"/>
      <c r="W1368" s="49"/>
      <c r="X1368" s="48"/>
      <c r="Y1368" s="49"/>
      <c r="Z1368" s="48"/>
      <c r="AA1368" s="49"/>
      <c r="AB1368" s="48"/>
      <c r="AC1368" s="49"/>
      <c r="AD1368" s="48"/>
    </row>
    <row r="1369" spans="1:30" ht="15">
      <c r="A1369" s="65" t="s">
        <v>354</v>
      </c>
      <c r="B1369" s="65" t="s">
        <v>276</v>
      </c>
      <c r="C1369" s="66" t="s">
        <v>1350</v>
      </c>
      <c r="D1369" s="67">
        <v>3</v>
      </c>
      <c r="E1369" s="66" t="s">
        <v>132</v>
      </c>
      <c r="F1369" s="69">
        <v>32</v>
      </c>
      <c r="G1369" s="66"/>
      <c r="H1369" s="70"/>
      <c r="I1369" s="71"/>
      <c r="J1369" s="71"/>
      <c r="K1369" s="34" t="s">
        <v>65</v>
      </c>
      <c r="L1369" s="72">
        <v>1369</v>
      </c>
      <c r="M1369" s="72"/>
      <c r="N1369" s="73"/>
      <c r="O1369" s="79" t="s">
        <v>417</v>
      </c>
      <c r="P1369" s="79">
        <v>1</v>
      </c>
      <c r="Q1369" s="79" t="s">
        <v>418</v>
      </c>
      <c r="R1369" s="79"/>
      <c r="S1369" s="79"/>
      <c r="T1369" s="78" t="str">
        <f>REPLACE(INDEX(GroupVertices[Group],MATCH(Edges[[#This Row],[Vertex 1]],GroupVertices[Vertex],0)),1,1,"")</f>
        <v>3</v>
      </c>
      <c r="U1369" s="78" t="str">
        <f>REPLACE(INDEX(GroupVertices[Group],MATCH(Edges[[#This Row],[Vertex 2]],GroupVertices[Vertex],0)),1,1,"")</f>
        <v>3</v>
      </c>
      <c r="V1369" s="48"/>
      <c r="W1369" s="49"/>
      <c r="X1369" s="48"/>
      <c r="Y1369" s="49"/>
      <c r="Z1369" s="48"/>
      <c r="AA1369" s="49"/>
      <c r="AB1369" s="48"/>
      <c r="AC1369" s="49"/>
      <c r="AD1369" s="48"/>
    </row>
    <row r="1370" spans="1:30" ht="15">
      <c r="A1370" s="65" t="s">
        <v>242</v>
      </c>
      <c r="B1370" s="65" t="s">
        <v>276</v>
      </c>
      <c r="C1370" s="66" t="s">
        <v>1350</v>
      </c>
      <c r="D1370" s="67">
        <v>3</v>
      </c>
      <c r="E1370" s="66" t="s">
        <v>132</v>
      </c>
      <c r="F1370" s="69">
        <v>32</v>
      </c>
      <c r="G1370" s="66"/>
      <c r="H1370" s="70"/>
      <c r="I1370" s="71"/>
      <c r="J1370" s="71"/>
      <c r="K1370" s="34" t="s">
        <v>65</v>
      </c>
      <c r="L1370" s="72">
        <v>1370</v>
      </c>
      <c r="M1370" s="72"/>
      <c r="N1370" s="73"/>
      <c r="O1370" s="79" t="s">
        <v>417</v>
      </c>
      <c r="P1370" s="79">
        <v>1</v>
      </c>
      <c r="Q1370" s="79" t="s">
        <v>418</v>
      </c>
      <c r="R1370" s="79"/>
      <c r="S1370" s="79"/>
      <c r="T1370" s="78" t="str">
        <f>REPLACE(INDEX(GroupVertices[Group],MATCH(Edges[[#This Row],[Vertex 1]],GroupVertices[Vertex],0)),1,1,"")</f>
        <v>2</v>
      </c>
      <c r="U1370" s="78" t="str">
        <f>REPLACE(INDEX(GroupVertices[Group],MATCH(Edges[[#This Row],[Vertex 2]],GroupVertices[Vertex],0)),1,1,"")</f>
        <v>3</v>
      </c>
      <c r="V1370" s="48"/>
      <c r="W1370" s="49"/>
      <c r="X1370" s="48"/>
      <c r="Y1370" s="49"/>
      <c r="Z1370" s="48"/>
      <c r="AA1370" s="49"/>
      <c r="AB1370" s="48"/>
      <c r="AC1370" s="49"/>
      <c r="AD1370" s="48"/>
    </row>
    <row r="1371" spans="1:30" ht="15">
      <c r="A1371" s="65" t="s">
        <v>260</v>
      </c>
      <c r="B1371" s="65" t="s">
        <v>276</v>
      </c>
      <c r="C1371" s="66" t="s">
        <v>1350</v>
      </c>
      <c r="D1371" s="67">
        <v>3</v>
      </c>
      <c r="E1371" s="66" t="s">
        <v>132</v>
      </c>
      <c r="F1371" s="69">
        <v>32</v>
      </c>
      <c r="G1371" s="66"/>
      <c r="H1371" s="70"/>
      <c r="I1371" s="71"/>
      <c r="J1371" s="71"/>
      <c r="K1371" s="34" t="s">
        <v>66</v>
      </c>
      <c r="L1371" s="72">
        <v>1371</v>
      </c>
      <c r="M1371" s="72"/>
      <c r="N1371" s="73"/>
      <c r="O1371" s="79" t="s">
        <v>417</v>
      </c>
      <c r="P1371" s="79">
        <v>1</v>
      </c>
      <c r="Q1371" s="79" t="s">
        <v>418</v>
      </c>
      <c r="R1371" s="79"/>
      <c r="S1371" s="79"/>
      <c r="T1371" s="78" t="str">
        <f>REPLACE(INDEX(GroupVertices[Group],MATCH(Edges[[#This Row],[Vertex 1]],GroupVertices[Vertex],0)),1,1,"")</f>
        <v>3</v>
      </c>
      <c r="U1371" s="78" t="str">
        <f>REPLACE(INDEX(GroupVertices[Group],MATCH(Edges[[#This Row],[Vertex 2]],GroupVertices[Vertex],0)),1,1,"")</f>
        <v>3</v>
      </c>
      <c r="V1371" s="48"/>
      <c r="W1371" s="49"/>
      <c r="X1371" s="48"/>
      <c r="Y1371" s="49"/>
      <c r="Z1371" s="48"/>
      <c r="AA1371" s="49"/>
      <c r="AB1371" s="48"/>
      <c r="AC1371" s="49"/>
      <c r="AD1371" s="48"/>
    </row>
    <row r="1372" spans="1:30" ht="15">
      <c r="A1372" s="65" t="s">
        <v>333</v>
      </c>
      <c r="B1372" s="65" t="s">
        <v>276</v>
      </c>
      <c r="C1372" s="66" t="s">
        <v>1350</v>
      </c>
      <c r="D1372" s="67">
        <v>3</v>
      </c>
      <c r="E1372" s="66" t="s">
        <v>132</v>
      </c>
      <c r="F1372" s="69">
        <v>32</v>
      </c>
      <c r="G1372" s="66"/>
      <c r="H1372" s="70"/>
      <c r="I1372" s="71"/>
      <c r="J1372" s="71"/>
      <c r="K1372" s="34" t="s">
        <v>65</v>
      </c>
      <c r="L1372" s="72">
        <v>1372</v>
      </c>
      <c r="M1372" s="72"/>
      <c r="N1372" s="73"/>
      <c r="O1372" s="79" t="s">
        <v>417</v>
      </c>
      <c r="P1372" s="79">
        <v>1</v>
      </c>
      <c r="Q1372" s="79" t="s">
        <v>418</v>
      </c>
      <c r="R1372" s="79"/>
      <c r="S1372" s="79"/>
      <c r="T1372" s="78" t="str">
        <f>REPLACE(INDEX(GroupVertices[Group],MATCH(Edges[[#This Row],[Vertex 1]],GroupVertices[Vertex],0)),1,1,"")</f>
        <v>1</v>
      </c>
      <c r="U1372" s="78" t="str">
        <f>REPLACE(INDEX(GroupVertices[Group],MATCH(Edges[[#This Row],[Vertex 2]],GroupVertices[Vertex],0)),1,1,"")</f>
        <v>3</v>
      </c>
      <c r="V1372" s="48"/>
      <c r="W1372" s="49"/>
      <c r="X1372" s="48"/>
      <c r="Y1372" s="49"/>
      <c r="Z1372" s="48"/>
      <c r="AA1372" s="49"/>
      <c r="AB1372" s="48"/>
      <c r="AC1372" s="49"/>
      <c r="AD1372" s="48"/>
    </row>
    <row r="1373" spans="1:30" ht="15">
      <c r="A1373" s="65" t="s">
        <v>297</v>
      </c>
      <c r="B1373" s="65" t="s">
        <v>276</v>
      </c>
      <c r="C1373" s="66" t="s">
        <v>1350</v>
      </c>
      <c r="D1373" s="67">
        <v>3</v>
      </c>
      <c r="E1373" s="66" t="s">
        <v>132</v>
      </c>
      <c r="F1373" s="69">
        <v>32</v>
      </c>
      <c r="G1373" s="66"/>
      <c r="H1373" s="70"/>
      <c r="I1373" s="71"/>
      <c r="J1373" s="71"/>
      <c r="K1373" s="34" t="s">
        <v>66</v>
      </c>
      <c r="L1373" s="72">
        <v>1373</v>
      </c>
      <c r="M1373" s="72"/>
      <c r="N1373" s="73"/>
      <c r="O1373" s="79" t="s">
        <v>417</v>
      </c>
      <c r="P1373" s="79">
        <v>1</v>
      </c>
      <c r="Q1373" s="79" t="s">
        <v>418</v>
      </c>
      <c r="R1373" s="79"/>
      <c r="S1373" s="79"/>
      <c r="T1373" s="78" t="str">
        <f>REPLACE(INDEX(GroupVertices[Group],MATCH(Edges[[#This Row],[Vertex 1]],GroupVertices[Vertex],0)),1,1,"")</f>
        <v>4</v>
      </c>
      <c r="U1373" s="78" t="str">
        <f>REPLACE(INDEX(GroupVertices[Group],MATCH(Edges[[#This Row],[Vertex 2]],GroupVertices[Vertex],0)),1,1,"")</f>
        <v>3</v>
      </c>
      <c r="V1373" s="48"/>
      <c r="W1373" s="49"/>
      <c r="X1373" s="48"/>
      <c r="Y1373" s="49"/>
      <c r="Z1373" s="48"/>
      <c r="AA1373" s="49"/>
      <c r="AB1373" s="48"/>
      <c r="AC1373" s="49"/>
      <c r="AD1373" s="48"/>
    </row>
    <row r="1374" spans="1:30" ht="15">
      <c r="A1374" s="65" t="s">
        <v>351</v>
      </c>
      <c r="B1374" s="65" t="s">
        <v>276</v>
      </c>
      <c r="C1374" s="66" t="s">
        <v>1350</v>
      </c>
      <c r="D1374" s="67">
        <v>3</v>
      </c>
      <c r="E1374" s="66" t="s">
        <v>132</v>
      </c>
      <c r="F1374" s="69">
        <v>32</v>
      </c>
      <c r="G1374" s="66"/>
      <c r="H1374" s="70"/>
      <c r="I1374" s="71"/>
      <c r="J1374" s="71"/>
      <c r="K1374" s="34" t="s">
        <v>65</v>
      </c>
      <c r="L1374" s="72">
        <v>1374</v>
      </c>
      <c r="M1374" s="72"/>
      <c r="N1374" s="73"/>
      <c r="O1374" s="79" t="s">
        <v>417</v>
      </c>
      <c r="P1374" s="79">
        <v>1</v>
      </c>
      <c r="Q1374" s="79" t="s">
        <v>418</v>
      </c>
      <c r="R1374" s="79"/>
      <c r="S1374" s="79"/>
      <c r="T1374" s="78" t="str">
        <f>REPLACE(INDEX(GroupVertices[Group],MATCH(Edges[[#This Row],[Vertex 1]],GroupVertices[Vertex],0)),1,1,"")</f>
        <v>4</v>
      </c>
      <c r="U1374" s="78" t="str">
        <f>REPLACE(INDEX(GroupVertices[Group],MATCH(Edges[[#This Row],[Vertex 2]],GroupVertices[Vertex],0)),1,1,"")</f>
        <v>3</v>
      </c>
      <c r="V1374" s="48"/>
      <c r="W1374" s="49"/>
      <c r="X1374" s="48"/>
      <c r="Y1374" s="49"/>
      <c r="Z1374" s="48"/>
      <c r="AA1374" s="49"/>
      <c r="AB1374" s="48"/>
      <c r="AC1374" s="49"/>
      <c r="AD1374" s="48"/>
    </row>
    <row r="1375" spans="1:30" ht="15">
      <c r="A1375" s="65" t="s">
        <v>352</v>
      </c>
      <c r="B1375" s="65" t="s">
        <v>276</v>
      </c>
      <c r="C1375" s="66" t="s">
        <v>1350</v>
      </c>
      <c r="D1375" s="67">
        <v>3</v>
      </c>
      <c r="E1375" s="66" t="s">
        <v>132</v>
      </c>
      <c r="F1375" s="69">
        <v>32</v>
      </c>
      <c r="G1375" s="66"/>
      <c r="H1375" s="70"/>
      <c r="I1375" s="71"/>
      <c r="J1375" s="71"/>
      <c r="K1375" s="34" t="s">
        <v>65</v>
      </c>
      <c r="L1375" s="72">
        <v>1375</v>
      </c>
      <c r="M1375" s="72"/>
      <c r="N1375" s="73"/>
      <c r="O1375" s="79" t="s">
        <v>417</v>
      </c>
      <c r="P1375" s="79">
        <v>1</v>
      </c>
      <c r="Q1375" s="79" t="s">
        <v>418</v>
      </c>
      <c r="R1375" s="79"/>
      <c r="S1375" s="79"/>
      <c r="T1375" s="78" t="str">
        <f>REPLACE(INDEX(GroupVertices[Group],MATCH(Edges[[#This Row],[Vertex 1]],GroupVertices[Vertex],0)),1,1,"")</f>
        <v>3</v>
      </c>
      <c r="U1375" s="78" t="str">
        <f>REPLACE(INDEX(GroupVertices[Group],MATCH(Edges[[#This Row],[Vertex 2]],GroupVertices[Vertex],0)),1,1,"")</f>
        <v>3</v>
      </c>
      <c r="V1375" s="48"/>
      <c r="W1375" s="49"/>
      <c r="X1375" s="48"/>
      <c r="Y1375" s="49"/>
      <c r="Z1375" s="48"/>
      <c r="AA1375" s="49"/>
      <c r="AB1375" s="48"/>
      <c r="AC1375" s="49"/>
      <c r="AD1375" s="48"/>
    </row>
    <row r="1376" spans="1:30" ht="15">
      <c r="A1376" s="65" t="s">
        <v>354</v>
      </c>
      <c r="B1376" s="65" t="s">
        <v>222</v>
      </c>
      <c r="C1376" s="66" t="s">
        <v>1350</v>
      </c>
      <c r="D1376" s="67">
        <v>3</v>
      </c>
      <c r="E1376" s="66" t="s">
        <v>132</v>
      </c>
      <c r="F1376" s="69">
        <v>32</v>
      </c>
      <c r="G1376" s="66"/>
      <c r="H1376" s="70"/>
      <c r="I1376" s="71"/>
      <c r="J1376" s="71"/>
      <c r="K1376" s="34" t="s">
        <v>65</v>
      </c>
      <c r="L1376" s="72">
        <v>1376</v>
      </c>
      <c r="M1376" s="72"/>
      <c r="N1376" s="73"/>
      <c r="O1376" s="79" t="s">
        <v>417</v>
      </c>
      <c r="P1376" s="79">
        <v>1</v>
      </c>
      <c r="Q1376" s="79" t="s">
        <v>418</v>
      </c>
      <c r="R1376" s="79"/>
      <c r="S1376" s="79"/>
      <c r="T1376" s="78" t="str">
        <f>REPLACE(INDEX(GroupVertices[Group],MATCH(Edges[[#This Row],[Vertex 1]],GroupVertices[Vertex],0)),1,1,"")</f>
        <v>3</v>
      </c>
      <c r="U1376" s="78" t="str">
        <f>REPLACE(INDEX(GroupVertices[Group],MATCH(Edges[[#This Row],[Vertex 2]],GroupVertices[Vertex],0)),1,1,"")</f>
        <v>3</v>
      </c>
      <c r="V1376" s="48"/>
      <c r="W1376" s="49"/>
      <c r="X1376" s="48"/>
      <c r="Y1376" s="49"/>
      <c r="Z1376" s="48"/>
      <c r="AA1376" s="49"/>
      <c r="AB1376" s="48"/>
      <c r="AC1376" s="49"/>
      <c r="AD1376" s="48"/>
    </row>
    <row r="1377" spans="1:30" ht="15">
      <c r="A1377" s="65" t="s">
        <v>199</v>
      </c>
      <c r="B1377" s="65" t="s">
        <v>354</v>
      </c>
      <c r="C1377" s="66" t="s">
        <v>1350</v>
      </c>
      <c r="D1377" s="67">
        <v>3</v>
      </c>
      <c r="E1377" s="66" t="s">
        <v>132</v>
      </c>
      <c r="F1377" s="69">
        <v>32</v>
      </c>
      <c r="G1377" s="66"/>
      <c r="H1377" s="70"/>
      <c r="I1377" s="71"/>
      <c r="J1377" s="71"/>
      <c r="K1377" s="34" t="s">
        <v>65</v>
      </c>
      <c r="L1377" s="72">
        <v>1377</v>
      </c>
      <c r="M1377" s="72"/>
      <c r="N1377" s="73"/>
      <c r="O1377" s="79" t="s">
        <v>417</v>
      </c>
      <c r="P1377" s="79">
        <v>1</v>
      </c>
      <c r="Q1377" s="79" t="s">
        <v>418</v>
      </c>
      <c r="R1377" s="79"/>
      <c r="S1377" s="79"/>
      <c r="T1377" s="78" t="str">
        <f>REPLACE(INDEX(GroupVertices[Group],MATCH(Edges[[#This Row],[Vertex 1]],GroupVertices[Vertex],0)),1,1,"")</f>
        <v>1</v>
      </c>
      <c r="U1377" s="78" t="str">
        <f>REPLACE(INDEX(GroupVertices[Group],MATCH(Edges[[#This Row],[Vertex 2]],GroupVertices[Vertex],0)),1,1,"")</f>
        <v>3</v>
      </c>
      <c r="V1377" s="48"/>
      <c r="W1377" s="49"/>
      <c r="X1377" s="48"/>
      <c r="Y1377" s="49"/>
      <c r="Z1377" s="48"/>
      <c r="AA1377" s="49"/>
      <c r="AB1377" s="48"/>
      <c r="AC1377" s="49"/>
      <c r="AD1377" s="48"/>
    </row>
    <row r="1378" spans="1:30" ht="15">
      <c r="A1378" s="65" t="s">
        <v>352</v>
      </c>
      <c r="B1378" s="65" t="s">
        <v>354</v>
      </c>
      <c r="C1378" s="66" t="s">
        <v>1350</v>
      </c>
      <c r="D1378" s="67">
        <v>3</v>
      </c>
      <c r="E1378" s="66" t="s">
        <v>132</v>
      </c>
      <c r="F1378" s="69">
        <v>32</v>
      </c>
      <c r="G1378" s="66"/>
      <c r="H1378" s="70"/>
      <c r="I1378" s="71"/>
      <c r="J1378" s="71"/>
      <c r="K1378" s="34" t="s">
        <v>65</v>
      </c>
      <c r="L1378" s="72">
        <v>1378</v>
      </c>
      <c r="M1378" s="72"/>
      <c r="N1378" s="73"/>
      <c r="O1378" s="79" t="s">
        <v>417</v>
      </c>
      <c r="P1378" s="79">
        <v>1</v>
      </c>
      <c r="Q1378" s="79" t="s">
        <v>418</v>
      </c>
      <c r="R1378" s="79"/>
      <c r="S1378" s="79"/>
      <c r="T1378" s="78" t="str">
        <f>REPLACE(INDEX(GroupVertices[Group],MATCH(Edges[[#This Row],[Vertex 1]],GroupVertices[Vertex],0)),1,1,"")</f>
        <v>3</v>
      </c>
      <c r="U1378" s="78" t="str">
        <f>REPLACE(INDEX(GroupVertices[Group],MATCH(Edges[[#This Row],[Vertex 2]],GroupVertices[Vertex],0)),1,1,"")</f>
        <v>3</v>
      </c>
      <c r="V1378" s="48"/>
      <c r="W1378" s="49"/>
      <c r="X1378" s="48"/>
      <c r="Y1378" s="49"/>
      <c r="Z1378" s="48"/>
      <c r="AA1378" s="49"/>
      <c r="AB1378" s="48"/>
      <c r="AC1378" s="49"/>
      <c r="AD1378" s="48"/>
    </row>
    <row r="1379" spans="1:30" ht="15">
      <c r="A1379" s="65" t="s">
        <v>199</v>
      </c>
      <c r="B1379" s="65" t="s">
        <v>385</v>
      </c>
      <c r="C1379" s="66" t="s">
        <v>1350</v>
      </c>
      <c r="D1379" s="67">
        <v>3</v>
      </c>
      <c r="E1379" s="66" t="s">
        <v>132</v>
      </c>
      <c r="F1379" s="69">
        <v>32</v>
      </c>
      <c r="G1379" s="66"/>
      <c r="H1379" s="70"/>
      <c r="I1379" s="71"/>
      <c r="J1379" s="71"/>
      <c r="K1379" s="34" t="s">
        <v>65</v>
      </c>
      <c r="L1379" s="72">
        <v>1379</v>
      </c>
      <c r="M1379" s="72"/>
      <c r="N1379" s="73"/>
      <c r="O1379" s="79" t="s">
        <v>417</v>
      </c>
      <c r="P1379" s="79">
        <v>1</v>
      </c>
      <c r="Q1379" s="79" t="s">
        <v>418</v>
      </c>
      <c r="R1379" s="79"/>
      <c r="S1379" s="79"/>
      <c r="T1379" s="78" t="str">
        <f>REPLACE(INDEX(GroupVertices[Group],MATCH(Edges[[#This Row],[Vertex 1]],GroupVertices[Vertex],0)),1,1,"")</f>
        <v>1</v>
      </c>
      <c r="U1379" s="78" t="str">
        <f>REPLACE(INDEX(GroupVertices[Group],MATCH(Edges[[#This Row],[Vertex 2]],GroupVertices[Vertex],0)),1,1,"")</f>
        <v>1</v>
      </c>
      <c r="V1379" s="48"/>
      <c r="W1379" s="49"/>
      <c r="X1379" s="48"/>
      <c r="Y1379" s="49"/>
      <c r="Z1379" s="48"/>
      <c r="AA1379" s="49"/>
      <c r="AB1379" s="48"/>
      <c r="AC1379" s="49"/>
      <c r="AD1379" s="48"/>
    </row>
    <row r="1380" spans="1:30" ht="15">
      <c r="A1380" s="65" t="s">
        <v>295</v>
      </c>
      <c r="B1380" s="65" t="s">
        <v>385</v>
      </c>
      <c r="C1380" s="66" t="s">
        <v>1350</v>
      </c>
      <c r="D1380" s="67">
        <v>3</v>
      </c>
      <c r="E1380" s="66" t="s">
        <v>132</v>
      </c>
      <c r="F1380" s="69">
        <v>32</v>
      </c>
      <c r="G1380" s="66"/>
      <c r="H1380" s="70"/>
      <c r="I1380" s="71"/>
      <c r="J1380" s="71"/>
      <c r="K1380" s="34" t="s">
        <v>65</v>
      </c>
      <c r="L1380" s="72">
        <v>1380</v>
      </c>
      <c r="M1380" s="72"/>
      <c r="N1380" s="73"/>
      <c r="O1380" s="79" t="s">
        <v>417</v>
      </c>
      <c r="P1380" s="79">
        <v>1</v>
      </c>
      <c r="Q1380" s="79" t="s">
        <v>418</v>
      </c>
      <c r="R1380" s="79"/>
      <c r="S1380" s="79"/>
      <c r="T1380" s="78" t="str">
        <f>REPLACE(INDEX(GroupVertices[Group],MATCH(Edges[[#This Row],[Vertex 1]],GroupVertices[Vertex],0)),1,1,"")</f>
        <v>2</v>
      </c>
      <c r="U1380" s="78" t="str">
        <f>REPLACE(INDEX(GroupVertices[Group],MATCH(Edges[[#This Row],[Vertex 2]],GroupVertices[Vertex],0)),1,1,"")</f>
        <v>1</v>
      </c>
      <c r="V1380" s="48"/>
      <c r="W1380" s="49"/>
      <c r="X1380" s="48"/>
      <c r="Y1380" s="49"/>
      <c r="Z1380" s="48"/>
      <c r="AA1380" s="49"/>
      <c r="AB1380" s="48"/>
      <c r="AC1380" s="49"/>
      <c r="AD1380" s="48"/>
    </row>
    <row r="1381" spans="1:30" ht="15">
      <c r="A1381" s="65" t="s">
        <v>352</v>
      </c>
      <c r="B1381" s="65" t="s">
        <v>385</v>
      </c>
      <c r="C1381" s="66" t="s">
        <v>1350</v>
      </c>
      <c r="D1381" s="67">
        <v>3</v>
      </c>
      <c r="E1381" s="66" t="s">
        <v>132</v>
      </c>
      <c r="F1381" s="69">
        <v>32</v>
      </c>
      <c r="G1381" s="66"/>
      <c r="H1381" s="70"/>
      <c r="I1381" s="71"/>
      <c r="J1381" s="71"/>
      <c r="K1381" s="34" t="s">
        <v>65</v>
      </c>
      <c r="L1381" s="72">
        <v>1381</v>
      </c>
      <c r="M1381" s="72"/>
      <c r="N1381" s="73"/>
      <c r="O1381" s="79" t="s">
        <v>417</v>
      </c>
      <c r="P1381" s="79">
        <v>1</v>
      </c>
      <c r="Q1381" s="79" t="s">
        <v>418</v>
      </c>
      <c r="R1381" s="79"/>
      <c r="S1381" s="79"/>
      <c r="T1381" s="78" t="str">
        <f>REPLACE(INDEX(GroupVertices[Group],MATCH(Edges[[#This Row],[Vertex 1]],GroupVertices[Vertex],0)),1,1,"")</f>
        <v>3</v>
      </c>
      <c r="U1381" s="78" t="str">
        <f>REPLACE(INDEX(GroupVertices[Group],MATCH(Edges[[#This Row],[Vertex 2]],GroupVertices[Vertex],0)),1,1,"")</f>
        <v>1</v>
      </c>
      <c r="V1381" s="48"/>
      <c r="W1381" s="49"/>
      <c r="X1381" s="48"/>
      <c r="Y1381" s="49"/>
      <c r="Z1381" s="48"/>
      <c r="AA1381" s="49"/>
      <c r="AB1381" s="48"/>
      <c r="AC1381" s="49"/>
      <c r="AD1381" s="48"/>
    </row>
    <row r="1382" spans="1:30" ht="15">
      <c r="A1382" s="65" t="s">
        <v>222</v>
      </c>
      <c r="B1382" s="65" t="s">
        <v>260</v>
      </c>
      <c r="C1382" s="66" t="s">
        <v>1350</v>
      </c>
      <c r="D1382" s="67">
        <v>3</v>
      </c>
      <c r="E1382" s="66" t="s">
        <v>132</v>
      </c>
      <c r="F1382" s="69">
        <v>32</v>
      </c>
      <c r="G1382" s="66"/>
      <c r="H1382" s="70"/>
      <c r="I1382" s="71"/>
      <c r="J1382" s="71"/>
      <c r="K1382" s="34" t="s">
        <v>66</v>
      </c>
      <c r="L1382" s="72">
        <v>1382</v>
      </c>
      <c r="M1382" s="72"/>
      <c r="N1382" s="73"/>
      <c r="O1382" s="79" t="s">
        <v>417</v>
      </c>
      <c r="P1382" s="79">
        <v>1</v>
      </c>
      <c r="Q1382" s="79" t="s">
        <v>418</v>
      </c>
      <c r="R1382" s="79"/>
      <c r="S1382" s="79"/>
      <c r="T1382" s="78" t="str">
        <f>REPLACE(INDEX(GroupVertices[Group],MATCH(Edges[[#This Row],[Vertex 1]],GroupVertices[Vertex],0)),1,1,"")</f>
        <v>3</v>
      </c>
      <c r="U1382" s="78" t="str">
        <f>REPLACE(INDEX(GroupVertices[Group],MATCH(Edges[[#This Row],[Vertex 2]],GroupVertices[Vertex],0)),1,1,"")</f>
        <v>3</v>
      </c>
      <c r="V1382" s="48"/>
      <c r="W1382" s="49"/>
      <c r="X1382" s="48"/>
      <c r="Y1382" s="49"/>
      <c r="Z1382" s="48"/>
      <c r="AA1382" s="49"/>
      <c r="AB1382" s="48"/>
      <c r="AC1382" s="49"/>
      <c r="AD1382" s="48"/>
    </row>
    <row r="1383" spans="1:30" ht="15">
      <c r="A1383" s="65" t="s">
        <v>260</v>
      </c>
      <c r="B1383" s="65" t="s">
        <v>222</v>
      </c>
      <c r="C1383" s="66" t="s">
        <v>1350</v>
      </c>
      <c r="D1383" s="67">
        <v>3</v>
      </c>
      <c r="E1383" s="66" t="s">
        <v>132</v>
      </c>
      <c r="F1383" s="69">
        <v>32</v>
      </c>
      <c r="G1383" s="66"/>
      <c r="H1383" s="70"/>
      <c r="I1383" s="71"/>
      <c r="J1383" s="71"/>
      <c r="K1383" s="34" t="s">
        <v>66</v>
      </c>
      <c r="L1383" s="72">
        <v>1383</v>
      </c>
      <c r="M1383" s="72"/>
      <c r="N1383" s="73"/>
      <c r="O1383" s="79" t="s">
        <v>417</v>
      </c>
      <c r="P1383" s="79">
        <v>1</v>
      </c>
      <c r="Q1383" s="79" t="s">
        <v>418</v>
      </c>
      <c r="R1383" s="79"/>
      <c r="S1383" s="79"/>
      <c r="T1383" s="78" t="str">
        <f>REPLACE(INDEX(GroupVertices[Group],MATCH(Edges[[#This Row],[Vertex 1]],GroupVertices[Vertex],0)),1,1,"")</f>
        <v>3</v>
      </c>
      <c r="U1383" s="78" t="str">
        <f>REPLACE(INDEX(GroupVertices[Group],MATCH(Edges[[#This Row],[Vertex 2]],GroupVertices[Vertex],0)),1,1,"")</f>
        <v>3</v>
      </c>
      <c r="V1383" s="48"/>
      <c r="W1383" s="49"/>
      <c r="X1383" s="48"/>
      <c r="Y1383" s="49"/>
      <c r="Z1383" s="48"/>
      <c r="AA1383" s="49"/>
      <c r="AB1383" s="48"/>
      <c r="AC1383" s="49"/>
      <c r="AD1383" s="48"/>
    </row>
    <row r="1384" spans="1:30" ht="15">
      <c r="A1384" s="65" t="s">
        <v>260</v>
      </c>
      <c r="B1384" s="65" t="s">
        <v>242</v>
      </c>
      <c r="C1384" s="66" t="s">
        <v>1350</v>
      </c>
      <c r="D1384" s="67">
        <v>3</v>
      </c>
      <c r="E1384" s="66" t="s">
        <v>132</v>
      </c>
      <c r="F1384" s="69">
        <v>32</v>
      </c>
      <c r="G1384" s="66"/>
      <c r="H1384" s="70"/>
      <c r="I1384" s="71"/>
      <c r="J1384" s="71"/>
      <c r="K1384" s="34" t="s">
        <v>65</v>
      </c>
      <c r="L1384" s="72">
        <v>1384</v>
      </c>
      <c r="M1384" s="72"/>
      <c r="N1384" s="73"/>
      <c r="O1384" s="79" t="s">
        <v>417</v>
      </c>
      <c r="P1384" s="79">
        <v>1</v>
      </c>
      <c r="Q1384" s="79" t="s">
        <v>418</v>
      </c>
      <c r="R1384" s="79"/>
      <c r="S1384" s="79"/>
      <c r="T1384" s="78" t="str">
        <f>REPLACE(INDEX(GroupVertices[Group],MATCH(Edges[[#This Row],[Vertex 1]],GroupVertices[Vertex],0)),1,1,"")</f>
        <v>3</v>
      </c>
      <c r="U1384" s="78" t="str">
        <f>REPLACE(INDEX(GroupVertices[Group],MATCH(Edges[[#This Row],[Vertex 2]],GroupVertices[Vertex],0)),1,1,"")</f>
        <v>2</v>
      </c>
      <c r="V1384" s="48"/>
      <c r="W1384" s="49"/>
      <c r="X1384" s="48"/>
      <c r="Y1384" s="49"/>
      <c r="Z1384" s="48"/>
      <c r="AA1384" s="49"/>
      <c r="AB1384" s="48"/>
      <c r="AC1384" s="49"/>
      <c r="AD1384" s="48"/>
    </row>
    <row r="1385" spans="1:30" ht="15">
      <c r="A1385" s="65" t="s">
        <v>260</v>
      </c>
      <c r="B1385" s="65" t="s">
        <v>274</v>
      </c>
      <c r="C1385" s="66" t="s">
        <v>1350</v>
      </c>
      <c r="D1385" s="67">
        <v>3</v>
      </c>
      <c r="E1385" s="66" t="s">
        <v>132</v>
      </c>
      <c r="F1385" s="69">
        <v>32</v>
      </c>
      <c r="G1385" s="66"/>
      <c r="H1385" s="70"/>
      <c r="I1385" s="71"/>
      <c r="J1385" s="71"/>
      <c r="K1385" s="34" t="s">
        <v>65</v>
      </c>
      <c r="L1385" s="72">
        <v>1385</v>
      </c>
      <c r="M1385" s="72"/>
      <c r="N1385" s="73"/>
      <c r="O1385" s="79" t="s">
        <v>417</v>
      </c>
      <c r="P1385" s="79">
        <v>1</v>
      </c>
      <c r="Q1385" s="79" t="s">
        <v>418</v>
      </c>
      <c r="R1385" s="79"/>
      <c r="S1385" s="79"/>
      <c r="T1385" s="78" t="str">
        <f>REPLACE(INDEX(GroupVertices[Group],MATCH(Edges[[#This Row],[Vertex 1]],GroupVertices[Vertex],0)),1,1,"")</f>
        <v>3</v>
      </c>
      <c r="U1385" s="78" t="str">
        <f>REPLACE(INDEX(GroupVertices[Group],MATCH(Edges[[#This Row],[Vertex 2]],GroupVertices[Vertex],0)),1,1,"")</f>
        <v>3</v>
      </c>
      <c r="V1385" s="48"/>
      <c r="W1385" s="49"/>
      <c r="X1385" s="48"/>
      <c r="Y1385" s="49"/>
      <c r="Z1385" s="48"/>
      <c r="AA1385" s="49"/>
      <c r="AB1385" s="48"/>
      <c r="AC1385" s="49"/>
      <c r="AD1385" s="48"/>
    </row>
    <row r="1386" spans="1:30" ht="15">
      <c r="A1386" s="65" t="s">
        <v>199</v>
      </c>
      <c r="B1386" s="65" t="s">
        <v>260</v>
      </c>
      <c r="C1386" s="66" t="s">
        <v>1350</v>
      </c>
      <c r="D1386" s="67">
        <v>3</v>
      </c>
      <c r="E1386" s="66" t="s">
        <v>132</v>
      </c>
      <c r="F1386" s="69">
        <v>32</v>
      </c>
      <c r="G1386" s="66"/>
      <c r="H1386" s="70"/>
      <c r="I1386" s="71"/>
      <c r="J1386" s="71"/>
      <c r="K1386" s="34" t="s">
        <v>65</v>
      </c>
      <c r="L1386" s="72">
        <v>1386</v>
      </c>
      <c r="M1386" s="72"/>
      <c r="N1386" s="73"/>
      <c r="O1386" s="79" t="s">
        <v>417</v>
      </c>
      <c r="P1386" s="79">
        <v>1</v>
      </c>
      <c r="Q1386" s="79" t="s">
        <v>418</v>
      </c>
      <c r="R1386" s="79"/>
      <c r="S1386" s="79"/>
      <c r="T1386" s="78" t="str">
        <f>REPLACE(INDEX(GroupVertices[Group],MATCH(Edges[[#This Row],[Vertex 1]],GroupVertices[Vertex],0)),1,1,"")</f>
        <v>1</v>
      </c>
      <c r="U1386" s="78" t="str">
        <f>REPLACE(INDEX(GroupVertices[Group],MATCH(Edges[[#This Row],[Vertex 2]],GroupVertices[Vertex],0)),1,1,"")</f>
        <v>3</v>
      </c>
      <c r="V1386" s="48"/>
      <c r="W1386" s="49"/>
      <c r="X1386" s="48"/>
      <c r="Y1386" s="49"/>
      <c r="Z1386" s="48"/>
      <c r="AA1386" s="49"/>
      <c r="AB1386" s="48"/>
      <c r="AC1386" s="49"/>
      <c r="AD1386" s="48"/>
    </row>
    <row r="1387" spans="1:30" ht="15">
      <c r="A1387" s="65" t="s">
        <v>351</v>
      </c>
      <c r="B1387" s="65" t="s">
        <v>260</v>
      </c>
      <c r="C1387" s="66" t="s">
        <v>1350</v>
      </c>
      <c r="D1387" s="67">
        <v>3</v>
      </c>
      <c r="E1387" s="66" t="s">
        <v>132</v>
      </c>
      <c r="F1387" s="69">
        <v>32</v>
      </c>
      <c r="G1387" s="66"/>
      <c r="H1387" s="70"/>
      <c r="I1387" s="71"/>
      <c r="J1387" s="71"/>
      <c r="K1387" s="34" t="s">
        <v>65</v>
      </c>
      <c r="L1387" s="72">
        <v>1387</v>
      </c>
      <c r="M1387" s="72"/>
      <c r="N1387" s="73"/>
      <c r="O1387" s="79" t="s">
        <v>417</v>
      </c>
      <c r="P1387" s="79">
        <v>1</v>
      </c>
      <c r="Q1387" s="79" t="s">
        <v>418</v>
      </c>
      <c r="R1387" s="79"/>
      <c r="S1387" s="79"/>
      <c r="T1387" s="78" t="str">
        <f>REPLACE(INDEX(GroupVertices[Group],MATCH(Edges[[#This Row],[Vertex 1]],GroupVertices[Vertex],0)),1,1,"")</f>
        <v>4</v>
      </c>
      <c r="U1387" s="78" t="str">
        <f>REPLACE(INDEX(GroupVertices[Group],MATCH(Edges[[#This Row],[Vertex 2]],GroupVertices[Vertex],0)),1,1,"")</f>
        <v>3</v>
      </c>
      <c r="V1387" s="48"/>
      <c r="W1387" s="49"/>
      <c r="X1387" s="48"/>
      <c r="Y1387" s="49"/>
      <c r="Z1387" s="48"/>
      <c r="AA1387" s="49"/>
      <c r="AB1387" s="48"/>
      <c r="AC1387" s="49"/>
      <c r="AD1387" s="48"/>
    </row>
    <row r="1388" spans="1:30" ht="15">
      <c r="A1388" s="65" t="s">
        <v>352</v>
      </c>
      <c r="B1388" s="65" t="s">
        <v>260</v>
      </c>
      <c r="C1388" s="66" t="s">
        <v>1350</v>
      </c>
      <c r="D1388" s="67">
        <v>3</v>
      </c>
      <c r="E1388" s="66" t="s">
        <v>132</v>
      </c>
      <c r="F1388" s="69">
        <v>32</v>
      </c>
      <c r="G1388" s="66"/>
      <c r="H1388" s="70"/>
      <c r="I1388" s="71"/>
      <c r="J1388" s="71"/>
      <c r="K1388" s="34" t="s">
        <v>65</v>
      </c>
      <c r="L1388" s="72">
        <v>1388</v>
      </c>
      <c r="M1388" s="72"/>
      <c r="N1388" s="73"/>
      <c r="O1388" s="79" t="s">
        <v>417</v>
      </c>
      <c r="P1388" s="79">
        <v>1</v>
      </c>
      <c r="Q1388" s="79" t="s">
        <v>418</v>
      </c>
      <c r="R1388" s="79"/>
      <c r="S1388" s="79"/>
      <c r="T1388" s="78" t="str">
        <f>REPLACE(INDEX(GroupVertices[Group],MATCH(Edges[[#This Row],[Vertex 1]],GroupVertices[Vertex],0)),1,1,"")</f>
        <v>3</v>
      </c>
      <c r="U1388" s="78" t="str">
        <f>REPLACE(INDEX(GroupVertices[Group],MATCH(Edges[[#This Row],[Vertex 2]],GroupVertices[Vertex],0)),1,1,"")</f>
        <v>3</v>
      </c>
      <c r="V1388" s="48"/>
      <c r="W1388" s="49"/>
      <c r="X1388" s="48"/>
      <c r="Y1388" s="49"/>
      <c r="Z1388" s="48"/>
      <c r="AA1388" s="49"/>
      <c r="AB1388" s="48"/>
      <c r="AC1388" s="49"/>
      <c r="AD1388" s="48"/>
    </row>
    <row r="1389" spans="1:30" ht="15">
      <c r="A1389" s="65" t="s">
        <v>328</v>
      </c>
      <c r="B1389" s="65" t="s">
        <v>340</v>
      </c>
      <c r="C1389" s="66" t="s">
        <v>1350</v>
      </c>
      <c r="D1389" s="67">
        <v>3</v>
      </c>
      <c r="E1389" s="66" t="s">
        <v>132</v>
      </c>
      <c r="F1389" s="69">
        <v>32</v>
      </c>
      <c r="G1389" s="66"/>
      <c r="H1389" s="70"/>
      <c r="I1389" s="71"/>
      <c r="J1389" s="71"/>
      <c r="K1389" s="34" t="s">
        <v>65</v>
      </c>
      <c r="L1389" s="72">
        <v>1389</v>
      </c>
      <c r="M1389" s="72"/>
      <c r="N1389" s="73"/>
      <c r="O1389" s="79" t="s">
        <v>417</v>
      </c>
      <c r="P1389" s="79">
        <v>1</v>
      </c>
      <c r="Q1389" s="79" t="s">
        <v>418</v>
      </c>
      <c r="R1389" s="79"/>
      <c r="S1389" s="79"/>
      <c r="T1389" s="78" t="str">
        <f>REPLACE(INDEX(GroupVertices[Group],MATCH(Edges[[#This Row],[Vertex 1]],GroupVertices[Vertex],0)),1,1,"")</f>
        <v>2</v>
      </c>
      <c r="U1389" s="78" t="str">
        <f>REPLACE(INDEX(GroupVertices[Group],MATCH(Edges[[#This Row],[Vertex 2]],GroupVertices[Vertex],0)),1,1,"")</f>
        <v>4</v>
      </c>
      <c r="V1389" s="48"/>
      <c r="W1389" s="49"/>
      <c r="X1389" s="48"/>
      <c r="Y1389" s="49"/>
      <c r="Z1389" s="48"/>
      <c r="AA1389" s="49"/>
      <c r="AB1389" s="48"/>
      <c r="AC1389" s="49"/>
      <c r="AD1389" s="48"/>
    </row>
    <row r="1390" spans="1:30" ht="15">
      <c r="A1390" s="65" t="s">
        <v>328</v>
      </c>
      <c r="B1390" s="65" t="s">
        <v>242</v>
      </c>
      <c r="C1390" s="66" t="s">
        <v>1350</v>
      </c>
      <c r="D1390" s="67">
        <v>3</v>
      </c>
      <c r="E1390" s="66" t="s">
        <v>132</v>
      </c>
      <c r="F1390" s="69">
        <v>32</v>
      </c>
      <c r="G1390" s="66"/>
      <c r="H1390" s="70"/>
      <c r="I1390" s="71"/>
      <c r="J1390" s="71"/>
      <c r="K1390" s="34" t="s">
        <v>65</v>
      </c>
      <c r="L1390" s="72">
        <v>1390</v>
      </c>
      <c r="M1390" s="72"/>
      <c r="N1390" s="73"/>
      <c r="O1390" s="79" t="s">
        <v>417</v>
      </c>
      <c r="P1390" s="79">
        <v>1</v>
      </c>
      <c r="Q1390" s="79" t="s">
        <v>418</v>
      </c>
      <c r="R1390" s="79"/>
      <c r="S1390" s="79"/>
      <c r="T1390" s="78" t="str">
        <f>REPLACE(INDEX(GroupVertices[Group],MATCH(Edges[[#This Row],[Vertex 1]],GroupVertices[Vertex],0)),1,1,"")</f>
        <v>2</v>
      </c>
      <c r="U1390" s="78" t="str">
        <f>REPLACE(INDEX(GroupVertices[Group],MATCH(Edges[[#This Row],[Vertex 2]],GroupVertices[Vertex],0)),1,1,"")</f>
        <v>2</v>
      </c>
      <c r="V1390" s="48"/>
      <c r="W1390" s="49"/>
      <c r="X1390" s="48"/>
      <c r="Y1390" s="49"/>
      <c r="Z1390" s="48"/>
      <c r="AA1390" s="49"/>
      <c r="AB1390" s="48"/>
      <c r="AC1390" s="49"/>
      <c r="AD1390" s="48"/>
    </row>
    <row r="1391" spans="1:30" ht="15">
      <c r="A1391" s="65" t="s">
        <v>328</v>
      </c>
      <c r="B1391" s="65" t="s">
        <v>335</v>
      </c>
      <c r="C1391" s="66" t="s">
        <v>1350</v>
      </c>
      <c r="D1391" s="67">
        <v>3</v>
      </c>
      <c r="E1391" s="66" t="s">
        <v>132</v>
      </c>
      <c r="F1391" s="69">
        <v>32</v>
      </c>
      <c r="G1391" s="66"/>
      <c r="H1391" s="70"/>
      <c r="I1391" s="71"/>
      <c r="J1391" s="71"/>
      <c r="K1391" s="34" t="s">
        <v>65</v>
      </c>
      <c r="L1391" s="72">
        <v>1391</v>
      </c>
      <c r="M1391" s="72"/>
      <c r="N1391" s="73"/>
      <c r="O1391" s="79" t="s">
        <v>417</v>
      </c>
      <c r="P1391" s="79">
        <v>1</v>
      </c>
      <c r="Q1391" s="79" t="s">
        <v>418</v>
      </c>
      <c r="R1391" s="79"/>
      <c r="S1391" s="79"/>
      <c r="T1391" s="78" t="str">
        <f>REPLACE(INDEX(GroupVertices[Group],MATCH(Edges[[#This Row],[Vertex 1]],GroupVertices[Vertex],0)),1,1,"")</f>
        <v>2</v>
      </c>
      <c r="U1391" s="78" t="str">
        <f>REPLACE(INDEX(GroupVertices[Group],MATCH(Edges[[#This Row],[Vertex 2]],GroupVertices[Vertex],0)),1,1,"")</f>
        <v>2</v>
      </c>
      <c r="V1391" s="48"/>
      <c r="W1391" s="49"/>
      <c r="X1391" s="48"/>
      <c r="Y1391" s="49"/>
      <c r="Z1391" s="48"/>
      <c r="AA1391" s="49"/>
      <c r="AB1391" s="48"/>
      <c r="AC1391" s="49"/>
      <c r="AD1391" s="48"/>
    </row>
    <row r="1392" spans="1:30" ht="15">
      <c r="A1392" s="65" t="s">
        <v>328</v>
      </c>
      <c r="B1392" s="65" t="s">
        <v>329</v>
      </c>
      <c r="C1392" s="66" t="s">
        <v>1350</v>
      </c>
      <c r="D1392" s="67">
        <v>3</v>
      </c>
      <c r="E1392" s="66" t="s">
        <v>132</v>
      </c>
      <c r="F1392" s="69">
        <v>32</v>
      </c>
      <c r="G1392" s="66"/>
      <c r="H1392" s="70"/>
      <c r="I1392" s="71"/>
      <c r="J1392" s="71"/>
      <c r="K1392" s="34" t="s">
        <v>65</v>
      </c>
      <c r="L1392" s="72">
        <v>1392</v>
      </c>
      <c r="M1392" s="72"/>
      <c r="N1392" s="73"/>
      <c r="O1392" s="79" t="s">
        <v>417</v>
      </c>
      <c r="P1392" s="79">
        <v>1</v>
      </c>
      <c r="Q1392" s="79" t="s">
        <v>418</v>
      </c>
      <c r="R1392" s="79"/>
      <c r="S1392" s="79"/>
      <c r="T1392" s="78" t="str">
        <f>REPLACE(INDEX(GroupVertices[Group],MATCH(Edges[[#This Row],[Vertex 1]],GroupVertices[Vertex],0)),1,1,"")</f>
        <v>2</v>
      </c>
      <c r="U1392" s="78" t="str">
        <f>REPLACE(INDEX(GroupVertices[Group],MATCH(Edges[[#This Row],[Vertex 2]],GroupVertices[Vertex],0)),1,1,"")</f>
        <v>2</v>
      </c>
      <c r="V1392" s="48"/>
      <c r="W1392" s="49"/>
      <c r="X1392" s="48"/>
      <c r="Y1392" s="49"/>
      <c r="Z1392" s="48"/>
      <c r="AA1392" s="49"/>
      <c r="AB1392" s="48"/>
      <c r="AC1392" s="49"/>
      <c r="AD1392" s="48"/>
    </row>
    <row r="1393" spans="1:30" ht="15">
      <c r="A1393" s="65" t="s">
        <v>328</v>
      </c>
      <c r="B1393" s="65" t="s">
        <v>355</v>
      </c>
      <c r="C1393" s="66" t="s">
        <v>1350</v>
      </c>
      <c r="D1393" s="67">
        <v>3</v>
      </c>
      <c r="E1393" s="66" t="s">
        <v>132</v>
      </c>
      <c r="F1393" s="69">
        <v>32</v>
      </c>
      <c r="G1393" s="66"/>
      <c r="H1393" s="70"/>
      <c r="I1393" s="71"/>
      <c r="J1393" s="71"/>
      <c r="K1393" s="34" t="s">
        <v>65</v>
      </c>
      <c r="L1393" s="72">
        <v>1393</v>
      </c>
      <c r="M1393" s="72"/>
      <c r="N1393" s="73"/>
      <c r="O1393" s="79" t="s">
        <v>417</v>
      </c>
      <c r="P1393" s="79">
        <v>1</v>
      </c>
      <c r="Q1393" s="79" t="s">
        <v>418</v>
      </c>
      <c r="R1393" s="79"/>
      <c r="S1393" s="79"/>
      <c r="T1393" s="78" t="str">
        <f>REPLACE(INDEX(GroupVertices[Group],MATCH(Edges[[#This Row],[Vertex 1]],GroupVertices[Vertex],0)),1,1,"")</f>
        <v>2</v>
      </c>
      <c r="U1393" s="78" t="str">
        <f>REPLACE(INDEX(GroupVertices[Group],MATCH(Edges[[#This Row],[Vertex 2]],GroupVertices[Vertex],0)),1,1,"")</f>
        <v>2</v>
      </c>
      <c r="V1393" s="48"/>
      <c r="W1393" s="49"/>
      <c r="X1393" s="48"/>
      <c r="Y1393" s="49"/>
      <c r="Z1393" s="48"/>
      <c r="AA1393" s="49"/>
      <c r="AB1393" s="48"/>
      <c r="AC1393" s="49"/>
      <c r="AD1393" s="48"/>
    </row>
    <row r="1394" spans="1:30" ht="15">
      <c r="A1394" s="65" t="s">
        <v>328</v>
      </c>
      <c r="B1394" s="65" t="s">
        <v>312</v>
      </c>
      <c r="C1394" s="66" t="s">
        <v>1350</v>
      </c>
      <c r="D1394" s="67">
        <v>3</v>
      </c>
      <c r="E1394" s="66" t="s">
        <v>132</v>
      </c>
      <c r="F1394" s="69">
        <v>32</v>
      </c>
      <c r="G1394" s="66"/>
      <c r="H1394" s="70"/>
      <c r="I1394" s="71"/>
      <c r="J1394" s="71"/>
      <c r="K1394" s="34" t="s">
        <v>65</v>
      </c>
      <c r="L1394" s="72">
        <v>1394</v>
      </c>
      <c r="M1394" s="72"/>
      <c r="N1394" s="73"/>
      <c r="O1394" s="79" t="s">
        <v>417</v>
      </c>
      <c r="P1394" s="79">
        <v>1</v>
      </c>
      <c r="Q1394" s="79" t="s">
        <v>418</v>
      </c>
      <c r="R1394" s="79"/>
      <c r="S1394" s="79"/>
      <c r="T1394" s="78" t="str">
        <f>REPLACE(INDEX(GroupVertices[Group],MATCH(Edges[[#This Row],[Vertex 1]],GroupVertices[Vertex],0)),1,1,"")</f>
        <v>2</v>
      </c>
      <c r="U1394" s="78" t="str">
        <f>REPLACE(INDEX(GroupVertices[Group],MATCH(Edges[[#This Row],[Vertex 2]],GroupVertices[Vertex],0)),1,1,"")</f>
        <v>2</v>
      </c>
      <c r="V1394" s="48"/>
      <c r="W1394" s="49"/>
      <c r="X1394" s="48"/>
      <c r="Y1394" s="49"/>
      <c r="Z1394" s="48"/>
      <c r="AA1394" s="49"/>
      <c r="AB1394" s="48"/>
      <c r="AC1394" s="49"/>
      <c r="AD1394" s="48"/>
    </row>
    <row r="1395" spans="1:30" ht="15">
      <c r="A1395" s="65" t="s">
        <v>328</v>
      </c>
      <c r="B1395" s="65" t="s">
        <v>339</v>
      </c>
      <c r="C1395" s="66" t="s">
        <v>1350</v>
      </c>
      <c r="D1395" s="67">
        <v>3</v>
      </c>
      <c r="E1395" s="66" t="s">
        <v>132</v>
      </c>
      <c r="F1395" s="69">
        <v>32</v>
      </c>
      <c r="G1395" s="66"/>
      <c r="H1395" s="70"/>
      <c r="I1395" s="71"/>
      <c r="J1395" s="71"/>
      <c r="K1395" s="34" t="s">
        <v>65</v>
      </c>
      <c r="L1395" s="72">
        <v>1395</v>
      </c>
      <c r="M1395" s="72"/>
      <c r="N1395" s="73"/>
      <c r="O1395" s="79" t="s">
        <v>417</v>
      </c>
      <c r="P1395" s="79">
        <v>1</v>
      </c>
      <c r="Q1395" s="79" t="s">
        <v>418</v>
      </c>
      <c r="R1395" s="79"/>
      <c r="S1395" s="79"/>
      <c r="T1395" s="78" t="str">
        <f>REPLACE(INDEX(GroupVertices[Group],MATCH(Edges[[#This Row],[Vertex 1]],GroupVertices[Vertex],0)),1,1,"")</f>
        <v>2</v>
      </c>
      <c r="U1395" s="78" t="str">
        <f>REPLACE(INDEX(GroupVertices[Group],MATCH(Edges[[#This Row],[Vertex 2]],GroupVertices[Vertex],0)),1,1,"")</f>
        <v>2</v>
      </c>
      <c r="V1395" s="48"/>
      <c r="W1395" s="49"/>
      <c r="X1395" s="48"/>
      <c r="Y1395" s="49"/>
      <c r="Z1395" s="48"/>
      <c r="AA1395" s="49"/>
      <c r="AB1395" s="48"/>
      <c r="AC1395" s="49"/>
      <c r="AD1395" s="48"/>
    </row>
    <row r="1396" spans="1:30" ht="15">
      <c r="A1396" s="65" t="s">
        <v>199</v>
      </c>
      <c r="B1396" s="65" t="s">
        <v>328</v>
      </c>
      <c r="C1396" s="66" t="s">
        <v>1350</v>
      </c>
      <c r="D1396" s="67">
        <v>3</v>
      </c>
      <c r="E1396" s="66" t="s">
        <v>132</v>
      </c>
      <c r="F1396" s="69">
        <v>32</v>
      </c>
      <c r="G1396" s="66"/>
      <c r="H1396" s="70"/>
      <c r="I1396" s="71"/>
      <c r="J1396" s="71"/>
      <c r="K1396" s="34" t="s">
        <v>65</v>
      </c>
      <c r="L1396" s="72">
        <v>1396</v>
      </c>
      <c r="M1396" s="72"/>
      <c r="N1396" s="73"/>
      <c r="O1396" s="79" t="s">
        <v>417</v>
      </c>
      <c r="P1396" s="79">
        <v>1</v>
      </c>
      <c r="Q1396" s="79" t="s">
        <v>418</v>
      </c>
      <c r="R1396" s="79"/>
      <c r="S1396" s="79"/>
      <c r="T1396" s="78" t="str">
        <f>REPLACE(INDEX(GroupVertices[Group],MATCH(Edges[[#This Row],[Vertex 1]],GroupVertices[Vertex],0)),1,1,"")</f>
        <v>1</v>
      </c>
      <c r="U1396" s="78" t="str">
        <f>REPLACE(INDEX(GroupVertices[Group],MATCH(Edges[[#This Row],[Vertex 2]],GroupVertices[Vertex],0)),1,1,"")</f>
        <v>2</v>
      </c>
      <c r="V1396" s="48"/>
      <c r="W1396" s="49"/>
      <c r="X1396" s="48"/>
      <c r="Y1396" s="49"/>
      <c r="Z1396" s="48"/>
      <c r="AA1396" s="49"/>
      <c r="AB1396" s="48"/>
      <c r="AC1396" s="49"/>
      <c r="AD1396" s="48"/>
    </row>
    <row r="1397" spans="1:30" ht="15">
      <c r="A1397" s="65" t="s">
        <v>333</v>
      </c>
      <c r="B1397" s="65" t="s">
        <v>328</v>
      </c>
      <c r="C1397" s="66" t="s">
        <v>1350</v>
      </c>
      <c r="D1397" s="67">
        <v>3</v>
      </c>
      <c r="E1397" s="66" t="s">
        <v>132</v>
      </c>
      <c r="F1397" s="69">
        <v>32</v>
      </c>
      <c r="G1397" s="66"/>
      <c r="H1397" s="70"/>
      <c r="I1397" s="71"/>
      <c r="J1397" s="71"/>
      <c r="K1397" s="34" t="s">
        <v>65</v>
      </c>
      <c r="L1397" s="72">
        <v>1397</v>
      </c>
      <c r="M1397" s="72"/>
      <c r="N1397" s="73"/>
      <c r="O1397" s="79" t="s">
        <v>417</v>
      </c>
      <c r="P1397" s="79">
        <v>1</v>
      </c>
      <c r="Q1397" s="79" t="s">
        <v>418</v>
      </c>
      <c r="R1397" s="79"/>
      <c r="S1397" s="79"/>
      <c r="T1397" s="78" t="str">
        <f>REPLACE(INDEX(GroupVertices[Group],MATCH(Edges[[#This Row],[Vertex 1]],GroupVertices[Vertex],0)),1,1,"")</f>
        <v>1</v>
      </c>
      <c r="U1397" s="78" t="str">
        <f>REPLACE(INDEX(GroupVertices[Group],MATCH(Edges[[#This Row],[Vertex 2]],GroupVertices[Vertex],0)),1,1,"")</f>
        <v>2</v>
      </c>
      <c r="V1397" s="48"/>
      <c r="W1397" s="49"/>
      <c r="X1397" s="48"/>
      <c r="Y1397" s="49"/>
      <c r="Z1397" s="48"/>
      <c r="AA1397" s="49"/>
      <c r="AB1397" s="48"/>
      <c r="AC1397" s="49"/>
      <c r="AD1397" s="48"/>
    </row>
    <row r="1398" spans="1:30" ht="15">
      <c r="A1398" s="65" t="s">
        <v>352</v>
      </c>
      <c r="B1398" s="65" t="s">
        <v>328</v>
      </c>
      <c r="C1398" s="66" t="s">
        <v>1350</v>
      </c>
      <c r="D1398" s="67">
        <v>3</v>
      </c>
      <c r="E1398" s="66" t="s">
        <v>132</v>
      </c>
      <c r="F1398" s="69">
        <v>32</v>
      </c>
      <c r="G1398" s="66"/>
      <c r="H1398" s="70"/>
      <c r="I1398" s="71"/>
      <c r="J1398" s="71"/>
      <c r="K1398" s="34" t="s">
        <v>65</v>
      </c>
      <c r="L1398" s="72">
        <v>1398</v>
      </c>
      <c r="M1398" s="72"/>
      <c r="N1398" s="73"/>
      <c r="O1398" s="79" t="s">
        <v>417</v>
      </c>
      <c r="P1398" s="79">
        <v>1</v>
      </c>
      <c r="Q1398" s="79" t="s">
        <v>418</v>
      </c>
      <c r="R1398" s="79"/>
      <c r="S1398" s="79"/>
      <c r="T1398" s="78" t="str">
        <f>REPLACE(INDEX(GroupVertices[Group],MATCH(Edges[[#This Row],[Vertex 1]],GroupVertices[Vertex],0)),1,1,"")</f>
        <v>3</v>
      </c>
      <c r="U1398" s="78" t="str">
        <f>REPLACE(INDEX(GroupVertices[Group],MATCH(Edges[[#This Row],[Vertex 2]],GroupVertices[Vertex],0)),1,1,"")</f>
        <v>2</v>
      </c>
      <c r="V1398" s="48"/>
      <c r="W1398" s="49"/>
      <c r="X1398" s="48"/>
      <c r="Y1398" s="49"/>
      <c r="Z1398" s="48"/>
      <c r="AA1398" s="49"/>
      <c r="AB1398" s="48"/>
      <c r="AC1398" s="49"/>
      <c r="AD1398" s="48"/>
    </row>
    <row r="1399" spans="1:30" ht="15">
      <c r="A1399" s="65" t="s">
        <v>335</v>
      </c>
      <c r="B1399" s="65" t="s">
        <v>283</v>
      </c>
      <c r="C1399" s="66" t="s">
        <v>1350</v>
      </c>
      <c r="D1399" s="67">
        <v>3</v>
      </c>
      <c r="E1399" s="66" t="s">
        <v>132</v>
      </c>
      <c r="F1399" s="69">
        <v>32</v>
      </c>
      <c r="G1399" s="66"/>
      <c r="H1399" s="70"/>
      <c r="I1399" s="71"/>
      <c r="J1399" s="71"/>
      <c r="K1399" s="34" t="s">
        <v>65</v>
      </c>
      <c r="L1399" s="72">
        <v>1399</v>
      </c>
      <c r="M1399" s="72"/>
      <c r="N1399" s="73"/>
      <c r="O1399" s="79" t="s">
        <v>417</v>
      </c>
      <c r="P1399" s="79">
        <v>1</v>
      </c>
      <c r="Q1399" s="79" t="s">
        <v>418</v>
      </c>
      <c r="R1399" s="79"/>
      <c r="S1399" s="79"/>
      <c r="T1399" s="78" t="str">
        <f>REPLACE(INDEX(GroupVertices[Group],MATCH(Edges[[#This Row],[Vertex 1]],GroupVertices[Vertex],0)),1,1,"")</f>
        <v>2</v>
      </c>
      <c r="U1399" s="78" t="str">
        <f>REPLACE(INDEX(GroupVertices[Group],MATCH(Edges[[#This Row],[Vertex 2]],GroupVertices[Vertex],0)),1,1,"")</f>
        <v>2</v>
      </c>
      <c r="V1399" s="48"/>
      <c r="W1399" s="49"/>
      <c r="X1399" s="48"/>
      <c r="Y1399" s="49"/>
      <c r="Z1399" s="48"/>
      <c r="AA1399" s="49"/>
      <c r="AB1399" s="48"/>
      <c r="AC1399" s="49"/>
      <c r="AD1399" s="48"/>
    </row>
    <row r="1400" spans="1:30" ht="15">
      <c r="A1400" s="65" t="s">
        <v>335</v>
      </c>
      <c r="B1400" s="65" t="s">
        <v>295</v>
      </c>
      <c r="C1400" s="66" t="s">
        <v>1350</v>
      </c>
      <c r="D1400" s="67">
        <v>3</v>
      </c>
      <c r="E1400" s="66" t="s">
        <v>132</v>
      </c>
      <c r="F1400" s="69">
        <v>32</v>
      </c>
      <c r="G1400" s="66"/>
      <c r="H1400" s="70"/>
      <c r="I1400" s="71"/>
      <c r="J1400" s="71"/>
      <c r="K1400" s="34" t="s">
        <v>65</v>
      </c>
      <c r="L1400" s="72">
        <v>1400</v>
      </c>
      <c r="M1400" s="72"/>
      <c r="N1400" s="73"/>
      <c r="O1400" s="79" t="s">
        <v>417</v>
      </c>
      <c r="P1400" s="79">
        <v>1</v>
      </c>
      <c r="Q1400" s="79" t="s">
        <v>418</v>
      </c>
      <c r="R1400" s="79"/>
      <c r="S1400" s="79"/>
      <c r="T1400" s="78" t="str">
        <f>REPLACE(INDEX(GroupVertices[Group],MATCH(Edges[[#This Row],[Vertex 1]],GroupVertices[Vertex],0)),1,1,"")</f>
        <v>2</v>
      </c>
      <c r="U1400" s="78" t="str">
        <f>REPLACE(INDEX(GroupVertices[Group],MATCH(Edges[[#This Row],[Vertex 2]],GroupVertices[Vertex],0)),1,1,"")</f>
        <v>2</v>
      </c>
      <c r="V1400" s="48"/>
      <c r="W1400" s="49"/>
      <c r="X1400" s="48"/>
      <c r="Y1400" s="49"/>
      <c r="Z1400" s="48"/>
      <c r="AA1400" s="49"/>
      <c r="AB1400" s="48"/>
      <c r="AC1400" s="49"/>
      <c r="AD1400" s="48"/>
    </row>
    <row r="1401" spans="1:30" ht="15">
      <c r="A1401" s="65" t="s">
        <v>335</v>
      </c>
      <c r="B1401" s="65" t="s">
        <v>304</v>
      </c>
      <c r="C1401" s="66" t="s">
        <v>1350</v>
      </c>
      <c r="D1401" s="67">
        <v>3</v>
      </c>
      <c r="E1401" s="66" t="s">
        <v>132</v>
      </c>
      <c r="F1401" s="69">
        <v>32</v>
      </c>
      <c r="G1401" s="66"/>
      <c r="H1401" s="70"/>
      <c r="I1401" s="71"/>
      <c r="J1401" s="71"/>
      <c r="K1401" s="34" t="s">
        <v>65</v>
      </c>
      <c r="L1401" s="72">
        <v>1401</v>
      </c>
      <c r="M1401" s="72"/>
      <c r="N1401" s="73"/>
      <c r="O1401" s="79" t="s">
        <v>417</v>
      </c>
      <c r="P1401" s="79">
        <v>1</v>
      </c>
      <c r="Q1401" s="79" t="s">
        <v>418</v>
      </c>
      <c r="R1401" s="79"/>
      <c r="S1401" s="79"/>
      <c r="T1401" s="78" t="str">
        <f>REPLACE(INDEX(GroupVertices[Group],MATCH(Edges[[#This Row],[Vertex 1]],GroupVertices[Vertex],0)),1,1,"")</f>
        <v>2</v>
      </c>
      <c r="U1401" s="78" t="str">
        <f>REPLACE(INDEX(GroupVertices[Group],MATCH(Edges[[#This Row],[Vertex 2]],GroupVertices[Vertex],0)),1,1,"")</f>
        <v>2</v>
      </c>
      <c r="V1401" s="48"/>
      <c r="W1401" s="49"/>
      <c r="X1401" s="48"/>
      <c r="Y1401" s="49"/>
      <c r="Z1401" s="48"/>
      <c r="AA1401" s="49"/>
      <c r="AB1401" s="48"/>
      <c r="AC1401" s="49"/>
      <c r="AD1401" s="48"/>
    </row>
    <row r="1402" spans="1:30" ht="15">
      <c r="A1402" s="65" t="s">
        <v>335</v>
      </c>
      <c r="B1402" s="65" t="s">
        <v>305</v>
      </c>
      <c r="C1402" s="66" t="s">
        <v>1350</v>
      </c>
      <c r="D1402" s="67">
        <v>3</v>
      </c>
      <c r="E1402" s="66" t="s">
        <v>132</v>
      </c>
      <c r="F1402" s="69">
        <v>32</v>
      </c>
      <c r="G1402" s="66"/>
      <c r="H1402" s="70"/>
      <c r="I1402" s="71"/>
      <c r="J1402" s="71"/>
      <c r="K1402" s="34" t="s">
        <v>66</v>
      </c>
      <c r="L1402" s="72">
        <v>1402</v>
      </c>
      <c r="M1402" s="72"/>
      <c r="N1402" s="73"/>
      <c r="O1402" s="79" t="s">
        <v>417</v>
      </c>
      <c r="P1402" s="79">
        <v>1</v>
      </c>
      <c r="Q1402" s="79" t="s">
        <v>418</v>
      </c>
      <c r="R1402" s="79"/>
      <c r="S1402" s="79"/>
      <c r="T1402" s="78" t="str">
        <f>REPLACE(INDEX(GroupVertices[Group],MATCH(Edges[[#This Row],[Vertex 1]],GroupVertices[Vertex],0)),1,1,"")</f>
        <v>2</v>
      </c>
      <c r="U1402" s="78" t="str">
        <f>REPLACE(INDEX(GroupVertices[Group],MATCH(Edges[[#This Row],[Vertex 2]],GroupVertices[Vertex],0)),1,1,"")</f>
        <v>2</v>
      </c>
      <c r="V1402" s="48"/>
      <c r="W1402" s="49"/>
      <c r="X1402" s="48"/>
      <c r="Y1402" s="49"/>
      <c r="Z1402" s="48"/>
      <c r="AA1402" s="49"/>
      <c r="AB1402" s="48"/>
      <c r="AC1402" s="49"/>
      <c r="AD1402" s="48"/>
    </row>
    <row r="1403" spans="1:30" ht="15">
      <c r="A1403" s="65" t="s">
        <v>335</v>
      </c>
      <c r="B1403" s="65" t="s">
        <v>339</v>
      </c>
      <c r="C1403" s="66" t="s">
        <v>1350</v>
      </c>
      <c r="D1403" s="67">
        <v>3</v>
      </c>
      <c r="E1403" s="66" t="s">
        <v>132</v>
      </c>
      <c r="F1403" s="69">
        <v>32</v>
      </c>
      <c r="G1403" s="66"/>
      <c r="H1403" s="70"/>
      <c r="I1403" s="71"/>
      <c r="J1403" s="71"/>
      <c r="K1403" s="34" t="s">
        <v>65</v>
      </c>
      <c r="L1403" s="72">
        <v>1403</v>
      </c>
      <c r="M1403" s="72"/>
      <c r="N1403" s="73"/>
      <c r="O1403" s="79" t="s">
        <v>417</v>
      </c>
      <c r="P1403" s="79">
        <v>1</v>
      </c>
      <c r="Q1403" s="79" t="s">
        <v>418</v>
      </c>
      <c r="R1403" s="79"/>
      <c r="S1403" s="79"/>
      <c r="T1403" s="78" t="str">
        <f>REPLACE(INDEX(GroupVertices[Group],MATCH(Edges[[#This Row],[Vertex 1]],GroupVertices[Vertex],0)),1,1,"")</f>
        <v>2</v>
      </c>
      <c r="U1403" s="78" t="str">
        <f>REPLACE(INDEX(GroupVertices[Group],MATCH(Edges[[#This Row],[Vertex 2]],GroupVertices[Vertex],0)),1,1,"")</f>
        <v>2</v>
      </c>
      <c r="V1403" s="48"/>
      <c r="W1403" s="49"/>
      <c r="X1403" s="48"/>
      <c r="Y1403" s="49"/>
      <c r="Z1403" s="48"/>
      <c r="AA1403" s="49"/>
      <c r="AB1403" s="48"/>
      <c r="AC1403" s="49"/>
      <c r="AD1403" s="48"/>
    </row>
    <row r="1404" spans="1:30" ht="15">
      <c r="A1404" s="65" t="s">
        <v>335</v>
      </c>
      <c r="B1404" s="65" t="s">
        <v>357</v>
      </c>
      <c r="C1404" s="66" t="s">
        <v>1350</v>
      </c>
      <c r="D1404" s="67">
        <v>3</v>
      </c>
      <c r="E1404" s="66" t="s">
        <v>132</v>
      </c>
      <c r="F1404" s="69">
        <v>32</v>
      </c>
      <c r="G1404" s="66"/>
      <c r="H1404" s="70"/>
      <c r="I1404" s="71"/>
      <c r="J1404" s="71"/>
      <c r="K1404" s="34" t="s">
        <v>65</v>
      </c>
      <c r="L1404" s="72">
        <v>1404</v>
      </c>
      <c r="M1404" s="72"/>
      <c r="N1404" s="73"/>
      <c r="O1404" s="79" t="s">
        <v>417</v>
      </c>
      <c r="P1404" s="79">
        <v>1</v>
      </c>
      <c r="Q1404" s="79" t="s">
        <v>418</v>
      </c>
      <c r="R1404" s="79"/>
      <c r="S1404" s="79"/>
      <c r="T1404" s="78" t="str">
        <f>REPLACE(INDEX(GroupVertices[Group],MATCH(Edges[[#This Row],[Vertex 1]],GroupVertices[Vertex],0)),1,1,"")</f>
        <v>2</v>
      </c>
      <c r="U1404" s="78" t="str">
        <f>REPLACE(INDEX(GroupVertices[Group],MATCH(Edges[[#This Row],[Vertex 2]],GroupVertices[Vertex],0)),1,1,"")</f>
        <v>2</v>
      </c>
      <c r="V1404" s="48"/>
      <c r="W1404" s="49"/>
      <c r="X1404" s="48"/>
      <c r="Y1404" s="49"/>
      <c r="Z1404" s="48"/>
      <c r="AA1404" s="49"/>
      <c r="AB1404" s="48"/>
      <c r="AC1404" s="49"/>
      <c r="AD1404" s="48"/>
    </row>
    <row r="1405" spans="1:30" ht="15">
      <c r="A1405" s="65" t="s">
        <v>199</v>
      </c>
      <c r="B1405" s="65" t="s">
        <v>335</v>
      </c>
      <c r="C1405" s="66" t="s">
        <v>1350</v>
      </c>
      <c r="D1405" s="67">
        <v>3</v>
      </c>
      <c r="E1405" s="66" t="s">
        <v>132</v>
      </c>
      <c r="F1405" s="69">
        <v>32</v>
      </c>
      <c r="G1405" s="66"/>
      <c r="H1405" s="70"/>
      <c r="I1405" s="71"/>
      <c r="J1405" s="71"/>
      <c r="K1405" s="34" t="s">
        <v>65</v>
      </c>
      <c r="L1405" s="72">
        <v>1405</v>
      </c>
      <c r="M1405" s="72"/>
      <c r="N1405" s="73"/>
      <c r="O1405" s="79" t="s">
        <v>417</v>
      </c>
      <c r="P1405" s="79">
        <v>1</v>
      </c>
      <c r="Q1405" s="79" t="s">
        <v>418</v>
      </c>
      <c r="R1405" s="79"/>
      <c r="S1405" s="79"/>
      <c r="T1405" s="78" t="str">
        <f>REPLACE(INDEX(GroupVertices[Group],MATCH(Edges[[#This Row],[Vertex 1]],GroupVertices[Vertex],0)),1,1,"")</f>
        <v>1</v>
      </c>
      <c r="U1405" s="78" t="str">
        <f>REPLACE(INDEX(GroupVertices[Group],MATCH(Edges[[#This Row],[Vertex 2]],GroupVertices[Vertex],0)),1,1,"")</f>
        <v>2</v>
      </c>
      <c r="V1405" s="48"/>
      <c r="W1405" s="49"/>
      <c r="X1405" s="48"/>
      <c r="Y1405" s="49"/>
      <c r="Z1405" s="48"/>
      <c r="AA1405" s="49"/>
      <c r="AB1405" s="48"/>
      <c r="AC1405" s="49"/>
      <c r="AD1405" s="48"/>
    </row>
    <row r="1406" spans="1:30" ht="15">
      <c r="A1406" s="65" t="s">
        <v>305</v>
      </c>
      <c r="B1406" s="65" t="s">
        <v>335</v>
      </c>
      <c r="C1406" s="66" t="s">
        <v>1350</v>
      </c>
      <c r="D1406" s="67">
        <v>3</v>
      </c>
      <c r="E1406" s="66" t="s">
        <v>132</v>
      </c>
      <c r="F1406" s="69">
        <v>32</v>
      </c>
      <c r="G1406" s="66"/>
      <c r="H1406" s="70"/>
      <c r="I1406" s="71"/>
      <c r="J1406" s="71"/>
      <c r="K1406" s="34" t="s">
        <v>66</v>
      </c>
      <c r="L1406" s="72">
        <v>1406</v>
      </c>
      <c r="M1406" s="72"/>
      <c r="N1406" s="73"/>
      <c r="O1406" s="79" t="s">
        <v>417</v>
      </c>
      <c r="P1406" s="79">
        <v>1</v>
      </c>
      <c r="Q1406" s="79" t="s">
        <v>418</v>
      </c>
      <c r="R1406" s="79"/>
      <c r="S1406" s="79"/>
      <c r="T1406" s="78" t="str">
        <f>REPLACE(INDEX(GroupVertices[Group],MATCH(Edges[[#This Row],[Vertex 1]],GroupVertices[Vertex],0)),1,1,"")</f>
        <v>2</v>
      </c>
      <c r="U1406" s="78" t="str">
        <f>REPLACE(INDEX(GroupVertices[Group],MATCH(Edges[[#This Row],[Vertex 2]],GroupVertices[Vertex],0)),1,1,"")</f>
        <v>2</v>
      </c>
      <c r="V1406" s="48"/>
      <c r="W1406" s="49"/>
      <c r="X1406" s="48"/>
      <c r="Y1406" s="49"/>
      <c r="Z1406" s="48"/>
      <c r="AA1406" s="49"/>
      <c r="AB1406" s="48"/>
      <c r="AC1406" s="49"/>
      <c r="AD1406" s="48"/>
    </row>
    <row r="1407" spans="1:30" ht="15">
      <c r="A1407" s="65" t="s">
        <v>355</v>
      </c>
      <c r="B1407" s="65" t="s">
        <v>335</v>
      </c>
      <c r="C1407" s="66" t="s">
        <v>1350</v>
      </c>
      <c r="D1407" s="67">
        <v>3</v>
      </c>
      <c r="E1407" s="66" t="s">
        <v>132</v>
      </c>
      <c r="F1407" s="69">
        <v>32</v>
      </c>
      <c r="G1407" s="66"/>
      <c r="H1407" s="70"/>
      <c r="I1407" s="71"/>
      <c r="J1407" s="71"/>
      <c r="K1407" s="34" t="s">
        <v>65</v>
      </c>
      <c r="L1407" s="72">
        <v>1407</v>
      </c>
      <c r="M1407" s="72"/>
      <c r="N1407" s="73"/>
      <c r="O1407" s="79" t="s">
        <v>417</v>
      </c>
      <c r="P1407" s="79">
        <v>1</v>
      </c>
      <c r="Q1407" s="79" t="s">
        <v>418</v>
      </c>
      <c r="R1407" s="79"/>
      <c r="S1407" s="79"/>
      <c r="T1407" s="78" t="str">
        <f>REPLACE(INDEX(GroupVertices[Group],MATCH(Edges[[#This Row],[Vertex 1]],GroupVertices[Vertex],0)),1,1,"")</f>
        <v>2</v>
      </c>
      <c r="U1407" s="78" t="str">
        <f>REPLACE(INDEX(GroupVertices[Group],MATCH(Edges[[#This Row],[Vertex 2]],GroupVertices[Vertex],0)),1,1,"")</f>
        <v>2</v>
      </c>
      <c r="V1407" s="48"/>
      <c r="W1407" s="49"/>
      <c r="X1407" s="48"/>
      <c r="Y1407" s="49"/>
      <c r="Z1407" s="48"/>
      <c r="AA1407" s="49"/>
      <c r="AB1407" s="48"/>
      <c r="AC1407" s="49"/>
      <c r="AD1407" s="48"/>
    </row>
    <row r="1408" spans="1:30" ht="15">
      <c r="A1408" s="65" t="s">
        <v>352</v>
      </c>
      <c r="B1408" s="65" t="s">
        <v>335</v>
      </c>
      <c r="C1408" s="66" t="s">
        <v>1350</v>
      </c>
      <c r="D1408" s="67">
        <v>3</v>
      </c>
      <c r="E1408" s="66" t="s">
        <v>132</v>
      </c>
      <c r="F1408" s="69">
        <v>32</v>
      </c>
      <c r="G1408" s="66"/>
      <c r="H1408" s="70"/>
      <c r="I1408" s="71"/>
      <c r="J1408" s="71"/>
      <c r="K1408" s="34" t="s">
        <v>65</v>
      </c>
      <c r="L1408" s="72">
        <v>1408</v>
      </c>
      <c r="M1408" s="72"/>
      <c r="N1408" s="73"/>
      <c r="O1408" s="79" t="s">
        <v>417</v>
      </c>
      <c r="P1408" s="79">
        <v>1</v>
      </c>
      <c r="Q1408" s="79" t="s">
        <v>418</v>
      </c>
      <c r="R1408" s="79"/>
      <c r="S1408" s="79"/>
      <c r="T1408" s="78" t="str">
        <f>REPLACE(INDEX(GroupVertices[Group],MATCH(Edges[[#This Row],[Vertex 1]],GroupVertices[Vertex],0)),1,1,"")</f>
        <v>3</v>
      </c>
      <c r="U1408" s="78" t="str">
        <f>REPLACE(INDEX(GroupVertices[Group],MATCH(Edges[[#This Row],[Vertex 2]],GroupVertices[Vertex],0)),1,1,"")</f>
        <v>2</v>
      </c>
      <c r="V1408" s="48"/>
      <c r="W1408" s="49"/>
      <c r="X1408" s="48"/>
      <c r="Y1408" s="49"/>
      <c r="Z1408" s="48"/>
      <c r="AA1408" s="49"/>
      <c r="AB1408" s="48"/>
      <c r="AC1408" s="49"/>
      <c r="AD1408" s="48"/>
    </row>
    <row r="1409" spans="1:30" ht="15">
      <c r="A1409" s="65" t="s">
        <v>297</v>
      </c>
      <c r="B1409" s="65" t="s">
        <v>329</v>
      </c>
      <c r="C1409" s="66" t="s">
        <v>1350</v>
      </c>
      <c r="D1409" s="67">
        <v>3</v>
      </c>
      <c r="E1409" s="66" t="s">
        <v>132</v>
      </c>
      <c r="F1409" s="69">
        <v>32</v>
      </c>
      <c r="G1409" s="66"/>
      <c r="H1409" s="70"/>
      <c r="I1409" s="71"/>
      <c r="J1409" s="71"/>
      <c r="K1409" s="34" t="s">
        <v>65</v>
      </c>
      <c r="L1409" s="72">
        <v>1409</v>
      </c>
      <c r="M1409" s="72"/>
      <c r="N1409" s="73"/>
      <c r="O1409" s="79" t="s">
        <v>417</v>
      </c>
      <c r="P1409" s="79">
        <v>1</v>
      </c>
      <c r="Q1409" s="79" t="s">
        <v>418</v>
      </c>
      <c r="R1409" s="79"/>
      <c r="S1409" s="79"/>
      <c r="T1409" s="78" t="str">
        <f>REPLACE(INDEX(GroupVertices[Group],MATCH(Edges[[#This Row],[Vertex 1]],GroupVertices[Vertex],0)),1,1,"")</f>
        <v>4</v>
      </c>
      <c r="U1409" s="78" t="str">
        <f>REPLACE(INDEX(GroupVertices[Group],MATCH(Edges[[#This Row],[Vertex 2]],GroupVertices[Vertex],0)),1,1,"")</f>
        <v>2</v>
      </c>
      <c r="V1409" s="48"/>
      <c r="W1409" s="49"/>
      <c r="X1409" s="48"/>
      <c r="Y1409" s="49"/>
      <c r="Z1409" s="48"/>
      <c r="AA1409" s="49"/>
      <c r="AB1409" s="48"/>
      <c r="AC1409" s="49"/>
      <c r="AD1409" s="48"/>
    </row>
    <row r="1410" spans="1:30" ht="15">
      <c r="A1410" s="65" t="s">
        <v>329</v>
      </c>
      <c r="B1410" s="65" t="s">
        <v>222</v>
      </c>
      <c r="C1410" s="66" t="s">
        <v>1350</v>
      </c>
      <c r="D1410" s="67">
        <v>3</v>
      </c>
      <c r="E1410" s="66" t="s">
        <v>132</v>
      </c>
      <c r="F1410" s="69">
        <v>32</v>
      </c>
      <c r="G1410" s="66"/>
      <c r="H1410" s="70"/>
      <c r="I1410" s="71"/>
      <c r="J1410" s="71"/>
      <c r="K1410" s="34" t="s">
        <v>65</v>
      </c>
      <c r="L1410" s="72">
        <v>1410</v>
      </c>
      <c r="M1410" s="72"/>
      <c r="N1410" s="73"/>
      <c r="O1410" s="79" t="s">
        <v>417</v>
      </c>
      <c r="P1410" s="79">
        <v>1</v>
      </c>
      <c r="Q1410" s="79" t="s">
        <v>418</v>
      </c>
      <c r="R1410" s="79"/>
      <c r="S1410" s="79"/>
      <c r="T1410" s="78" t="str">
        <f>REPLACE(INDEX(GroupVertices[Group],MATCH(Edges[[#This Row],[Vertex 1]],GroupVertices[Vertex],0)),1,1,"")</f>
        <v>2</v>
      </c>
      <c r="U1410" s="78" t="str">
        <f>REPLACE(INDEX(GroupVertices[Group],MATCH(Edges[[#This Row],[Vertex 2]],GroupVertices[Vertex],0)),1,1,"")</f>
        <v>3</v>
      </c>
      <c r="V1410" s="48"/>
      <c r="W1410" s="49"/>
      <c r="X1410" s="48"/>
      <c r="Y1410" s="49"/>
      <c r="Z1410" s="48"/>
      <c r="AA1410" s="49"/>
      <c r="AB1410" s="48"/>
      <c r="AC1410" s="49"/>
      <c r="AD1410" s="48"/>
    </row>
    <row r="1411" spans="1:30" ht="15">
      <c r="A1411" s="65" t="s">
        <v>329</v>
      </c>
      <c r="B1411" s="65" t="s">
        <v>242</v>
      </c>
      <c r="C1411" s="66" t="s">
        <v>1350</v>
      </c>
      <c r="D1411" s="67">
        <v>3</v>
      </c>
      <c r="E1411" s="66" t="s">
        <v>132</v>
      </c>
      <c r="F1411" s="69">
        <v>32</v>
      </c>
      <c r="G1411" s="66"/>
      <c r="H1411" s="70"/>
      <c r="I1411" s="71"/>
      <c r="J1411" s="71"/>
      <c r="K1411" s="34" t="s">
        <v>65</v>
      </c>
      <c r="L1411" s="72">
        <v>1411</v>
      </c>
      <c r="M1411" s="72"/>
      <c r="N1411" s="73"/>
      <c r="O1411" s="79" t="s">
        <v>417</v>
      </c>
      <c r="P1411" s="79">
        <v>1</v>
      </c>
      <c r="Q1411" s="79" t="s">
        <v>418</v>
      </c>
      <c r="R1411" s="79"/>
      <c r="S1411" s="79"/>
      <c r="T1411" s="78" t="str">
        <f>REPLACE(INDEX(GroupVertices[Group],MATCH(Edges[[#This Row],[Vertex 1]],GroupVertices[Vertex],0)),1,1,"")</f>
        <v>2</v>
      </c>
      <c r="U1411" s="78" t="str">
        <f>REPLACE(INDEX(GroupVertices[Group],MATCH(Edges[[#This Row],[Vertex 2]],GroupVertices[Vertex],0)),1,1,"")</f>
        <v>2</v>
      </c>
      <c r="V1411" s="48"/>
      <c r="W1411" s="49"/>
      <c r="X1411" s="48"/>
      <c r="Y1411" s="49"/>
      <c r="Z1411" s="48"/>
      <c r="AA1411" s="49"/>
      <c r="AB1411" s="48"/>
      <c r="AC1411" s="49"/>
      <c r="AD1411" s="48"/>
    </row>
    <row r="1412" spans="1:30" ht="15">
      <c r="A1412" s="65" t="s">
        <v>329</v>
      </c>
      <c r="B1412" s="65" t="s">
        <v>274</v>
      </c>
      <c r="C1412" s="66" t="s">
        <v>1350</v>
      </c>
      <c r="D1412" s="67">
        <v>3</v>
      </c>
      <c r="E1412" s="66" t="s">
        <v>132</v>
      </c>
      <c r="F1412" s="69">
        <v>32</v>
      </c>
      <c r="G1412" s="66"/>
      <c r="H1412" s="70"/>
      <c r="I1412" s="71"/>
      <c r="J1412" s="71"/>
      <c r="K1412" s="34" t="s">
        <v>65</v>
      </c>
      <c r="L1412" s="72">
        <v>1412</v>
      </c>
      <c r="M1412" s="72"/>
      <c r="N1412" s="73"/>
      <c r="O1412" s="79" t="s">
        <v>417</v>
      </c>
      <c r="P1412" s="79">
        <v>1</v>
      </c>
      <c r="Q1412" s="79" t="s">
        <v>418</v>
      </c>
      <c r="R1412" s="79"/>
      <c r="S1412" s="79"/>
      <c r="T1412" s="78" t="str">
        <f>REPLACE(INDEX(GroupVertices[Group],MATCH(Edges[[#This Row],[Vertex 1]],GroupVertices[Vertex],0)),1,1,"")</f>
        <v>2</v>
      </c>
      <c r="U1412" s="78" t="str">
        <f>REPLACE(INDEX(GroupVertices[Group],MATCH(Edges[[#This Row],[Vertex 2]],GroupVertices[Vertex],0)),1,1,"")</f>
        <v>3</v>
      </c>
      <c r="V1412" s="48"/>
      <c r="W1412" s="49"/>
      <c r="X1412" s="48"/>
      <c r="Y1412" s="49"/>
      <c r="Z1412" s="48"/>
      <c r="AA1412" s="49"/>
      <c r="AB1412" s="48"/>
      <c r="AC1412" s="49"/>
      <c r="AD1412" s="48"/>
    </row>
    <row r="1413" spans="1:30" ht="15">
      <c r="A1413" s="65" t="s">
        <v>329</v>
      </c>
      <c r="B1413" s="65" t="s">
        <v>295</v>
      </c>
      <c r="C1413" s="66" t="s">
        <v>1350</v>
      </c>
      <c r="D1413" s="67">
        <v>3</v>
      </c>
      <c r="E1413" s="66" t="s">
        <v>132</v>
      </c>
      <c r="F1413" s="69">
        <v>32</v>
      </c>
      <c r="G1413" s="66"/>
      <c r="H1413" s="70"/>
      <c r="I1413" s="71"/>
      <c r="J1413" s="71"/>
      <c r="K1413" s="34" t="s">
        <v>65</v>
      </c>
      <c r="L1413" s="72">
        <v>1413</v>
      </c>
      <c r="M1413" s="72"/>
      <c r="N1413" s="73"/>
      <c r="O1413" s="79" t="s">
        <v>417</v>
      </c>
      <c r="P1413" s="79">
        <v>1</v>
      </c>
      <c r="Q1413" s="79" t="s">
        <v>418</v>
      </c>
      <c r="R1413" s="79"/>
      <c r="S1413" s="79"/>
      <c r="T1413" s="78" t="str">
        <f>REPLACE(INDEX(GroupVertices[Group],MATCH(Edges[[#This Row],[Vertex 1]],GroupVertices[Vertex],0)),1,1,"")</f>
        <v>2</v>
      </c>
      <c r="U1413" s="78" t="str">
        <f>REPLACE(INDEX(GroupVertices[Group],MATCH(Edges[[#This Row],[Vertex 2]],GroupVertices[Vertex],0)),1,1,"")</f>
        <v>2</v>
      </c>
      <c r="V1413" s="48"/>
      <c r="W1413" s="49"/>
      <c r="X1413" s="48"/>
      <c r="Y1413" s="49"/>
      <c r="Z1413" s="48"/>
      <c r="AA1413" s="49"/>
      <c r="AB1413" s="48"/>
      <c r="AC1413" s="49"/>
      <c r="AD1413" s="48"/>
    </row>
    <row r="1414" spans="1:30" ht="15">
      <c r="A1414" s="65" t="s">
        <v>329</v>
      </c>
      <c r="B1414" s="65" t="s">
        <v>363</v>
      </c>
      <c r="C1414" s="66" t="s">
        <v>1350</v>
      </c>
      <c r="D1414" s="67">
        <v>3</v>
      </c>
      <c r="E1414" s="66" t="s">
        <v>132</v>
      </c>
      <c r="F1414" s="69">
        <v>32</v>
      </c>
      <c r="G1414" s="66"/>
      <c r="H1414" s="70"/>
      <c r="I1414" s="71"/>
      <c r="J1414" s="71"/>
      <c r="K1414" s="34" t="s">
        <v>65</v>
      </c>
      <c r="L1414" s="72">
        <v>1414</v>
      </c>
      <c r="M1414" s="72"/>
      <c r="N1414" s="73"/>
      <c r="O1414" s="79" t="s">
        <v>417</v>
      </c>
      <c r="P1414" s="79">
        <v>1</v>
      </c>
      <c r="Q1414" s="79" t="s">
        <v>418</v>
      </c>
      <c r="R1414" s="79"/>
      <c r="S1414" s="79"/>
      <c r="T1414" s="78" t="str">
        <f>REPLACE(INDEX(GroupVertices[Group],MATCH(Edges[[#This Row],[Vertex 1]],GroupVertices[Vertex],0)),1,1,"")</f>
        <v>2</v>
      </c>
      <c r="U1414" s="78" t="str">
        <f>REPLACE(INDEX(GroupVertices[Group],MATCH(Edges[[#This Row],[Vertex 2]],GroupVertices[Vertex],0)),1,1,"")</f>
        <v>2</v>
      </c>
      <c r="V1414" s="48"/>
      <c r="W1414" s="49"/>
      <c r="X1414" s="48"/>
      <c r="Y1414" s="49"/>
      <c r="Z1414" s="48"/>
      <c r="AA1414" s="49"/>
      <c r="AB1414" s="48"/>
      <c r="AC1414" s="49"/>
      <c r="AD1414" s="48"/>
    </row>
    <row r="1415" spans="1:30" ht="15">
      <c r="A1415" s="65" t="s">
        <v>329</v>
      </c>
      <c r="B1415" s="65" t="s">
        <v>355</v>
      </c>
      <c r="C1415" s="66" t="s">
        <v>1350</v>
      </c>
      <c r="D1415" s="67">
        <v>3</v>
      </c>
      <c r="E1415" s="66" t="s">
        <v>132</v>
      </c>
      <c r="F1415" s="69">
        <v>32</v>
      </c>
      <c r="G1415" s="66"/>
      <c r="H1415" s="70"/>
      <c r="I1415" s="71"/>
      <c r="J1415" s="71"/>
      <c r="K1415" s="34" t="s">
        <v>65</v>
      </c>
      <c r="L1415" s="72">
        <v>1415</v>
      </c>
      <c r="M1415" s="72"/>
      <c r="N1415" s="73"/>
      <c r="O1415" s="79" t="s">
        <v>417</v>
      </c>
      <c r="P1415" s="79">
        <v>1</v>
      </c>
      <c r="Q1415" s="79" t="s">
        <v>418</v>
      </c>
      <c r="R1415" s="79"/>
      <c r="S1415" s="79"/>
      <c r="T1415" s="78" t="str">
        <f>REPLACE(INDEX(GroupVertices[Group],MATCH(Edges[[#This Row],[Vertex 1]],GroupVertices[Vertex],0)),1,1,"")</f>
        <v>2</v>
      </c>
      <c r="U1415" s="78" t="str">
        <f>REPLACE(INDEX(GroupVertices[Group],MATCH(Edges[[#This Row],[Vertex 2]],GroupVertices[Vertex],0)),1,1,"")</f>
        <v>2</v>
      </c>
      <c r="V1415" s="48"/>
      <c r="W1415" s="49"/>
      <c r="X1415" s="48"/>
      <c r="Y1415" s="49"/>
      <c r="Z1415" s="48"/>
      <c r="AA1415" s="49"/>
      <c r="AB1415" s="48"/>
      <c r="AC1415" s="49"/>
      <c r="AD1415" s="48"/>
    </row>
    <row r="1416" spans="1:30" ht="15">
      <c r="A1416" s="65" t="s">
        <v>329</v>
      </c>
      <c r="B1416" s="65" t="s">
        <v>339</v>
      </c>
      <c r="C1416" s="66" t="s">
        <v>1350</v>
      </c>
      <c r="D1416" s="67">
        <v>3</v>
      </c>
      <c r="E1416" s="66" t="s">
        <v>132</v>
      </c>
      <c r="F1416" s="69">
        <v>32</v>
      </c>
      <c r="G1416" s="66"/>
      <c r="H1416" s="70"/>
      <c r="I1416" s="71"/>
      <c r="J1416" s="71"/>
      <c r="K1416" s="34" t="s">
        <v>66</v>
      </c>
      <c r="L1416" s="72">
        <v>1416</v>
      </c>
      <c r="M1416" s="72"/>
      <c r="N1416" s="73"/>
      <c r="O1416" s="79" t="s">
        <v>417</v>
      </c>
      <c r="P1416" s="79">
        <v>1</v>
      </c>
      <c r="Q1416" s="79" t="s">
        <v>418</v>
      </c>
      <c r="R1416" s="79"/>
      <c r="S1416" s="79"/>
      <c r="T1416" s="78" t="str">
        <f>REPLACE(INDEX(GroupVertices[Group],MATCH(Edges[[#This Row],[Vertex 1]],GroupVertices[Vertex],0)),1,1,"")</f>
        <v>2</v>
      </c>
      <c r="U1416" s="78" t="str">
        <f>REPLACE(INDEX(GroupVertices[Group],MATCH(Edges[[#This Row],[Vertex 2]],GroupVertices[Vertex],0)),1,1,"")</f>
        <v>2</v>
      </c>
      <c r="V1416" s="48"/>
      <c r="W1416" s="49"/>
      <c r="X1416" s="48"/>
      <c r="Y1416" s="49"/>
      <c r="Z1416" s="48"/>
      <c r="AA1416" s="49"/>
      <c r="AB1416" s="48"/>
      <c r="AC1416" s="49"/>
      <c r="AD1416" s="48"/>
    </row>
    <row r="1417" spans="1:30" ht="15">
      <c r="A1417" s="65" t="s">
        <v>329</v>
      </c>
      <c r="B1417" s="65" t="s">
        <v>358</v>
      </c>
      <c r="C1417" s="66" t="s">
        <v>1350</v>
      </c>
      <c r="D1417" s="67">
        <v>3</v>
      </c>
      <c r="E1417" s="66" t="s">
        <v>132</v>
      </c>
      <c r="F1417" s="69">
        <v>32</v>
      </c>
      <c r="G1417" s="66"/>
      <c r="H1417" s="70"/>
      <c r="I1417" s="71"/>
      <c r="J1417" s="71"/>
      <c r="K1417" s="34" t="s">
        <v>65</v>
      </c>
      <c r="L1417" s="72">
        <v>1417</v>
      </c>
      <c r="M1417" s="72"/>
      <c r="N1417" s="73"/>
      <c r="O1417" s="79" t="s">
        <v>417</v>
      </c>
      <c r="P1417" s="79">
        <v>1</v>
      </c>
      <c r="Q1417" s="79" t="s">
        <v>418</v>
      </c>
      <c r="R1417" s="79"/>
      <c r="S1417" s="79"/>
      <c r="T1417" s="78" t="str">
        <f>REPLACE(INDEX(GroupVertices[Group],MATCH(Edges[[#This Row],[Vertex 1]],GroupVertices[Vertex],0)),1,1,"")</f>
        <v>2</v>
      </c>
      <c r="U1417" s="78" t="str">
        <f>REPLACE(INDEX(GroupVertices[Group],MATCH(Edges[[#This Row],[Vertex 2]],GroupVertices[Vertex],0)),1,1,"")</f>
        <v>1</v>
      </c>
      <c r="V1417" s="48"/>
      <c r="W1417" s="49"/>
      <c r="X1417" s="48"/>
      <c r="Y1417" s="49"/>
      <c r="Z1417" s="48"/>
      <c r="AA1417" s="49"/>
      <c r="AB1417" s="48"/>
      <c r="AC1417" s="49"/>
      <c r="AD1417" s="48"/>
    </row>
    <row r="1418" spans="1:30" ht="15">
      <c r="A1418" s="65" t="s">
        <v>199</v>
      </c>
      <c r="B1418" s="65" t="s">
        <v>329</v>
      </c>
      <c r="C1418" s="66" t="s">
        <v>1350</v>
      </c>
      <c r="D1418" s="67">
        <v>3</v>
      </c>
      <c r="E1418" s="66" t="s">
        <v>132</v>
      </c>
      <c r="F1418" s="69">
        <v>32</v>
      </c>
      <c r="G1418" s="66"/>
      <c r="H1418" s="70"/>
      <c r="I1418" s="71"/>
      <c r="J1418" s="71"/>
      <c r="K1418" s="34" t="s">
        <v>65</v>
      </c>
      <c r="L1418" s="72">
        <v>1418</v>
      </c>
      <c r="M1418" s="72"/>
      <c r="N1418" s="73"/>
      <c r="O1418" s="79" t="s">
        <v>417</v>
      </c>
      <c r="P1418" s="79">
        <v>1</v>
      </c>
      <c r="Q1418" s="79" t="s">
        <v>418</v>
      </c>
      <c r="R1418" s="79"/>
      <c r="S1418" s="79"/>
      <c r="T1418" s="78" t="str">
        <f>REPLACE(INDEX(GroupVertices[Group],MATCH(Edges[[#This Row],[Vertex 1]],GroupVertices[Vertex],0)),1,1,"")</f>
        <v>1</v>
      </c>
      <c r="U1418" s="78" t="str">
        <f>REPLACE(INDEX(GroupVertices[Group],MATCH(Edges[[#This Row],[Vertex 2]],GroupVertices[Vertex],0)),1,1,"")</f>
        <v>2</v>
      </c>
      <c r="V1418" s="48"/>
      <c r="W1418" s="49"/>
      <c r="X1418" s="48"/>
      <c r="Y1418" s="49"/>
      <c r="Z1418" s="48"/>
      <c r="AA1418" s="49"/>
      <c r="AB1418" s="48"/>
      <c r="AC1418" s="49"/>
      <c r="AD1418" s="48"/>
    </row>
    <row r="1419" spans="1:30" ht="15">
      <c r="A1419" s="65" t="s">
        <v>305</v>
      </c>
      <c r="B1419" s="65" t="s">
        <v>329</v>
      </c>
      <c r="C1419" s="66" t="s">
        <v>1350</v>
      </c>
      <c r="D1419" s="67">
        <v>3</v>
      </c>
      <c r="E1419" s="66" t="s">
        <v>132</v>
      </c>
      <c r="F1419" s="69">
        <v>32</v>
      </c>
      <c r="G1419" s="66"/>
      <c r="H1419" s="70"/>
      <c r="I1419" s="71"/>
      <c r="J1419" s="71"/>
      <c r="K1419" s="34" t="s">
        <v>65</v>
      </c>
      <c r="L1419" s="72">
        <v>1419</v>
      </c>
      <c r="M1419" s="72"/>
      <c r="N1419" s="73"/>
      <c r="O1419" s="79" t="s">
        <v>417</v>
      </c>
      <c r="P1419" s="79">
        <v>1</v>
      </c>
      <c r="Q1419" s="79" t="s">
        <v>418</v>
      </c>
      <c r="R1419" s="79"/>
      <c r="S1419" s="79"/>
      <c r="T1419" s="78" t="str">
        <f>REPLACE(INDEX(GroupVertices[Group],MATCH(Edges[[#This Row],[Vertex 1]],GroupVertices[Vertex],0)),1,1,"")</f>
        <v>2</v>
      </c>
      <c r="U1419" s="78" t="str">
        <f>REPLACE(INDEX(GroupVertices[Group],MATCH(Edges[[#This Row],[Vertex 2]],GroupVertices[Vertex],0)),1,1,"")</f>
        <v>2</v>
      </c>
      <c r="V1419" s="48"/>
      <c r="W1419" s="49"/>
      <c r="X1419" s="48"/>
      <c r="Y1419" s="49"/>
      <c r="Z1419" s="48"/>
      <c r="AA1419" s="49"/>
      <c r="AB1419" s="48"/>
      <c r="AC1419" s="49"/>
      <c r="AD1419" s="48"/>
    </row>
    <row r="1420" spans="1:30" ht="15">
      <c r="A1420" s="65" t="s">
        <v>339</v>
      </c>
      <c r="B1420" s="65" t="s">
        <v>329</v>
      </c>
      <c r="C1420" s="66" t="s">
        <v>1350</v>
      </c>
      <c r="D1420" s="67">
        <v>3</v>
      </c>
      <c r="E1420" s="66" t="s">
        <v>132</v>
      </c>
      <c r="F1420" s="69">
        <v>32</v>
      </c>
      <c r="G1420" s="66"/>
      <c r="H1420" s="70"/>
      <c r="I1420" s="71"/>
      <c r="J1420" s="71"/>
      <c r="K1420" s="34" t="s">
        <v>66</v>
      </c>
      <c r="L1420" s="72">
        <v>1420</v>
      </c>
      <c r="M1420" s="72"/>
      <c r="N1420" s="73"/>
      <c r="O1420" s="79" t="s">
        <v>417</v>
      </c>
      <c r="P1420" s="79">
        <v>1</v>
      </c>
      <c r="Q1420" s="79" t="s">
        <v>418</v>
      </c>
      <c r="R1420" s="79"/>
      <c r="S1420" s="79"/>
      <c r="T1420" s="78" t="str">
        <f>REPLACE(INDEX(GroupVertices[Group],MATCH(Edges[[#This Row],[Vertex 1]],GroupVertices[Vertex],0)),1,1,"")</f>
        <v>2</v>
      </c>
      <c r="U1420" s="78" t="str">
        <f>REPLACE(INDEX(GroupVertices[Group],MATCH(Edges[[#This Row],[Vertex 2]],GroupVertices[Vertex],0)),1,1,"")</f>
        <v>2</v>
      </c>
      <c r="V1420" s="48"/>
      <c r="W1420" s="49"/>
      <c r="X1420" s="48"/>
      <c r="Y1420" s="49"/>
      <c r="Z1420" s="48"/>
      <c r="AA1420" s="49"/>
      <c r="AB1420" s="48"/>
      <c r="AC1420" s="49"/>
      <c r="AD1420" s="48"/>
    </row>
    <row r="1421" spans="1:30" ht="15">
      <c r="A1421" s="65" t="s">
        <v>352</v>
      </c>
      <c r="B1421" s="65" t="s">
        <v>329</v>
      </c>
      <c r="C1421" s="66" t="s">
        <v>1350</v>
      </c>
      <c r="D1421" s="67">
        <v>3</v>
      </c>
      <c r="E1421" s="66" t="s">
        <v>132</v>
      </c>
      <c r="F1421" s="69">
        <v>32</v>
      </c>
      <c r="G1421" s="66"/>
      <c r="H1421" s="70"/>
      <c r="I1421" s="71"/>
      <c r="J1421" s="71"/>
      <c r="K1421" s="34" t="s">
        <v>65</v>
      </c>
      <c r="L1421" s="72">
        <v>1421</v>
      </c>
      <c r="M1421" s="72"/>
      <c r="N1421" s="73"/>
      <c r="O1421" s="79" t="s">
        <v>417</v>
      </c>
      <c r="P1421" s="79">
        <v>1</v>
      </c>
      <c r="Q1421" s="79" t="s">
        <v>418</v>
      </c>
      <c r="R1421" s="79"/>
      <c r="S1421" s="79"/>
      <c r="T1421" s="78" t="str">
        <f>REPLACE(INDEX(GroupVertices[Group],MATCH(Edges[[#This Row],[Vertex 1]],GroupVertices[Vertex],0)),1,1,"")</f>
        <v>3</v>
      </c>
      <c r="U1421" s="78" t="str">
        <f>REPLACE(INDEX(GroupVertices[Group],MATCH(Edges[[#This Row],[Vertex 2]],GroupVertices[Vertex],0)),1,1,"")</f>
        <v>2</v>
      </c>
      <c r="V1421" s="48"/>
      <c r="W1421" s="49"/>
      <c r="X1421" s="48"/>
      <c r="Y1421" s="49"/>
      <c r="Z1421" s="48"/>
      <c r="AA1421" s="49"/>
      <c r="AB1421" s="48"/>
      <c r="AC1421" s="49"/>
      <c r="AD1421" s="48"/>
    </row>
    <row r="1422" spans="1:30" ht="15">
      <c r="A1422" s="65" t="s">
        <v>222</v>
      </c>
      <c r="B1422" s="65" t="s">
        <v>363</v>
      </c>
      <c r="C1422" s="66" t="s">
        <v>1350</v>
      </c>
      <c r="D1422" s="67">
        <v>3</v>
      </c>
      <c r="E1422" s="66" t="s">
        <v>132</v>
      </c>
      <c r="F1422" s="69">
        <v>32</v>
      </c>
      <c r="G1422" s="66"/>
      <c r="H1422" s="70"/>
      <c r="I1422" s="71"/>
      <c r="J1422" s="71"/>
      <c r="K1422" s="34" t="s">
        <v>65</v>
      </c>
      <c r="L1422" s="72">
        <v>1422</v>
      </c>
      <c r="M1422" s="72"/>
      <c r="N1422" s="73"/>
      <c r="O1422" s="79" t="s">
        <v>417</v>
      </c>
      <c r="P1422" s="79">
        <v>1</v>
      </c>
      <c r="Q1422" s="79" t="s">
        <v>418</v>
      </c>
      <c r="R1422" s="79"/>
      <c r="S1422" s="79"/>
      <c r="T1422" s="78" t="str">
        <f>REPLACE(INDEX(GroupVertices[Group],MATCH(Edges[[#This Row],[Vertex 1]],GroupVertices[Vertex],0)),1,1,"")</f>
        <v>3</v>
      </c>
      <c r="U1422" s="78" t="str">
        <f>REPLACE(INDEX(GroupVertices[Group],MATCH(Edges[[#This Row],[Vertex 2]],GroupVertices[Vertex],0)),1,1,"")</f>
        <v>2</v>
      </c>
      <c r="V1422" s="48"/>
      <c r="W1422" s="49"/>
      <c r="X1422" s="48"/>
      <c r="Y1422" s="49"/>
      <c r="Z1422" s="48"/>
      <c r="AA1422" s="49"/>
      <c r="AB1422" s="48"/>
      <c r="AC1422" s="49"/>
      <c r="AD1422" s="48"/>
    </row>
    <row r="1423" spans="1:30" ht="15">
      <c r="A1423" s="65" t="s">
        <v>242</v>
      </c>
      <c r="B1423" s="65" t="s">
        <v>363</v>
      </c>
      <c r="C1423" s="66" t="s">
        <v>1350</v>
      </c>
      <c r="D1423" s="67">
        <v>3</v>
      </c>
      <c r="E1423" s="66" t="s">
        <v>132</v>
      </c>
      <c r="F1423" s="69">
        <v>32</v>
      </c>
      <c r="G1423" s="66"/>
      <c r="H1423" s="70"/>
      <c r="I1423" s="71"/>
      <c r="J1423" s="71"/>
      <c r="K1423" s="34" t="s">
        <v>65</v>
      </c>
      <c r="L1423" s="72">
        <v>1423</v>
      </c>
      <c r="M1423" s="72"/>
      <c r="N1423" s="73"/>
      <c r="O1423" s="79" t="s">
        <v>417</v>
      </c>
      <c r="P1423" s="79">
        <v>1</v>
      </c>
      <c r="Q1423" s="79" t="s">
        <v>418</v>
      </c>
      <c r="R1423" s="79"/>
      <c r="S1423" s="79"/>
      <c r="T1423" s="78" t="str">
        <f>REPLACE(INDEX(GroupVertices[Group],MATCH(Edges[[#This Row],[Vertex 1]],GroupVertices[Vertex],0)),1,1,"")</f>
        <v>2</v>
      </c>
      <c r="U1423" s="78" t="str">
        <f>REPLACE(INDEX(GroupVertices[Group],MATCH(Edges[[#This Row],[Vertex 2]],GroupVertices[Vertex],0)),1,1,"")</f>
        <v>2</v>
      </c>
      <c r="V1423" s="48"/>
      <c r="W1423" s="49"/>
      <c r="X1423" s="48"/>
      <c r="Y1423" s="49"/>
      <c r="Z1423" s="48"/>
      <c r="AA1423" s="49"/>
      <c r="AB1423" s="48"/>
      <c r="AC1423" s="49"/>
      <c r="AD1423" s="48"/>
    </row>
    <row r="1424" spans="1:30" ht="15">
      <c r="A1424" s="65" t="s">
        <v>270</v>
      </c>
      <c r="B1424" s="65" t="s">
        <v>363</v>
      </c>
      <c r="C1424" s="66" t="s">
        <v>1350</v>
      </c>
      <c r="D1424" s="67">
        <v>3</v>
      </c>
      <c r="E1424" s="66" t="s">
        <v>132</v>
      </c>
      <c r="F1424" s="69">
        <v>32</v>
      </c>
      <c r="G1424" s="66"/>
      <c r="H1424" s="70"/>
      <c r="I1424" s="71"/>
      <c r="J1424" s="71"/>
      <c r="K1424" s="34" t="s">
        <v>65</v>
      </c>
      <c r="L1424" s="72">
        <v>1424</v>
      </c>
      <c r="M1424" s="72"/>
      <c r="N1424" s="73"/>
      <c r="O1424" s="79" t="s">
        <v>417</v>
      </c>
      <c r="P1424" s="79">
        <v>1</v>
      </c>
      <c r="Q1424" s="79" t="s">
        <v>418</v>
      </c>
      <c r="R1424" s="79"/>
      <c r="S1424" s="79"/>
      <c r="T1424" s="78" t="str">
        <f>REPLACE(INDEX(GroupVertices[Group],MATCH(Edges[[#This Row],[Vertex 1]],GroupVertices[Vertex],0)),1,1,"")</f>
        <v>2</v>
      </c>
      <c r="U1424" s="78" t="str">
        <f>REPLACE(INDEX(GroupVertices[Group],MATCH(Edges[[#This Row],[Vertex 2]],GroupVertices[Vertex],0)),1,1,"")</f>
        <v>2</v>
      </c>
      <c r="V1424" s="48"/>
      <c r="W1424" s="49"/>
      <c r="X1424" s="48"/>
      <c r="Y1424" s="49"/>
      <c r="Z1424" s="48"/>
      <c r="AA1424" s="49"/>
      <c r="AB1424" s="48"/>
      <c r="AC1424" s="49"/>
      <c r="AD1424" s="48"/>
    </row>
    <row r="1425" spans="1:30" ht="15">
      <c r="A1425" s="65" t="s">
        <v>333</v>
      </c>
      <c r="B1425" s="65" t="s">
        <v>363</v>
      </c>
      <c r="C1425" s="66" t="s">
        <v>1350</v>
      </c>
      <c r="D1425" s="67">
        <v>3</v>
      </c>
      <c r="E1425" s="66" t="s">
        <v>132</v>
      </c>
      <c r="F1425" s="69">
        <v>32</v>
      </c>
      <c r="G1425" s="66"/>
      <c r="H1425" s="70"/>
      <c r="I1425" s="71"/>
      <c r="J1425" s="71"/>
      <c r="K1425" s="34" t="s">
        <v>65</v>
      </c>
      <c r="L1425" s="72">
        <v>1425</v>
      </c>
      <c r="M1425" s="72"/>
      <c r="N1425" s="73"/>
      <c r="O1425" s="79" t="s">
        <v>417</v>
      </c>
      <c r="P1425" s="79">
        <v>1</v>
      </c>
      <c r="Q1425" s="79" t="s">
        <v>418</v>
      </c>
      <c r="R1425" s="79"/>
      <c r="S1425" s="79"/>
      <c r="T1425" s="78" t="str">
        <f>REPLACE(INDEX(GroupVertices[Group],MATCH(Edges[[#This Row],[Vertex 1]],GroupVertices[Vertex],0)),1,1,"")</f>
        <v>1</v>
      </c>
      <c r="U1425" s="78" t="str">
        <f>REPLACE(INDEX(GroupVertices[Group],MATCH(Edges[[#This Row],[Vertex 2]],GroupVertices[Vertex],0)),1,1,"")</f>
        <v>2</v>
      </c>
      <c r="V1425" s="48"/>
      <c r="W1425" s="49"/>
      <c r="X1425" s="48"/>
      <c r="Y1425" s="49"/>
      <c r="Z1425" s="48"/>
      <c r="AA1425" s="49"/>
      <c r="AB1425" s="48"/>
      <c r="AC1425" s="49"/>
      <c r="AD1425" s="48"/>
    </row>
    <row r="1426" spans="1:30" ht="15">
      <c r="A1426" s="65" t="s">
        <v>199</v>
      </c>
      <c r="B1426" s="65" t="s">
        <v>363</v>
      </c>
      <c r="C1426" s="66" t="s">
        <v>1350</v>
      </c>
      <c r="D1426" s="67">
        <v>3</v>
      </c>
      <c r="E1426" s="66" t="s">
        <v>132</v>
      </c>
      <c r="F1426" s="69">
        <v>32</v>
      </c>
      <c r="G1426" s="66"/>
      <c r="H1426" s="70"/>
      <c r="I1426" s="71"/>
      <c r="J1426" s="71"/>
      <c r="K1426" s="34" t="s">
        <v>65</v>
      </c>
      <c r="L1426" s="72">
        <v>1426</v>
      </c>
      <c r="M1426" s="72"/>
      <c r="N1426" s="73"/>
      <c r="O1426" s="79" t="s">
        <v>417</v>
      </c>
      <c r="P1426" s="79">
        <v>1</v>
      </c>
      <c r="Q1426" s="79" t="s">
        <v>418</v>
      </c>
      <c r="R1426" s="79"/>
      <c r="S1426" s="79"/>
      <c r="T1426" s="78" t="str">
        <f>REPLACE(INDEX(GroupVertices[Group],MATCH(Edges[[#This Row],[Vertex 1]],GroupVertices[Vertex],0)),1,1,"")</f>
        <v>1</v>
      </c>
      <c r="U1426" s="78" t="str">
        <f>REPLACE(INDEX(GroupVertices[Group],MATCH(Edges[[#This Row],[Vertex 2]],GroupVertices[Vertex],0)),1,1,"")</f>
        <v>2</v>
      </c>
      <c r="V1426" s="48"/>
      <c r="W1426" s="49"/>
      <c r="X1426" s="48"/>
      <c r="Y1426" s="49"/>
      <c r="Z1426" s="48"/>
      <c r="AA1426" s="49"/>
      <c r="AB1426" s="48"/>
      <c r="AC1426" s="49"/>
      <c r="AD1426" s="48"/>
    </row>
    <row r="1427" spans="1:30" ht="15">
      <c r="A1427" s="65" t="s">
        <v>305</v>
      </c>
      <c r="B1427" s="65" t="s">
        <v>363</v>
      </c>
      <c r="C1427" s="66" t="s">
        <v>1350</v>
      </c>
      <c r="D1427" s="67">
        <v>3</v>
      </c>
      <c r="E1427" s="66" t="s">
        <v>132</v>
      </c>
      <c r="F1427" s="69">
        <v>32</v>
      </c>
      <c r="G1427" s="66"/>
      <c r="H1427" s="70"/>
      <c r="I1427" s="71"/>
      <c r="J1427" s="71"/>
      <c r="K1427" s="34" t="s">
        <v>65</v>
      </c>
      <c r="L1427" s="72">
        <v>1427</v>
      </c>
      <c r="M1427" s="72"/>
      <c r="N1427" s="73"/>
      <c r="O1427" s="79" t="s">
        <v>417</v>
      </c>
      <c r="P1427" s="79">
        <v>1</v>
      </c>
      <c r="Q1427" s="79" t="s">
        <v>418</v>
      </c>
      <c r="R1427" s="79"/>
      <c r="S1427" s="79"/>
      <c r="T1427" s="78" t="str">
        <f>REPLACE(INDEX(GroupVertices[Group],MATCH(Edges[[#This Row],[Vertex 1]],GroupVertices[Vertex],0)),1,1,"")</f>
        <v>2</v>
      </c>
      <c r="U1427" s="78" t="str">
        <f>REPLACE(INDEX(GroupVertices[Group],MATCH(Edges[[#This Row],[Vertex 2]],GroupVertices[Vertex],0)),1,1,"")</f>
        <v>2</v>
      </c>
      <c r="V1427" s="48"/>
      <c r="W1427" s="49"/>
      <c r="X1427" s="48"/>
      <c r="Y1427" s="49"/>
      <c r="Z1427" s="48"/>
      <c r="AA1427" s="49"/>
      <c r="AB1427" s="48"/>
      <c r="AC1427" s="49"/>
      <c r="AD1427" s="48"/>
    </row>
    <row r="1428" spans="1:30" ht="15">
      <c r="A1428" s="65" t="s">
        <v>339</v>
      </c>
      <c r="B1428" s="65" t="s">
        <v>363</v>
      </c>
      <c r="C1428" s="66" t="s">
        <v>1350</v>
      </c>
      <c r="D1428" s="67">
        <v>3</v>
      </c>
      <c r="E1428" s="66" t="s">
        <v>132</v>
      </c>
      <c r="F1428" s="69">
        <v>32</v>
      </c>
      <c r="G1428" s="66"/>
      <c r="H1428" s="70"/>
      <c r="I1428" s="71"/>
      <c r="J1428" s="71"/>
      <c r="K1428" s="34" t="s">
        <v>65</v>
      </c>
      <c r="L1428" s="72">
        <v>1428</v>
      </c>
      <c r="M1428" s="72"/>
      <c r="N1428" s="73"/>
      <c r="O1428" s="79" t="s">
        <v>417</v>
      </c>
      <c r="P1428" s="79">
        <v>1</v>
      </c>
      <c r="Q1428" s="79" t="s">
        <v>418</v>
      </c>
      <c r="R1428" s="79"/>
      <c r="S1428" s="79"/>
      <c r="T1428" s="78" t="str">
        <f>REPLACE(INDEX(GroupVertices[Group],MATCH(Edges[[#This Row],[Vertex 1]],GroupVertices[Vertex],0)),1,1,"")</f>
        <v>2</v>
      </c>
      <c r="U1428" s="78" t="str">
        <f>REPLACE(INDEX(GroupVertices[Group],MATCH(Edges[[#This Row],[Vertex 2]],GroupVertices[Vertex],0)),1,1,"")</f>
        <v>2</v>
      </c>
      <c r="V1428" s="48"/>
      <c r="W1428" s="49"/>
      <c r="X1428" s="48"/>
      <c r="Y1428" s="49"/>
      <c r="Z1428" s="48"/>
      <c r="AA1428" s="49"/>
      <c r="AB1428" s="48"/>
      <c r="AC1428" s="49"/>
      <c r="AD1428" s="48"/>
    </row>
    <row r="1429" spans="1:30" ht="15">
      <c r="A1429" s="65" t="s">
        <v>352</v>
      </c>
      <c r="B1429" s="65" t="s">
        <v>363</v>
      </c>
      <c r="C1429" s="66" t="s">
        <v>1350</v>
      </c>
      <c r="D1429" s="67">
        <v>3</v>
      </c>
      <c r="E1429" s="66" t="s">
        <v>132</v>
      </c>
      <c r="F1429" s="69">
        <v>32</v>
      </c>
      <c r="G1429" s="66"/>
      <c r="H1429" s="70"/>
      <c r="I1429" s="71"/>
      <c r="J1429" s="71"/>
      <c r="K1429" s="34" t="s">
        <v>65</v>
      </c>
      <c r="L1429" s="72">
        <v>1429</v>
      </c>
      <c r="M1429" s="72"/>
      <c r="N1429" s="73"/>
      <c r="O1429" s="79" t="s">
        <v>417</v>
      </c>
      <c r="P1429" s="79">
        <v>1</v>
      </c>
      <c r="Q1429" s="79" t="s">
        <v>418</v>
      </c>
      <c r="R1429" s="79"/>
      <c r="S1429" s="79"/>
      <c r="T1429" s="78" t="str">
        <f>REPLACE(INDEX(GroupVertices[Group],MATCH(Edges[[#This Row],[Vertex 1]],GroupVertices[Vertex],0)),1,1,"")</f>
        <v>3</v>
      </c>
      <c r="U1429" s="78" t="str">
        <f>REPLACE(INDEX(GroupVertices[Group],MATCH(Edges[[#This Row],[Vertex 2]],GroupVertices[Vertex],0)),1,1,"")</f>
        <v>2</v>
      </c>
      <c r="V1429" s="48"/>
      <c r="W1429" s="49"/>
      <c r="X1429" s="48"/>
      <c r="Y1429" s="49"/>
      <c r="Z1429" s="48"/>
      <c r="AA1429" s="49"/>
      <c r="AB1429" s="48"/>
      <c r="AC1429" s="49"/>
      <c r="AD1429" s="48"/>
    </row>
    <row r="1430" spans="1:30" ht="15">
      <c r="A1430" s="65" t="s">
        <v>298</v>
      </c>
      <c r="B1430" s="65" t="s">
        <v>352</v>
      </c>
      <c r="C1430" s="66" t="s">
        <v>1350</v>
      </c>
      <c r="D1430" s="67">
        <v>3</v>
      </c>
      <c r="E1430" s="66" t="s">
        <v>132</v>
      </c>
      <c r="F1430" s="69">
        <v>32</v>
      </c>
      <c r="G1430" s="66"/>
      <c r="H1430" s="70"/>
      <c r="I1430" s="71"/>
      <c r="J1430" s="71"/>
      <c r="K1430" s="34" t="s">
        <v>65</v>
      </c>
      <c r="L1430" s="72">
        <v>1430</v>
      </c>
      <c r="M1430" s="72"/>
      <c r="N1430" s="73"/>
      <c r="O1430" s="79" t="s">
        <v>417</v>
      </c>
      <c r="P1430" s="79">
        <v>1</v>
      </c>
      <c r="Q1430" s="79" t="s">
        <v>418</v>
      </c>
      <c r="R1430" s="79"/>
      <c r="S1430" s="79"/>
      <c r="T1430" s="78" t="str">
        <f>REPLACE(INDEX(GroupVertices[Group],MATCH(Edges[[#This Row],[Vertex 1]],GroupVertices[Vertex],0)),1,1,"")</f>
        <v>1</v>
      </c>
      <c r="U1430" s="78" t="str">
        <f>REPLACE(INDEX(GroupVertices[Group],MATCH(Edges[[#This Row],[Vertex 2]],GroupVertices[Vertex],0)),1,1,"")</f>
        <v>3</v>
      </c>
      <c r="V1430" s="48"/>
      <c r="W1430" s="49"/>
      <c r="X1430" s="48"/>
      <c r="Y1430" s="49"/>
      <c r="Z1430" s="48"/>
      <c r="AA1430" s="49"/>
      <c r="AB1430" s="48"/>
      <c r="AC1430" s="49"/>
      <c r="AD1430" s="48"/>
    </row>
    <row r="1431" spans="1:30" ht="15">
      <c r="A1431" s="65" t="s">
        <v>339</v>
      </c>
      <c r="B1431" s="65" t="s">
        <v>352</v>
      </c>
      <c r="C1431" s="66" t="s">
        <v>1350</v>
      </c>
      <c r="D1431" s="67">
        <v>3</v>
      </c>
      <c r="E1431" s="66" t="s">
        <v>132</v>
      </c>
      <c r="F1431" s="69">
        <v>32</v>
      </c>
      <c r="G1431" s="66"/>
      <c r="H1431" s="70"/>
      <c r="I1431" s="71"/>
      <c r="J1431" s="71"/>
      <c r="K1431" s="34" t="s">
        <v>65</v>
      </c>
      <c r="L1431" s="72">
        <v>1431</v>
      </c>
      <c r="M1431" s="72"/>
      <c r="N1431" s="73"/>
      <c r="O1431" s="79" t="s">
        <v>417</v>
      </c>
      <c r="P1431" s="79">
        <v>1</v>
      </c>
      <c r="Q1431" s="79" t="s">
        <v>418</v>
      </c>
      <c r="R1431" s="79"/>
      <c r="S1431" s="79"/>
      <c r="T1431" s="78" t="str">
        <f>REPLACE(INDEX(GroupVertices[Group],MATCH(Edges[[#This Row],[Vertex 1]],GroupVertices[Vertex],0)),1,1,"")</f>
        <v>2</v>
      </c>
      <c r="U1431" s="78" t="str">
        <f>REPLACE(INDEX(GroupVertices[Group],MATCH(Edges[[#This Row],[Vertex 2]],GroupVertices[Vertex],0)),1,1,"")</f>
        <v>3</v>
      </c>
      <c r="V1431" s="48"/>
      <c r="W1431" s="49"/>
      <c r="X1431" s="48"/>
      <c r="Y1431" s="49"/>
      <c r="Z1431" s="48"/>
      <c r="AA1431" s="49"/>
      <c r="AB1431" s="48"/>
      <c r="AC1431" s="49"/>
      <c r="AD1431" s="48"/>
    </row>
    <row r="1432" spans="1:30" ht="15">
      <c r="A1432" s="65" t="s">
        <v>352</v>
      </c>
      <c r="B1432" s="65" t="s">
        <v>222</v>
      </c>
      <c r="C1432" s="66" t="s">
        <v>1350</v>
      </c>
      <c r="D1432" s="67">
        <v>3</v>
      </c>
      <c r="E1432" s="66" t="s">
        <v>132</v>
      </c>
      <c r="F1432" s="69">
        <v>32</v>
      </c>
      <c r="G1432" s="66"/>
      <c r="H1432" s="70"/>
      <c r="I1432" s="71"/>
      <c r="J1432" s="71"/>
      <c r="K1432" s="34" t="s">
        <v>65</v>
      </c>
      <c r="L1432" s="72">
        <v>1432</v>
      </c>
      <c r="M1432" s="72"/>
      <c r="N1432" s="73"/>
      <c r="O1432" s="79" t="s">
        <v>417</v>
      </c>
      <c r="P1432" s="79">
        <v>1</v>
      </c>
      <c r="Q1432" s="79" t="s">
        <v>418</v>
      </c>
      <c r="R1432" s="79"/>
      <c r="S1432" s="79"/>
      <c r="T1432" s="78" t="str">
        <f>REPLACE(INDEX(GroupVertices[Group],MATCH(Edges[[#This Row],[Vertex 1]],GroupVertices[Vertex],0)),1,1,"")</f>
        <v>3</v>
      </c>
      <c r="U1432" s="78" t="str">
        <f>REPLACE(INDEX(GroupVertices[Group],MATCH(Edges[[#This Row],[Vertex 2]],GroupVertices[Vertex],0)),1,1,"")</f>
        <v>3</v>
      </c>
      <c r="V1432" s="48"/>
      <c r="W1432" s="49"/>
      <c r="X1432" s="48"/>
      <c r="Y1432" s="49"/>
      <c r="Z1432" s="48"/>
      <c r="AA1432" s="49"/>
      <c r="AB1432" s="48"/>
      <c r="AC1432" s="49"/>
      <c r="AD1432" s="48"/>
    </row>
    <row r="1433" spans="1:30" ht="15">
      <c r="A1433" s="65" t="s">
        <v>352</v>
      </c>
      <c r="B1433" s="65" t="s">
        <v>242</v>
      </c>
      <c r="C1433" s="66" t="s">
        <v>1350</v>
      </c>
      <c r="D1433" s="67">
        <v>3</v>
      </c>
      <c r="E1433" s="66" t="s">
        <v>132</v>
      </c>
      <c r="F1433" s="69">
        <v>32</v>
      </c>
      <c r="G1433" s="66"/>
      <c r="H1433" s="70"/>
      <c r="I1433" s="71"/>
      <c r="J1433" s="71"/>
      <c r="K1433" s="34" t="s">
        <v>65</v>
      </c>
      <c r="L1433" s="72">
        <v>1433</v>
      </c>
      <c r="M1433" s="72"/>
      <c r="N1433" s="73"/>
      <c r="O1433" s="79" t="s">
        <v>417</v>
      </c>
      <c r="P1433" s="79">
        <v>1</v>
      </c>
      <c r="Q1433" s="79" t="s">
        <v>418</v>
      </c>
      <c r="R1433" s="79"/>
      <c r="S1433" s="79"/>
      <c r="T1433" s="78" t="str">
        <f>REPLACE(INDEX(GroupVertices[Group],MATCH(Edges[[#This Row],[Vertex 1]],GroupVertices[Vertex],0)),1,1,"")</f>
        <v>3</v>
      </c>
      <c r="U1433" s="78" t="str">
        <f>REPLACE(INDEX(GroupVertices[Group],MATCH(Edges[[#This Row],[Vertex 2]],GroupVertices[Vertex],0)),1,1,"")</f>
        <v>2</v>
      </c>
      <c r="V1433" s="48"/>
      <c r="W1433" s="49"/>
      <c r="X1433" s="48"/>
      <c r="Y1433" s="49"/>
      <c r="Z1433" s="48"/>
      <c r="AA1433" s="49"/>
      <c r="AB1433" s="48"/>
      <c r="AC1433" s="49"/>
      <c r="AD1433" s="48"/>
    </row>
    <row r="1434" spans="1:30" ht="15">
      <c r="A1434" s="65" t="s">
        <v>352</v>
      </c>
      <c r="B1434" s="65" t="s">
        <v>283</v>
      </c>
      <c r="C1434" s="66" t="s">
        <v>1350</v>
      </c>
      <c r="D1434" s="67">
        <v>3</v>
      </c>
      <c r="E1434" s="66" t="s">
        <v>132</v>
      </c>
      <c r="F1434" s="69">
        <v>32</v>
      </c>
      <c r="G1434" s="66"/>
      <c r="H1434" s="70"/>
      <c r="I1434" s="71"/>
      <c r="J1434" s="71"/>
      <c r="K1434" s="34" t="s">
        <v>65</v>
      </c>
      <c r="L1434" s="72">
        <v>1434</v>
      </c>
      <c r="M1434" s="72"/>
      <c r="N1434" s="73"/>
      <c r="O1434" s="79" t="s">
        <v>417</v>
      </c>
      <c r="P1434" s="79">
        <v>1</v>
      </c>
      <c r="Q1434" s="79" t="s">
        <v>418</v>
      </c>
      <c r="R1434" s="79"/>
      <c r="S1434" s="79"/>
      <c r="T1434" s="78" t="str">
        <f>REPLACE(INDEX(GroupVertices[Group],MATCH(Edges[[#This Row],[Vertex 1]],GroupVertices[Vertex],0)),1,1,"")</f>
        <v>3</v>
      </c>
      <c r="U1434" s="78" t="str">
        <f>REPLACE(INDEX(GroupVertices[Group],MATCH(Edges[[#This Row],[Vertex 2]],GroupVertices[Vertex],0)),1,1,"")</f>
        <v>2</v>
      </c>
      <c r="V1434" s="48"/>
      <c r="W1434" s="49"/>
      <c r="X1434" s="48"/>
      <c r="Y1434" s="49"/>
      <c r="Z1434" s="48"/>
      <c r="AA1434" s="49"/>
      <c r="AB1434" s="48"/>
      <c r="AC1434" s="49"/>
      <c r="AD1434" s="48"/>
    </row>
    <row r="1435" spans="1:30" ht="15">
      <c r="A1435" s="65" t="s">
        <v>352</v>
      </c>
      <c r="B1435" s="65" t="s">
        <v>351</v>
      </c>
      <c r="C1435" s="66" t="s">
        <v>1350</v>
      </c>
      <c r="D1435" s="67">
        <v>3</v>
      </c>
      <c r="E1435" s="66" t="s">
        <v>132</v>
      </c>
      <c r="F1435" s="69">
        <v>32</v>
      </c>
      <c r="G1435" s="66"/>
      <c r="H1435" s="70"/>
      <c r="I1435" s="71"/>
      <c r="J1435" s="71"/>
      <c r="K1435" s="34" t="s">
        <v>65</v>
      </c>
      <c r="L1435" s="72">
        <v>1435</v>
      </c>
      <c r="M1435" s="72"/>
      <c r="N1435" s="73"/>
      <c r="O1435" s="79" t="s">
        <v>417</v>
      </c>
      <c r="P1435" s="79">
        <v>1</v>
      </c>
      <c r="Q1435" s="79" t="s">
        <v>418</v>
      </c>
      <c r="R1435" s="79"/>
      <c r="S1435" s="79"/>
      <c r="T1435" s="78" t="str">
        <f>REPLACE(INDEX(GroupVertices[Group],MATCH(Edges[[#This Row],[Vertex 1]],GroupVertices[Vertex],0)),1,1,"")</f>
        <v>3</v>
      </c>
      <c r="U1435" s="78" t="str">
        <f>REPLACE(INDEX(GroupVertices[Group],MATCH(Edges[[#This Row],[Vertex 2]],GroupVertices[Vertex],0)),1,1,"")</f>
        <v>4</v>
      </c>
      <c r="V1435" s="48"/>
      <c r="W1435" s="49"/>
      <c r="X1435" s="48"/>
      <c r="Y1435" s="49"/>
      <c r="Z1435" s="48"/>
      <c r="AA1435" s="49"/>
      <c r="AB1435" s="48"/>
      <c r="AC1435" s="49"/>
      <c r="AD1435" s="48"/>
    </row>
    <row r="1436" spans="1:30" ht="15">
      <c r="A1436" s="65" t="s">
        <v>352</v>
      </c>
      <c r="B1436" s="65" t="s">
        <v>356</v>
      </c>
      <c r="C1436" s="66" t="s">
        <v>1350</v>
      </c>
      <c r="D1436" s="67">
        <v>3</v>
      </c>
      <c r="E1436" s="66" t="s">
        <v>132</v>
      </c>
      <c r="F1436" s="69">
        <v>32</v>
      </c>
      <c r="G1436" s="66"/>
      <c r="H1436" s="70"/>
      <c r="I1436" s="71"/>
      <c r="J1436" s="71"/>
      <c r="K1436" s="34" t="s">
        <v>65</v>
      </c>
      <c r="L1436" s="72">
        <v>1436</v>
      </c>
      <c r="M1436" s="72"/>
      <c r="N1436" s="73"/>
      <c r="O1436" s="79" t="s">
        <v>417</v>
      </c>
      <c r="P1436" s="79">
        <v>1</v>
      </c>
      <c r="Q1436" s="79" t="s">
        <v>418</v>
      </c>
      <c r="R1436" s="79"/>
      <c r="S1436" s="79"/>
      <c r="T1436" s="78" t="str">
        <f>REPLACE(INDEX(GroupVertices[Group],MATCH(Edges[[#This Row],[Vertex 1]],GroupVertices[Vertex],0)),1,1,"")</f>
        <v>3</v>
      </c>
      <c r="U1436" s="78" t="str">
        <f>REPLACE(INDEX(GroupVertices[Group],MATCH(Edges[[#This Row],[Vertex 2]],GroupVertices[Vertex],0)),1,1,"")</f>
        <v>2</v>
      </c>
      <c r="V1436" s="48"/>
      <c r="W1436" s="49"/>
      <c r="X1436" s="48"/>
      <c r="Y1436" s="49"/>
      <c r="Z1436" s="48"/>
      <c r="AA1436" s="49"/>
      <c r="AB1436" s="48"/>
      <c r="AC1436" s="49"/>
      <c r="AD1436" s="48"/>
    </row>
    <row r="1437" spans="1:30" ht="15">
      <c r="A1437" s="65" t="s">
        <v>352</v>
      </c>
      <c r="B1437" s="65" t="s">
        <v>357</v>
      </c>
      <c r="C1437" s="66" t="s">
        <v>1350</v>
      </c>
      <c r="D1437" s="67">
        <v>3</v>
      </c>
      <c r="E1437" s="66" t="s">
        <v>132</v>
      </c>
      <c r="F1437" s="69">
        <v>32</v>
      </c>
      <c r="G1437" s="66"/>
      <c r="H1437" s="70"/>
      <c r="I1437" s="71"/>
      <c r="J1437" s="71"/>
      <c r="K1437" s="34" t="s">
        <v>65</v>
      </c>
      <c r="L1437" s="72">
        <v>1437</v>
      </c>
      <c r="M1437" s="72"/>
      <c r="N1437" s="73"/>
      <c r="O1437" s="79" t="s">
        <v>417</v>
      </c>
      <c r="P1437" s="79">
        <v>1</v>
      </c>
      <c r="Q1437" s="79" t="s">
        <v>418</v>
      </c>
      <c r="R1437" s="79"/>
      <c r="S1437" s="79"/>
      <c r="T1437" s="78" t="str">
        <f>REPLACE(INDEX(GroupVertices[Group],MATCH(Edges[[#This Row],[Vertex 1]],GroupVertices[Vertex],0)),1,1,"")</f>
        <v>3</v>
      </c>
      <c r="U1437" s="78" t="str">
        <f>REPLACE(INDEX(GroupVertices[Group],MATCH(Edges[[#This Row],[Vertex 2]],GroupVertices[Vertex],0)),1,1,"")</f>
        <v>2</v>
      </c>
      <c r="V1437" s="48"/>
      <c r="W1437" s="49"/>
      <c r="X1437" s="48"/>
      <c r="Y1437" s="49"/>
      <c r="Z1437" s="48"/>
      <c r="AA1437" s="49"/>
      <c r="AB1437" s="48"/>
      <c r="AC1437" s="49"/>
      <c r="AD1437" s="48"/>
    </row>
    <row r="1438" spans="1:30" ht="15">
      <c r="A1438" s="65" t="s">
        <v>199</v>
      </c>
      <c r="B1438" s="65" t="s">
        <v>352</v>
      </c>
      <c r="C1438" s="66" t="s">
        <v>1350</v>
      </c>
      <c r="D1438" s="67">
        <v>3</v>
      </c>
      <c r="E1438" s="66" t="s">
        <v>132</v>
      </c>
      <c r="F1438" s="69">
        <v>32</v>
      </c>
      <c r="G1438" s="66"/>
      <c r="H1438" s="70"/>
      <c r="I1438" s="71"/>
      <c r="J1438" s="71"/>
      <c r="K1438" s="34" t="s">
        <v>65</v>
      </c>
      <c r="L1438" s="72">
        <v>1438</v>
      </c>
      <c r="M1438" s="72"/>
      <c r="N1438" s="73"/>
      <c r="O1438" s="79" t="s">
        <v>417</v>
      </c>
      <c r="P1438" s="79">
        <v>1</v>
      </c>
      <c r="Q1438" s="79" t="s">
        <v>418</v>
      </c>
      <c r="R1438" s="79"/>
      <c r="S1438" s="79"/>
      <c r="T1438" s="78" t="str">
        <f>REPLACE(INDEX(GroupVertices[Group],MATCH(Edges[[#This Row],[Vertex 1]],GroupVertices[Vertex],0)),1,1,"")</f>
        <v>1</v>
      </c>
      <c r="U1438" s="78" t="str">
        <f>REPLACE(INDEX(GroupVertices[Group],MATCH(Edges[[#This Row],[Vertex 2]],GroupVertices[Vertex],0)),1,1,"")</f>
        <v>3</v>
      </c>
      <c r="V1438" s="48"/>
      <c r="W1438" s="49"/>
      <c r="X1438" s="48"/>
      <c r="Y1438" s="49"/>
      <c r="Z1438" s="48"/>
      <c r="AA1438" s="49"/>
      <c r="AB1438" s="48"/>
      <c r="AC1438" s="49"/>
      <c r="AD1438" s="48"/>
    </row>
    <row r="1439" spans="1:30" ht="15">
      <c r="A1439" s="65" t="s">
        <v>298</v>
      </c>
      <c r="B1439" s="65" t="s">
        <v>344</v>
      </c>
      <c r="C1439" s="66" t="s">
        <v>1350</v>
      </c>
      <c r="D1439" s="67">
        <v>3</v>
      </c>
      <c r="E1439" s="66" t="s">
        <v>132</v>
      </c>
      <c r="F1439" s="69">
        <v>32</v>
      </c>
      <c r="G1439" s="66"/>
      <c r="H1439" s="70"/>
      <c r="I1439" s="71"/>
      <c r="J1439" s="71"/>
      <c r="K1439" s="34" t="s">
        <v>65</v>
      </c>
      <c r="L1439" s="72">
        <v>1439</v>
      </c>
      <c r="M1439" s="72"/>
      <c r="N1439" s="73"/>
      <c r="O1439" s="79" t="s">
        <v>417</v>
      </c>
      <c r="P1439" s="79">
        <v>1</v>
      </c>
      <c r="Q1439" s="79" t="s">
        <v>418</v>
      </c>
      <c r="R1439" s="79"/>
      <c r="S1439" s="79"/>
      <c r="T1439" s="78" t="str">
        <f>REPLACE(INDEX(GroupVertices[Group],MATCH(Edges[[#This Row],[Vertex 1]],GroupVertices[Vertex],0)),1,1,"")</f>
        <v>1</v>
      </c>
      <c r="U1439" s="78" t="str">
        <f>REPLACE(INDEX(GroupVertices[Group],MATCH(Edges[[#This Row],[Vertex 2]],GroupVertices[Vertex],0)),1,1,"")</f>
        <v>1</v>
      </c>
      <c r="V1439" s="48"/>
      <c r="W1439" s="49"/>
      <c r="X1439" s="48"/>
      <c r="Y1439" s="49"/>
      <c r="Z1439" s="48"/>
      <c r="AA1439" s="49"/>
      <c r="AB1439" s="48"/>
      <c r="AC1439" s="49"/>
      <c r="AD1439" s="48"/>
    </row>
    <row r="1440" spans="1:30" ht="15">
      <c r="A1440" s="65" t="s">
        <v>344</v>
      </c>
      <c r="B1440" s="65" t="s">
        <v>333</v>
      </c>
      <c r="C1440" s="66" t="s">
        <v>1350</v>
      </c>
      <c r="D1440" s="67">
        <v>3</v>
      </c>
      <c r="E1440" s="66" t="s">
        <v>132</v>
      </c>
      <c r="F1440" s="69">
        <v>32</v>
      </c>
      <c r="G1440" s="66"/>
      <c r="H1440" s="70"/>
      <c r="I1440" s="71"/>
      <c r="J1440" s="71"/>
      <c r="K1440" s="34" t="s">
        <v>66</v>
      </c>
      <c r="L1440" s="72">
        <v>1440</v>
      </c>
      <c r="M1440" s="72"/>
      <c r="N1440" s="73"/>
      <c r="O1440" s="79" t="s">
        <v>417</v>
      </c>
      <c r="P1440" s="79">
        <v>1</v>
      </c>
      <c r="Q1440" s="79" t="s">
        <v>418</v>
      </c>
      <c r="R1440" s="79"/>
      <c r="S1440" s="79"/>
      <c r="T1440" s="78" t="str">
        <f>REPLACE(INDEX(GroupVertices[Group],MATCH(Edges[[#This Row],[Vertex 1]],GroupVertices[Vertex],0)),1,1,"")</f>
        <v>1</v>
      </c>
      <c r="U1440" s="78" t="str">
        <f>REPLACE(INDEX(GroupVertices[Group],MATCH(Edges[[#This Row],[Vertex 2]],GroupVertices[Vertex],0)),1,1,"")</f>
        <v>1</v>
      </c>
      <c r="V1440" s="48"/>
      <c r="W1440" s="49"/>
      <c r="X1440" s="48"/>
      <c r="Y1440" s="49"/>
      <c r="Z1440" s="48"/>
      <c r="AA1440" s="49"/>
      <c r="AB1440" s="48"/>
      <c r="AC1440" s="49"/>
      <c r="AD1440" s="48"/>
    </row>
    <row r="1441" spans="1:30" ht="15">
      <c r="A1441" s="65" t="s">
        <v>199</v>
      </c>
      <c r="B1441" s="65" t="s">
        <v>344</v>
      </c>
      <c r="C1441" s="66" t="s">
        <v>1350</v>
      </c>
      <c r="D1441" s="67">
        <v>3</v>
      </c>
      <c r="E1441" s="66" t="s">
        <v>132</v>
      </c>
      <c r="F1441" s="69">
        <v>32</v>
      </c>
      <c r="G1441" s="66"/>
      <c r="H1441" s="70"/>
      <c r="I1441" s="71"/>
      <c r="J1441" s="71"/>
      <c r="K1441" s="34" t="s">
        <v>65</v>
      </c>
      <c r="L1441" s="72">
        <v>1441</v>
      </c>
      <c r="M1441" s="72"/>
      <c r="N1441" s="73"/>
      <c r="O1441" s="79" t="s">
        <v>417</v>
      </c>
      <c r="P1441" s="79">
        <v>1</v>
      </c>
      <c r="Q1441" s="79" t="s">
        <v>418</v>
      </c>
      <c r="R1441" s="79"/>
      <c r="S1441" s="79"/>
      <c r="T1441" s="78" t="str">
        <f>REPLACE(INDEX(GroupVertices[Group],MATCH(Edges[[#This Row],[Vertex 1]],GroupVertices[Vertex],0)),1,1,"")</f>
        <v>1</v>
      </c>
      <c r="U1441" s="78" t="str">
        <f>REPLACE(INDEX(GroupVertices[Group],MATCH(Edges[[#This Row],[Vertex 2]],GroupVertices[Vertex],0)),1,1,"")</f>
        <v>1</v>
      </c>
      <c r="V1441" s="48"/>
      <c r="W1441" s="49"/>
      <c r="X1441" s="48"/>
      <c r="Y1441" s="49"/>
      <c r="Z1441" s="48"/>
      <c r="AA1441" s="49"/>
      <c r="AB1441" s="48"/>
      <c r="AC1441" s="49"/>
      <c r="AD1441" s="48"/>
    </row>
    <row r="1442" spans="1:30" ht="15">
      <c r="A1442" s="65" t="s">
        <v>295</v>
      </c>
      <c r="B1442" s="65" t="s">
        <v>344</v>
      </c>
      <c r="C1442" s="66" t="s">
        <v>1350</v>
      </c>
      <c r="D1442" s="67">
        <v>3</v>
      </c>
      <c r="E1442" s="66" t="s">
        <v>132</v>
      </c>
      <c r="F1442" s="69">
        <v>32</v>
      </c>
      <c r="G1442" s="66"/>
      <c r="H1442" s="70"/>
      <c r="I1442" s="71"/>
      <c r="J1442" s="71"/>
      <c r="K1442" s="34" t="s">
        <v>65</v>
      </c>
      <c r="L1442" s="72">
        <v>1442</v>
      </c>
      <c r="M1442" s="72"/>
      <c r="N1442" s="73"/>
      <c r="O1442" s="79" t="s">
        <v>417</v>
      </c>
      <c r="P1442" s="79">
        <v>1</v>
      </c>
      <c r="Q1442" s="79" t="s">
        <v>418</v>
      </c>
      <c r="R1442" s="79"/>
      <c r="S1442" s="79"/>
      <c r="T1442" s="78" t="str">
        <f>REPLACE(INDEX(GroupVertices[Group],MATCH(Edges[[#This Row],[Vertex 1]],GroupVertices[Vertex],0)),1,1,"")</f>
        <v>2</v>
      </c>
      <c r="U1442" s="78" t="str">
        <f>REPLACE(INDEX(GroupVertices[Group],MATCH(Edges[[#This Row],[Vertex 2]],GroupVertices[Vertex],0)),1,1,"")</f>
        <v>1</v>
      </c>
      <c r="V1442" s="48"/>
      <c r="W1442" s="49"/>
      <c r="X1442" s="48"/>
      <c r="Y1442" s="49"/>
      <c r="Z1442" s="48"/>
      <c r="AA1442" s="49"/>
      <c r="AB1442" s="48"/>
      <c r="AC1442" s="49"/>
      <c r="AD1442" s="48"/>
    </row>
    <row r="1443" spans="1:30" ht="15">
      <c r="A1443" s="65" t="s">
        <v>333</v>
      </c>
      <c r="B1443" s="65" t="s">
        <v>344</v>
      </c>
      <c r="C1443" s="66" t="s">
        <v>1350</v>
      </c>
      <c r="D1443" s="67">
        <v>3</v>
      </c>
      <c r="E1443" s="66" t="s">
        <v>132</v>
      </c>
      <c r="F1443" s="69">
        <v>32</v>
      </c>
      <c r="G1443" s="66"/>
      <c r="H1443" s="70"/>
      <c r="I1443" s="71"/>
      <c r="J1443" s="71"/>
      <c r="K1443" s="34" t="s">
        <v>66</v>
      </c>
      <c r="L1443" s="72">
        <v>1443</v>
      </c>
      <c r="M1443" s="72"/>
      <c r="N1443" s="73"/>
      <c r="O1443" s="79" t="s">
        <v>417</v>
      </c>
      <c r="P1443" s="79">
        <v>1</v>
      </c>
      <c r="Q1443" s="79" t="s">
        <v>418</v>
      </c>
      <c r="R1443" s="79"/>
      <c r="S1443" s="79"/>
      <c r="T1443" s="78" t="str">
        <f>REPLACE(INDEX(GroupVertices[Group],MATCH(Edges[[#This Row],[Vertex 1]],GroupVertices[Vertex],0)),1,1,"")</f>
        <v>1</v>
      </c>
      <c r="U1443" s="78" t="str">
        <f>REPLACE(INDEX(GroupVertices[Group],MATCH(Edges[[#This Row],[Vertex 2]],GroupVertices[Vertex],0)),1,1,"")</f>
        <v>1</v>
      </c>
      <c r="V1443" s="48"/>
      <c r="W1443" s="49"/>
      <c r="X1443" s="48"/>
      <c r="Y1443" s="49"/>
      <c r="Z1443" s="48"/>
      <c r="AA1443" s="49"/>
      <c r="AB1443" s="48"/>
      <c r="AC1443" s="49"/>
      <c r="AD1443" s="48"/>
    </row>
    <row r="1444" spans="1:30" ht="15">
      <c r="A1444" s="65" t="s">
        <v>356</v>
      </c>
      <c r="B1444" s="65" t="s">
        <v>344</v>
      </c>
      <c r="C1444" s="66" t="s">
        <v>1350</v>
      </c>
      <c r="D1444" s="67">
        <v>3</v>
      </c>
      <c r="E1444" s="66" t="s">
        <v>132</v>
      </c>
      <c r="F1444" s="69">
        <v>32</v>
      </c>
      <c r="G1444" s="66"/>
      <c r="H1444" s="70"/>
      <c r="I1444" s="71"/>
      <c r="J1444" s="71"/>
      <c r="K1444" s="34" t="s">
        <v>65</v>
      </c>
      <c r="L1444" s="72">
        <v>1444</v>
      </c>
      <c r="M1444" s="72"/>
      <c r="N1444" s="73"/>
      <c r="O1444" s="79" t="s">
        <v>417</v>
      </c>
      <c r="P1444" s="79">
        <v>1</v>
      </c>
      <c r="Q1444" s="79" t="s">
        <v>418</v>
      </c>
      <c r="R1444" s="79"/>
      <c r="S1444" s="79"/>
      <c r="T1444" s="78" t="str">
        <f>REPLACE(INDEX(GroupVertices[Group],MATCH(Edges[[#This Row],[Vertex 1]],GroupVertices[Vertex],0)),1,1,"")</f>
        <v>2</v>
      </c>
      <c r="U1444" s="78" t="str">
        <f>REPLACE(INDEX(GroupVertices[Group],MATCH(Edges[[#This Row],[Vertex 2]],GroupVertices[Vertex],0)),1,1,"")</f>
        <v>1</v>
      </c>
      <c r="V1444" s="48"/>
      <c r="W1444" s="49"/>
      <c r="X1444" s="48"/>
      <c r="Y1444" s="49"/>
      <c r="Z1444" s="48"/>
      <c r="AA1444" s="49"/>
      <c r="AB1444" s="48"/>
      <c r="AC1444" s="49"/>
      <c r="AD1444" s="48"/>
    </row>
    <row r="1445" spans="1:30" ht="15">
      <c r="A1445" s="65" t="s">
        <v>242</v>
      </c>
      <c r="B1445" s="65" t="s">
        <v>333</v>
      </c>
      <c r="C1445" s="66" t="s">
        <v>1350</v>
      </c>
      <c r="D1445" s="67">
        <v>3</v>
      </c>
      <c r="E1445" s="66" t="s">
        <v>132</v>
      </c>
      <c r="F1445" s="69">
        <v>32</v>
      </c>
      <c r="G1445" s="66"/>
      <c r="H1445" s="70"/>
      <c r="I1445" s="71"/>
      <c r="J1445" s="71"/>
      <c r="K1445" s="34" t="s">
        <v>66</v>
      </c>
      <c r="L1445" s="72">
        <v>1445</v>
      </c>
      <c r="M1445" s="72"/>
      <c r="N1445" s="73"/>
      <c r="O1445" s="79" t="s">
        <v>417</v>
      </c>
      <c r="P1445" s="79">
        <v>1</v>
      </c>
      <c r="Q1445" s="79" t="s">
        <v>418</v>
      </c>
      <c r="R1445" s="79"/>
      <c r="S1445" s="79"/>
      <c r="T1445" s="78" t="str">
        <f>REPLACE(INDEX(GroupVertices[Group],MATCH(Edges[[#This Row],[Vertex 1]],GroupVertices[Vertex],0)),1,1,"")</f>
        <v>2</v>
      </c>
      <c r="U1445" s="78" t="str">
        <f>REPLACE(INDEX(GroupVertices[Group],MATCH(Edges[[#This Row],[Vertex 2]],GroupVertices[Vertex],0)),1,1,"")</f>
        <v>1</v>
      </c>
      <c r="V1445" s="48"/>
      <c r="W1445" s="49"/>
      <c r="X1445" s="48"/>
      <c r="Y1445" s="49"/>
      <c r="Z1445" s="48"/>
      <c r="AA1445" s="49"/>
      <c r="AB1445" s="48"/>
      <c r="AC1445" s="49"/>
      <c r="AD1445" s="48"/>
    </row>
    <row r="1446" spans="1:30" ht="15">
      <c r="A1446" s="65" t="s">
        <v>333</v>
      </c>
      <c r="B1446" s="65" t="s">
        <v>222</v>
      </c>
      <c r="C1446" s="66" t="s">
        <v>1350</v>
      </c>
      <c r="D1446" s="67">
        <v>3</v>
      </c>
      <c r="E1446" s="66" t="s">
        <v>132</v>
      </c>
      <c r="F1446" s="69">
        <v>32</v>
      </c>
      <c r="G1446" s="66"/>
      <c r="H1446" s="70"/>
      <c r="I1446" s="71"/>
      <c r="J1446" s="71"/>
      <c r="K1446" s="34" t="s">
        <v>65</v>
      </c>
      <c r="L1446" s="72">
        <v>1446</v>
      </c>
      <c r="M1446" s="72"/>
      <c r="N1446" s="73"/>
      <c r="O1446" s="79" t="s">
        <v>417</v>
      </c>
      <c r="P1446" s="79">
        <v>1</v>
      </c>
      <c r="Q1446" s="79" t="s">
        <v>418</v>
      </c>
      <c r="R1446" s="79"/>
      <c r="S1446" s="79"/>
      <c r="T1446" s="78" t="str">
        <f>REPLACE(INDEX(GroupVertices[Group],MATCH(Edges[[#This Row],[Vertex 1]],GroupVertices[Vertex],0)),1,1,"")</f>
        <v>1</v>
      </c>
      <c r="U1446" s="78" t="str">
        <f>REPLACE(INDEX(GroupVertices[Group],MATCH(Edges[[#This Row],[Vertex 2]],GroupVertices[Vertex],0)),1,1,"")</f>
        <v>3</v>
      </c>
      <c r="V1446" s="48"/>
      <c r="W1446" s="49"/>
      <c r="X1446" s="48"/>
      <c r="Y1446" s="49"/>
      <c r="Z1446" s="48"/>
      <c r="AA1446" s="49"/>
      <c r="AB1446" s="48"/>
      <c r="AC1446" s="49"/>
      <c r="AD1446" s="48"/>
    </row>
    <row r="1447" spans="1:30" ht="15">
      <c r="A1447" s="65" t="s">
        <v>333</v>
      </c>
      <c r="B1447" s="65" t="s">
        <v>340</v>
      </c>
      <c r="C1447" s="66" t="s">
        <v>1350</v>
      </c>
      <c r="D1447" s="67">
        <v>3</v>
      </c>
      <c r="E1447" s="66" t="s">
        <v>132</v>
      </c>
      <c r="F1447" s="69">
        <v>32</v>
      </c>
      <c r="G1447" s="66"/>
      <c r="H1447" s="70"/>
      <c r="I1447" s="71"/>
      <c r="J1447" s="71"/>
      <c r="K1447" s="34" t="s">
        <v>65</v>
      </c>
      <c r="L1447" s="72">
        <v>1447</v>
      </c>
      <c r="M1447" s="72"/>
      <c r="N1447" s="73"/>
      <c r="O1447" s="79" t="s">
        <v>417</v>
      </c>
      <c r="P1447" s="79">
        <v>1</v>
      </c>
      <c r="Q1447" s="79" t="s">
        <v>418</v>
      </c>
      <c r="R1447" s="79"/>
      <c r="S1447" s="79"/>
      <c r="T1447" s="78" t="str">
        <f>REPLACE(INDEX(GroupVertices[Group],MATCH(Edges[[#This Row],[Vertex 1]],GroupVertices[Vertex],0)),1,1,"")</f>
        <v>1</v>
      </c>
      <c r="U1447" s="78" t="str">
        <f>REPLACE(INDEX(GroupVertices[Group],MATCH(Edges[[#This Row],[Vertex 2]],GroupVertices[Vertex],0)),1,1,"")</f>
        <v>4</v>
      </c>
      <c r="V1447" s="48"/>
      <c r="W1447" s="49"/>
      <c r="X1447" s="48"/>
      <c r="Y1447" s="49"/>
      <c r="Z1447" s="48"/>
      <c r="AA1447" s="49"/>
      <c r="AB1447" s="48"/>
      <c r="AC1447" s="49"/>
      <c r="AD1447" s="48"/>
    </row>
    <row r="1448" spans="1:30" ht="15">
      <c r="A1448" s="65" t="s">
        <v>333</v>
      </c>
      <c r="B1448" s="65" t="s">
        <v>242</v>
      </c>
      <c r="C1448" s="66" t="s">
        <v>1350</v>
      </c>
      <c r="D1448" s="67">
        <v>3</v>
      </c>
      <c r="E1448" s="66" t="s">
        <v>132</v>
      </c>
      <c r="F1448" s="69">
        <v>32</v>
      </c>
      <c r="G1448" s="66"/>
      <c r="H1448" s="70"/>
      <c r="I1448" s="71"/>
      <c r="J1448" s="71"/>
      <c r="K1448" s="34" t="s">
        <v>66</v>
      </c>
      <c r="L1448" s="72">
        <v>1448</v>
      </c>
      <c r="M1448" s="72"/>
      <c r="N1448" s="73"/>
      <c r="O1448" s="79" t="s">
        <v>417</v>
      </c>
      <c r="P1448" s="79">
        <v>1</v>
      </c>
      <c r="Q1448" s="79" t="s">
        <v>418</v>
      </c>
      <c r="R1448" s="79"/>
      <c r="S1448" s="79"/>
      <c r="T1448" s="78" t="str">
        <f>REPLACE(INDEX(GroupVertices[Group],MATCH(Edges[[#This Row],[Vertex 1]],GroupVertices[Vertex],0)),1,1,"")</f>
        <v>1</v>
      </c>
      <c r="U1448" s="78" t="str">
        <f>REPLACE(INDEX(GroupVertices[Group],MATCH(Edges[[#This Row],[Vertex 2]],GroupVertices[Vertex],0)),1,1,"")</f>
        <v>2</v>
      </c>
      <c r="V1448" s="48"/>
      <c r="W1448" s="49"/>
      <c r="X1448" s="48"/>
      <c r="Y1448" s="49"/>
      <c r="Z1448" s="48"/>
      <c r="AA1448" s="49"/>
      <c r="AB1448" s="48"/>
      <c r="AC1448" s="49"/>
      <c r="AD1448" s="48"/>
    </row>
    <row r="1449" spans="1:30" ht="15">
      <c r="A1449" s="65" t="s">
        <v>333</v>
      </c>
      <c r="B1449" s="65" t="s">
        <v>339</v>
      </c>
      <c r="C1449" s="66" t="s">
        <v>1350</v>
      </c>
      <c r="D1449" s="67">
        <v>3</v>
      </c>
      <c r="E1449" s="66" t="s">
        <v>132</v>
      </c>
      <c r="F1449" s="69">
        <v>32</v>
      </c>
      <c r="G1449" s="66"/>
      <c r="H1449" s="70"/>
      <c r="I1449" s="71"/>
      <c r="J1449" s="71"/>
      <c r="K1449" s="34" t="s">
        <v>65</v>
      </c>
      <c r="L1449" s="72">
        <v>1449</v>
      </c>
      <c r="M1449" s="72"/>
      <c r="N1449" s="73"/>
      <c r="O1449" s="79" t="s">
        <v>417</v>
      </c>
      <c r="P1449" s="79">
        <v>1</v>
      </c>
      <c r="Q1449" s="79" t="s">
        <v>418</v>
      </c>
      <c r="R1449" s="79"/>
      <c r="S1449" s="79"/>
      <c r="T1449" s="78" t="str">
        <f>REPLACE(INDEX(GroupVertices[Group],MATCH(Edges[[#This Row],[Vertex 1]],GroupVertices[Vertex],0)),1,1,"")</f>
        <v>1</v>
      </c>
      <c r="U1449" s="78" t="str">
        <f>REPLACE(INDEX(GroupVertices[Group],MATCH(Edges[[#This Row],[Vertex 2]],GroupVertices[Vertex],0)),1,1,"")</f>
        <v>2</v>
      </c>
      <c r="V1449" s="48"/>
      <c r="W1449" s="49"/>
      <c r="X1449" s="48"/>
      <c r="Y1449" s="49"/>
      <c r="Z1449" s="48"/>
      <c r="AA1449" s="49"/>
      <c r="AB1449" s="48"/>
      <c r="AC1449" s="49"/>
      <c r="AD1449" s="48"/>
    </row>
    <row r="1450" spans="1:30" ht="15">
      <c r="A1450" s="65" t="s">
        <v>333</v>
      </c>
      <c r="B1450" s="65" t="s">
        <v>347</v>
      </c>
      <c r="C1450" s="66" t="s">
        <v>1350</v>
      </c>
      <c r="D1450" s="67">
        <v>3</v>
      </c>
      <c r="E1450" s="66" t="s">
        <v>132</v>
      </c>
      <c r="F1450" s="69">
        <v>32</v>
      </c>
      <c r="G1450" s="66"/>
      <c r="H1450" s="70"/>
      <c r="I1450" s="71"/>
      <c r="J1450" s="71"/>
      <c r="K1450" s="34" t="s">
        <v>65</v>
      </c>
      <c r="L1450" s="72">
        <v>1450</v>
      </c>
      <c r="M1450" s="72"/>
      <c r="N1450" s="73"/>
      <c r="O1450" s="79" t="s">
        <v>417</v>
      </c>
      <c r="P1450" s="79">
        <v>1</v>
      </c>
      <c r="Q1450" s="79" t="s">
        <v>418</v>
      </c>
      <c r="R1450" s="79"/>
      <c r="S1450" s="79"/>
      <c r="T1450" s="78" t="str">
        <f>REPLACE(INDEX(GroupVertices[Group],MATCH(Edges[[#This Row],[Vertex 1]],GroupVertices[Vertex],0)),1,1,"")</f>
        <v>1</v>
      </c>
      <c r="U1450" s="78" t="str">
        <f>REPLACE(INDEX(GroupVertices[Group],MATCH(Edges[[#This Row],[Vertex 2]],GroupVertices[Vertex],0)),1,1,"")</f>
        <v>3</v>
      </c>
      <c r="V1450" s="48"/>
      <c r="W1450" s="49"/>
      <c r="X1450" s="48"/>
      <c r="Y1450" s="49"/>
      <c r="Z1450" s="48"/>
      <c r="AA1450" s="49"/>
      <c r="AB1450" s="48"/>
      <c r="AC1450" s="49"/>
      <c r="AD1450" s="48"/>
    </row>
    <row r="1451" spans="1:30" ht="15">
      <c r="A1451" s="65" t="s">
        <v>333</v>
      </c>
      <c r="B1451" s="65" t="s">
        <v>356</v>
      </c>
      <c r="C1451" s="66" t="s">
        <v>1350</v>
      </c>
      <c r="D1451" s="67">
        <v>3</v>
      </c>
      <c r="E1451" s="66" t="s">
        <v>132</v>
      </c>
      <c r="F1451" s="69">
        <v>32</v>
      </c>
      <c r="G1451" s="66"/>
      <c r="H1451" s="70"/>
      <c r="I1451" s="71"/>
      <c r="J1451" s="71"/>
      <c r="K1451" s="34" t="s">
        <v>66</v>
      </c>
      <c r="L1451" s="72">
        <v>1451</v>
      </c>
      <c r="M1451" s="72"/>
      <c r="N1451" s="73"/>
      <c r="O1451" s="79" t="s">
        <v>417</v>
      </c>
      <c r="P1451" s="79">
        <v>1</v>
      </c>
      <c r="Q1451" s="79" t="s">
        <v>418</v>
      </c>
      <c r="R1451" s="79"/>
      <c r="S1451" s="79"/>
      <c r="T1451" s="78" t="str">
        <f>REPLACE(INDEX(GroupVertices[Group],MATCH(Edges[[#This Row],[Vertex 1]],GroupVertices[Vertex],0)),1,1,"")</f>
        <v>1</v>
      </c>
      <c r="U1451" s="78" t="str">
        <f>REPLACE(INDEX(GroupVertices[Group],MATCH(Edges[[#This Row],[Vertex 2]],GroupVertices[Vertex],0)),1,1,"")</f>
        <v>2</v>
      </c>
      <c r="V1451" s="48"/>
      <c r="W1451" s="49"/>
      <c r="X1451" s="48"/>
      <c r="Y1451" s="49"/>
      <c r="Z1451" s="48"/>
      <c r="AA1451" s="49"/>
      <c r="AB1451" s="48"/>
      <c r="AC1451" s="49"/>
      <c r="AD1451" s="48"/>
    </row>
    <row r="1452" spans="1:30" ht="15">
      <c r="A1452" s="65" t="s">
        <v>199</v>
      </c>
      <c r="B1452" s="65" t="s">
        <v>333</v>
      </c>
      <c r="C1452" s="66" t="s">
        <v>1350</v>
      </c>
      <c r="D1452" s="67">
        <v>3</v>
      </c>
      <c r="E1452" s="66" t="s">
        <v>132</v>
      </c>
      <c r="F1452" s="69">
        <v>32</v>
      </c>
      <c r="G1452" s="66"/>
      <c r="H1452" s="70"/>
      <c r="I1452" s="71"/>
      <c r="J1452" s="71"/>
      <c r="K1452" s="34" t="s">
        <v>65</v>
      </c>
      <c r="L1452" s="72">
        <v>1452</v>
      </c>
      <c r="M1452" s="72"/>
      <c r="N1452" s="73"/>
      <c r="O1452" s="79" t="s">
        <v>417</v>
      </c>
      <c r="P1452" s="79">
        <v>1</v>
      </c>
      <c r="Q1452" s="79" t="s">
        <v>418</v>
      </c>
      <c r="R1452" s="79"/>
      <c r="S1452" s="79"/>
      <c r="T1452" s="78" t="str">
        <f>REPLACE(INDEX(GroupVertices[Group],MATCH(Edges[[#This Row],[Vertex 1]],GroupVertices[Vertex],0)),1,1,"")</f>
        <v>1</v>
      </c>
      <c r="U1452" s="78" t="str">
        <f>REPLACE(INDEX(GroupVertices[Group],MATCH(Edges[[#This Row],[Vertex 2]],GroupVertices[Vertex],0)),1,1,"")</f>
        <v>1</v>
      </c>
      <c r="V1452" s="48"/>
      <c r="W1452" s="49"/>
      <c r="X1452" s="48"/>
      <c r="Y1452" s="49"/>
      <c r="Z1452" s="48"/>
      <c r="AA1452" s="49"/>
      <c r="AB1452" s="48"/>
      <c r="AC1452" s="49"/>
      <c r="AD1452" s="48"/>
    </row>
    <row r="1453" spans="1:30" ht="15">
      <c r="A1453" s="65" t="s">
        <v>356</v>
      </c>
      <c r="B1453" s="65" t="s">
        <v>333</v>
      </c>
      <c r="C1453" s="66" t="s">
        <v>1350</v>
      </c>
      <c r="D1453" s="67">
        <v>3</v>
      </c>
      <c r="E1453" s="66" t="s">
        <v>132</v>
      </c>
      <c r="F1453" s="69">
        <v>32</v>
      </c>
      <c r="G1453" s="66"/>
      <c r="H1453" s="70"/>
      <c r="I1453" s="71"/>
      <c r="J1453" s="71"/>
      <c r="K1453" s="34" t="s">
        <v>66</v>
      </c>
      <c r="L1453" s="72">
        <v>1453</v>
      </c>
      <c r="M1453" s="72"/>
      <c r="N1453" s="73"/>
      <c r="O1453" s="79" t="s">
        <v>417</v>
      </c>
      <c r="P1453" s="79">
        <v>1</v>
      </c>
      <c r="Q1453" s="79" t="s">
        <v>418</v>
      </c>
      <c r="R1453" s="79"/>
      <c r="S1453" s="79"/>
      <c r="T1453" s="78" t="str">
        <f>REPLACE(INDEX(GroupVertices[Group],MATCH(Edges[[#This Row],[Vertex 1]],GroupVertices[Vertex],0)),1,1,"")</f>
        <v>2</v>
      </c>
      <c r="U1453" s="78" t="str">
        <f>REPLACE(INDEX(GroupVertices[Group],MATCH(Edges[[#This Row],[Vertex 2]],GroupVertices[Vertex],0)),1,1,"")</f>
        <v>1</v>
      </c>
      <c r="V1453" s="48"/>
      <c r="W1453" s="49"/>
      <c r="X1453" s="48"/>
      <c r="Y1453" s="49"/>
      <c r="Z1453" s="48"/>
      <c r="AA1453" s="49"/>
      <c r="AB1453" s="48"/>
      <c r="AC1453" s="49"/>
      <c r="AD1453" s="48"/>
    </row>
    <row r="1454" spans="1:30" ht="15">
      <c r="A1454" s="65" t="s">
        <v>304</v>
      </c>
      <c r="B1454" s="65" t="s">
        <v>222</v>
      </c>
      <c r="C1454" s="66" t="s">
        <v>1350</v>
      </c>
      <c r="D1454" s="67">
        <v>3</v>
      </c>
      <c r="E1454" s="66" t="s">
        <v>132</v>
      </c>
      <c r="F1454" s="69">
        <v>32</v>
      </c>
      <c r="G1454" s="66"/>
      <c r="H1454" s="70"/>
      <c r="I1454" s="71"/>
      <c r="J1454" s="71"/>
      <c r="K1454" s="34" t="s">
        <v>65</v>
      </c>
      <c r="L1454" s="72">
        <v>1454</v>
      </c>
      <c r="M1454" s="72"/>
      <c r="N1454" s="73"/>
      <c r="O1454" s="79" t="s">
        <v>417</v>
      </c>
      <c r="P1454" s="79">
        <v>1</v>
      </c>
      <c r="Q1454" s="79" t="s">
        <v>418</v>
      </c>
      <c r="R1454" s="79"/>
      <c r="S1454" s="79"/>
      <c r="T1454" s="78" t="str">
        <f>REPLACE(INDEX(GroupVertices[Group],MATCH(Edges[[#This Row],[Vertex 1]],GroupVertices[Vertex],0)),1,1,"")</f>
        <v>2</v>
      </c>
      <c r="U1454" s="78" t="str">
        <f>REPLACE(INDEX(GroupVertices[Group],MATCH(Edges[[#This Row],[Vertex 2]],GroupVertices[Vertex],0)),1,1,"")</f>
        <v>3</v>
      </c>
      <c r="V1454" s="48"/>
      <c r="W1454" s="49"/>
      <c r="X1454" s="48"/>
      <c r="Y1454" s="49"/>
      <c r="Z1454" s="48"/>
      <c r="AA1454" s="49"/>
      <c r="AB1454" s="48"/>
      <c r="AC1454" s="49"/>
      <c r="AD1454" s="48"/>
    </row>
    <row r="1455" spans="1:30" ht="15">
      <c r="A1455" s="65" t="s">
        <v>304</v>
      </c>
      <c r="B1455" s="65" t="s">
        <v>396</v>
      </c>
      <c r="C1455" s="66" t="s">
        <v>1350</v>
      </c>
      <c r="D1455" s="67">
        <v>3</v>
      </c>
      <c r="E1455" s="66" t="s">
        <v>132</v>
      </c>
      <c r="F1455" s="69">
        <v>32</v>
      </c>
      <c r="G1455" s="66"/>
      <c r="H1455" s="70"/>
      <c r="I1455" s="71"/>
      <c r="J1455" s="71"/>
      <c r="K1455" s="34" t="s">
        <v>65</v>
      </c>
      <c r="L1455" s="72">
        <v>1455</v>
      </c>
      <c r="M1455" s="72"/>
      <c r="N1455" s="73"/>
      <c r="O1455" s="79" t="s">
        <v>417</v>
      </c>
      <c r="P1455" s="79">
        <v>1</v>
      </c>
      <c r="Q1455" s="79" t="s">
        <v>418</v>
      </c>
      <c r="R1455" s="79"/>
      <c r="S1455" s="79"/>
      <c r="T1455" s="78" t="str">
        <f>REPLACE(INDEX(GroupVertices[Group],MATCH(Edges[[#This Row],[Vertex 1]],GroupVertices[Vertex],0)),1,1,"")</f>
        <v>2</v>
      </c>
      <c r="U1455" s="78" t="str">
        <f>REPLACE(INDEX(GroupVertices[Group],MATCH(Edges[[#This Row],[Vertex 2]],GroupVertices[Vertex],0)),1,1,"")</f>
        <v>2</v>
      </c>
      <c r="V1455" s="48"/>
      <c r="W1455" s="49"/>
      <c r="X1455" s="48"/>
      <c r="Y1455" s="49"/>
      <c r="Z1455" s="48"/>
      <c r="AA1455" s="49"/>
      <c r="AB1455" s="48"/>
      <c r="AC1455" s="49"/>
      <c r="AD1455" s="48"/>
    </row>
    <row r="1456" spans="1:30" ht="15">
      <c r="A1456" s="65" t="s">
        <v>199</v>
      </c>
      <c r="B1456" s="65" t="s">
        <v>304</v>
      </c>
      <c r="C1456" s="66" t="s">
        <v>1350</v>
      </c>
      <c r="D1456" s="67">
        <v>3</v>
      </c>
      <c r="E1456" s="66" t="s">
        <v>132</v>
      </c>
      <c r="F1456" s="69">
        <v>32</v>
      </c>
      <c r="G1456" s="66"/>
      <c r="H1456" s="70"/>
      <c r="I1456" s="71"/>
      <c r="J1456" s="71"/>
      <c r="K1456" s="34" t="s">
        <v>65</v>
      </c>
      <c r="L1456" s="72">
        <v>1456</v>
      </c>
      <c r="M1456" s="72"/>
      <c r="N1456" s="73"/>
      <c r="O1456" s="79" t="s">
        <v>417</v>
      </c>
      <c r="P1456" s="79">
        <v>1</v>
      </c>
      <c r="Q1456" s="79" t="s">
        <v>418</v>
      </c>
      <c r="R1456" s="79"/>
      <c r="S1456" s="79"/>
      <c r="T1456" s="78" t="str">
        <f>REPLACE(INDEX(GroupVertices[Group],MATCH(Edges[[#This Row],[Vertex 1]],GroupVertices[Vertex],0)),1,1,"")</f>
        <v>1</v>
      </c>
      <c r="U1456" s="78" t="str">
        <f>REPLACE(INDEX(GroupVertices[Group],MATCH(Edges[[#This Row],[Vertex 2]],GroupVertices[Vertex],0)),1,1,"")</f>
        <v>2</v>
      </c>
      <c r="V1456" s="48"/>
      <c r="W1456" s="49"/>
      <c r="X1456" s="48"/>
      <c r="Y1456" s="49"/>
      <c r="Z1456" s="48"/>
      <c r="AA1456" s="49"/>
      <c r="AB1456" s="48"/>
      <c r="AC1456" s="49"/>
      <c r="AD1456" s="48"/>
    </row>
    <row r="1457" spans="1:30" ht="15">
      <c r="A1457" s="65" t="s">
        <v>356</v>
      </c>
      <c r="B1457" s="65" t="s">
        <v>304</v>
      </c>
      <c r="C1457" s="66" t="s">
        <v>1350</v>
      </c>
      <c r="D1457" s="67">
        <v>3</v>
      </c>
      <c r="E1457" s="66" t="s">
        <v>132</v>
      </c>
      <c r="F1457" s="69">
        <v>32</v>
      </c>
      <c r="G1457" s="66"/>
      <c r="H1457" s="70"/>
      <c r="I1457" s="71"/>
      <c r="J1457" s="71"/>
      <c r="K1457" s="34" t="s">
        <v>65</v>
      </c>
      <c r="L1457" s="72">
        <v>1457</v>
      </c>
      <c r="M1457" s="72"/>
      <c r="N1457" s="73"/>
      <c r="O1457" s="79" t="s">
        <v>417</v>
      </c>
      <c r="P1457" s="79">
        <v>1</v>
      </c>
      <c r="Q1457" s="79" t="s">
        <v>418</v>
      </c>
      <c r="R1457" s="79"/>
      <c r="S1457" s="79"/>
      <c r="T1457" s="78" t="str">
        <f>REPLACE(INDEX(GroupVertices[Group],MATCH(Edges[[#This Row],[Vertex 1]],GroupVertices[Vertex],0)),1,1,"")</f>
        <v>2</v>
      </c>
      <c r="U1457" s="78" t="str">
        <f>REPLACE(INDEX(GroupVertices[Group],MATCH(Edges[[#This Row],[Vertex 2]],GroupVertices[Vertex],0)),1,1,"")</f>
        <v>2</v>
      </c>
      <c r="V1457" s="48"/>
      <c r="W1457" s="49"/>
      <c r="X1457" s="48"/>
      <c r="Y1457" s="49"/>
      <c r="Z1457" s="48"/>
      <c r="AA1457" s="49"/>
      <c r="AB1457" s="48"/>
      <c r="AC1457" s="49"/>
      <c r="AD1457" s="48"/>
    </row>
    <row r="1458" spans="1:30" ht="15">
      <c r="A1458" s="65" t="s">
        <v>275</v>
      </c>
      <c r="B1458" s="65" t="s">
        <v>351</v>
      </c>
      <c r="C1458" s="66" t="s">
        <v>1350</v>
      </c>
      <c r="D1458" s="67">
        <v>3</v>
      </c>
      <c r="E1458" s="66" t="s">
        <v>132</v>
      </c>
      <c r="F1458" s="69">
        <v>32</v>
      </c>
      <c r="G1458" s="66"/>
      <c r="H1458" s="70"/>
      <c r="I1458" s="71"/>
      <c r="J1458" s="71"/>
      <c r="K1458" s="34" t="s">
        <v>66</v>
      </c>
      <c r="L1458" s="72">
        <v>1458</v>
      </c>
      <c r="M1458" s="72"/>
      <c r="N1458" s="73"/>
      <c r="O1458" s="79" t="s">
        <v>417</v>
      </c>
      <c r="P1458" s="79">
        <v>1</v>
      </c>
      <c r="Q1458" s="79" t="s">
        <v>418</v>
      </c>
      <c r="R1458" s="79"/>
      <c r="S1458" s="79"/>
      <c r="T1458" s="78" t="str">
        <f>REPLACE(INDEX(GroupVertices[Group],MATCH(Edges[[#This Row],[Vertex 1]],GroupVertices[Vertex],0)),1,1,"")</f>
        <v>3</v>
      </c>
      <c r="U1458" s="78" t="str">
        <f>REPLACE(INDEX(GroupVertices[Group],MATCH(Edges[[#This Row],[Vertex 2]],GroupVertices[Vertex],0)),1,1,"")</f>
        <v>4</v>
      </c>
      <c r="V1458" s="48"/>
      <c r="W1458" s="49"/>
      <c r="X1458" s="48"/>
      <c r="Y1458" s="49"/>
      <c r="Z1458" s="48"/>
      <c r="AA1458" s="49"/>
      <c r="AB1458" s="48"/>
      <c r="AC1458" s="49"/>
      <c r="AD1458" s="48"/>
    </row>
    <row r="1459" spans="1:30" ht="15">
      <c r="A1459" s="65" t="s">
        <v>339</v>
      </c>
      <c r="B1459" s="65" t="s">
        <v>351</v>
      </c>
      <c r="C1459" s="66" t="s">
        <v>1350</v>
      </c>
      <c r="D1459" s="67">
        <v>3</v>
      </c>
      <c r="E1459" s="66" t="s">
        <v>132</v>
      </c>
      <c r="F1459" s="69">
        <v>32</v>
      </c>
      <c r="G1459" s="66"/>
      <c r="H1459" s="70"/>
      <c r="I1459" s="71"/>
      <c r="J1459" s="71"/>
      <c r="K1459" s="34" t="s">
        <v>66</v>
      </c>
      <c r="L1459" s="72">
        <v>1459</v>
      </c>
      <c r="M1459" s="72"/>
      <c r="N1459" s="73"/>
      <c r="O1459" s="79" t="s">
        <v>417</v>
      </c>
      <c r="P1459" s="79">
        <v>1</v>
      </c>
      <c r="Q1459" s="79" t="s">
        <v>418</v>
      </c>
      <c r="R1459" s="79"/>
      <c r="S1459" s="79"/>
      <c r="T1459" s="78" t="str">
        <f>REPLACE(INDEX(GroupVertices[Group],MATCH(Edges[[#This Row],[Vertex 1]],GroupVertices[Vertex],0)),1,1,"")</f>
        <v>2</v>
      </c>
      <c r="U1459" s="78" t="str">
        <f>REPLACE(INDEX(GroupVertices[Group],MATCH(Edges[[#This Row],[Vertex 2]],GroupVertices[Vertex],0)),1,1,"")</f>
        <v>4</v>
      </c>
      <c r="V1459" s="48"/>
      <c r="W1459" s="49"/>
      <c r="X1459" s="48"/>
      <c r="Y1459" s="49"/>
      <c r="Z1459" s="48"/>
      <c r="AA1459" s="49"/>
      <c r="AB1459" s="48"/>
      <c r="AC1459" s="49"/>
      <c r="AD1459" s="48"/>
    </row>
    <row r="1460" spans="1:30" ht="15">
      <c r="A1460" s="65" t="s">
        <v>351</v>
      </c>
      <c r="B1460" s="65" t="s">
        <v>242</v>
      </c>
      <c r="C1460" s="66" t="s">
        <v>1350</v>
      </c>
      <c r="D1460" s="67">
        <v>3</v>
      </c>
      <c r="E1460" s="66" t="s">
        <v>132</v>
      </c>
      <c r="F1460" s="69">
        <v>32</v>
      </c>
      <c r="G1460" s="66"/>
      <c r="H1460" s="70"/>
      <c r="I1460" s="71"/>
      <c r="J1460" s="71"/>
      <c r="K1460" s="34" t="s">
        <v>65</v>
      </c>
      <c r="L1460" s="72">
        <v>1460</v>
      </c>
      <c r="M1460" s="72"/>
      <c r="N1460" s="73"/>
      <c r="O1460" s="79" t="s">
        <v>417</v>
      </c>
      <c r="P1460" s="79">
        <v>1</v>
      </c>
      <c r="Q1460" s="79" t="s">
        <v>418</v>
      </c>
      <c r="R1460" s="79"/>
      <c r="S1460" s="79"/>
      <c r="T1460" s="78" t="str">
        <f>REPLACE(INDEX(GroupVertices[Group],MATCH(Edges[[#This Row],[Vertex 1]],GroupVertices[Vertex],0)),1,1,"")</f>
        <v>4</v>
      </c>
      <c r="U1460" s="78" t="str">
        <f>REPLACE(INDEX(GroupVertices[Group],MATCH(Edges[[#This Row],[Vertex 2]],GroupVertices[Vertex],0)),1,1,"")</f>
        <v>2</v>
      </c>
      <c r="V1460" s="48"/>
      <c r="W1460" s="49"/>
      <c r="X1460" s="48"/>
      <c r="Y1460" s="49"/>
      <c r="Z1460" s="48"/>
      <c r="AA1460" s="49"/>
      <c r="AB1460" s="48"/>
      <c r="AC1460" s="49"/>
      <c r="AD1460" s="48"/>
    </row>
    <row r="1461" spans="1:30" ht="15">
      <c r="A1461" s="65" t="s">
        <v>351</v>
      </c>
      <c r="B1461" s="65" t="s">
        <v>396</v>
      </c>
      <c r="C1461" s="66" t="s">
        <v>1350</v>
      </c>
      <c r="D1461" s="67">
        <v>3</v>
      </c>
      <c r="E1461" s="66" t="s">
        <v>132</v>
      </c>
      <c r="F1461" s="69">
        <v>32</v>
      </c>
      <c r="G1461" s="66"/>
      <c r="H1461" s="70"/>
      <c r="I1461" s="71"/>
      <c r="J1461" s="71"/>
      <c r="K1461" s="34" t="s">
        <v>65</v>
      </c>
      <c r="L1461" s="72">
        <v>1461</v>
      </c>
      <c r="M1461" s="72"/>
      <c r="N1461" s="73"/>
      <c r="O1461" s="79" t="s">
        <v>417</v>
      </c>
      <c r="P1461" s="79">
        <v>1</v>
      </c>
      <c r="Q1461" s="79" t="s">
        <v>418</v>
      </c>
      <c r="R1461" s="79"/>
      <c r="S1461" s="79"/>
      <c r="T1461" s="78" t="str">
        <f>REPLACE(INDEX(GroupVertices[Group],MATCH(Edges[[#This Row],[Vertex 1]],GroupVertices[Vertex],0)),1,1,"")</f>
        <v>4</v>
      </c>
      <c r="U1461" s="78" t="str">
        <f>REPLACE(INDEX(GroupVertices[Group],MATCH(Edges[[#This Row],[Vertex 2]],GroupVertices[Vertex],0)),1,1,"")</f>
        <v>2</v>
      </c>
      <c r="V1461" s="48"/>
      <c r="W1461" s="49"/>
      <c r="X1461" s="48"/>
      <c r="Y1461" s="49"/>
      <c r="Z1461" s="48"/>
      <c r="AA1461" s="49"/>
      <c r="AB1461" s="48"/>
      <c r="AC1461" s="49"/>
      <c r="AD1461" s="48"/>
    </row>
    <row r="1462" spans="1:30" ht="15">
      <c r="A1462" s="65" t="s">
        <v>351</v>
      </c>
      <c r="B1462" s="65" t="s">
        <v>275</v>
      </c>
      <c r="C1462" s="66" t="s">
        <v>1350</v>
      </c>
      <c r="D1462" s="67">
        <v>3</v>
      </c>
      <c r="E1462" s="66" t="s">
        <v>132</v>
      </c>
      <c r="F1462" s="69">
        <v>32</v>
      </c>
      <c r="G1462" s="66"/>
      <c r="H1462" s="70"/>
      <c r="I1462" s="71"/>
      <c r="J1462" s="71"/>
      <c r="K1462" s="34" t="s">
        <v>66</v>
      </c>
      <c r="L1462" s="72">
        <v>1462</v>
      </c>
      <c r="M1462" s="72"/>
      <c r="N1462" s="73"/>
      <c r="O1462" s="79" t="s">
        <v>417</v>
      </c>
      <c r="P1462" s="79">
        <v>1</v>
      </c>
      <c r="Q1462" s="79" t="s">
        <v>418</v>
      </c>
      <c r="R1462" s="79"/>
      <c r="S1462" s="79"/>
      <c r="T1462" s="78" t="str">
        <f>REPLACE(INDEX(GroupVertices[Group],MATCH(Edges[[#This Row],[Vertex 1]],GroupVertices[Vertex],0)),1,1,"")</f>
        <v>4</v>
      </c>
      <c r="U1462" s="78" t="str">
        <f>REPLACE(INDEX(GroupVertices[Group],MATCH(Edges[[#This Row],[Vertex 2]],GroupVertices[Vertex],0)),1,1,"")</f>
        <v>3</v>
      </c>
      <c r="V1462" s="48"/>
      <c r="W1462" s="49"/>
      <c r="X1462" s="48"/>
      <c r="Y1462" s="49"/>
      <c r="Z1462" s="48"/>
      <c r="AA1462" s="49"/>
      <c r="AB1462" s="48"/>
      <c r="AC1462" s="49"/>
      <c r="AD1462" s="48"/>
    </row>
    <row r="1463" spans="1:30" ht="15">
      <c r="A1463" s="65" t="s">
        <v>351</v>
      </c>
      <c r="B1463" s="65" t="s">
        <v>339</v>
      </c>
      <c r="C1463" s="66" t="s">
        <v>1350</v>
      </c>
      <c r="D1463" s="67">
        <v>3</v>
      </c>
      <c r="E1463" s="66" t="s">
        <v>132</v>
      </c>
      <c r="F1463" s="69">
        <v>32</v>
      </c>
      <c r="G1463" s="66"/>
      <c r="H1463" s="70"/>
      <c r="I1463" s="71"/>
      <c r="J1463" s="71"/>
      <c r="K1463" s="34" t="s">
        <v>66</v>
      </c>
      <c r="L1463" s="72">
        <v>1463</v>
      </c>
      <c r="M1463" s="72"/>
      <c r="N1463" s="73"/>
      <c r="O1463" s="79" t="s">
        <v>417</v>
      </c>
      <c r="P1463" s="79">
        <v>1</v>
      </c>
      <c r="Q1463" s="79" t="s">
        <v>418</v>
      </c>
      <c r="R1463" s="79"/>
      <c r="S1463" s="79"/>
      <c r="T1463" s="78" t="str">
        <f>REPLACE(INDEX(GroupVertices[Group],MATCH(Edges[[#This Row],[Vertex 1]],GroupVertices[Vertex],0)),1,1,"")</f>
        <v>4</v>
      </c>
      <c r="U1463" s="78" t="str">
        <f>REPLACE(INDEX(GroupVertices[Group],MATCH(Edges[[#This Row],[Vertex 2]],GroupVertices[Vertex],0)),1,1,"")</f>
        <v>2</v>
      </c>
      <c r="V1463" s="48"/>
      <c r="W1463" s="49"/>
      <c r="X1463" s="48"/>
      <c r="Y1463" s="49"/>
      <c r="Z1463" s="48"/>
      <c r="AA1463" s="49"/>
      <c r="AB1463" s="48"/>
      <c r="AC1463" s="49"/>
      <c r="AD1463" s="48"/>
    </row>
    <row r="1464" spans="1:30" ht="15">
      <c r="A1464" s="65" t="s">
        <v>199</v>
      </c>
      <c r="B1464" s="65" t="s">
        <v>351</v>
      </c>
      <c r="C1464" s="66" t="s">
        <v>1350</v>
      </c>
      <c r="D1464" s="67">
        <v>3</v>
      </c>
      <c r="E1464" s="66" t="s">
        <v>132</v>
      </c>
      <c r="F1464" s="69">
        <v>32</v>
      </c>
      <c r="G1464" s="66"/>
      <c r="H1464" s="70"/>
      <c r="I1464" s="71"/>
      <c r="J1464" s="71"/>
      <c r="K1464" s="34" t="s">
        <v>65</v>
      </c>
      <c r="L1464" s="72">
        <v>1464</v>
      </c>
      <c r="M1464" s="72"/>
      <c r="N1464" s="73"/>
      <c r="O1464" s="79" t="s">
        <v>417</v>
      </c>
      <c r="P1464" s="79">
        <v>1</v>
      </c>
      <c r="Q1464" s="79" t="s">
        <v>418</v>
      </c>
      <c r="R1464" s="79"/>
      <c r="S1464" s="79"/>
      <c r="T1464" s="78" t="str">
        <f>REPLACE(INDEX(GroupVertices[Group],MATCH(Edges[[#This Row],[Vertex 1]],GroupVertices[Vertex],0)),1,1,"")</f>
        <v>1</v>
      </c>
      <c r="U1464" s="78" t="str">
        <f>REPLACE(INDEX(GroupVertices[Group],MATCH(Edges[[#This Row],[Vertex 2]],GroupVertices[Vertex],0)),1,1,"")</f>
        <v>4</v>
      </c>
      <c r="V1464" s="48"/>
      <c r="W1464" s="49"/>
      <c r="X1464" s="48"/>
      <c r="Y1464" s="49"/>
      <c r="Z1464" s="48"/>
      <c r="AA1464" s="49"/>
      <c r="AB1464" s="48"/>
      <c r="AC1464" s="49"/>
      <c r="AD1464" s="48"/>
    </row>
    <row r="1465" spans="1:30" ht="15">
      <c r="A1465" s="65" t="s">
        <v>356</v>
      </c>
      <c r="B1465" s="65" t="s">
        <v>351</v>
      </c>
      <c r="C1465" s="66" t="s">
        <v>1350</v>
      </c>
      <c r="D1465" s="67">
        <v>3</v>
      </c>
      <c r="E1465" s="66" t="s">
        <v>132</v>
      </c>
      <c r="F1465" s="69">
        <v>32</v>
      </c>
      <c r="G1465" s="66"/>
      <c r="H1465" s="70"/>
      <c r="I1465" s="71"/>
      <c r="J1465" s="71"/>
      <c r="K1465" s="34" t="s">
        <v>65</v>
      </c>
      <c r="L1465" s="72">
        <v>1465</v>
      </c>
      <c r="M1465" s="72"/>
      <c r="N1465" s="73"/>
      <c r="O1465" s="79" t="s">
        <v>417</v>
      </c>
      <c r="P1465" s="79">
        <v>1</v>
      </c>
      <c r="Q1465" s="79" t="s">
        <v>418</v>
      </c>
      <c r="R1465" s="79"/>
      <c r="S1465" s="79"/>
      <c r="T1465" s="78" t="str">
        <f>REPLACE(INDEX(GroupVertices[Group],MATCH(Edges[[#This Row],[Vertex 1]],GroupVertices[Vertex],0)),1,1,"")</f>
        <v>2</v>
      </c>
      <c r="U1465" s="78" t="str">
        <f>REPLACE(INDEX(GroupVertices[Group],MATCH(Edges[[#This Row],[Vertex 2]],GroupVertices[Vertex],0)),1,1,"")</f>
        <v>4</v>
      </c>
      <c r="V1465" s="48"/>
      <c r="W1465" s="49"/>
      <c r="X1465" s="48"/>
      <c r="Y1465" s="49"/>
      <c r="Z1465" s="48"/>
      <c r="AA1465" s="49"/>
      <c r="AB1465" s="48"/>
      <c r="AC1465" s="49"/>
      <c r="AD1465" s="48"/>
    </row>
    <row r="1466" spans="1:30" ht="15">
      <c r="A1466" s="65" t="s">
        <v>242</v>
      </c>
      <c r="B1466" s="65" t="s">
        <v>356</v>
      </c>
      <c r="C1466" s="66" t="s">
        <v>1350</v>
      </c>
      <c r="D1466" s="67">
        <v>3</v>
      </c>
      <c r="E1466" s="66" t="s">
        <v>132</v>
      </c>
      <c r="F1466" s="69">
        <v>32</v>
      </c>
      <c r="G1466" s="66"/>
      <c r="H1466" s="70"/>
      <c r="I1466" s="71"/>
      <c r="J1466" s="71"/>
      <c r="K1466" s="34" t="s">
        <v>66</v>
      </c>
      <c r="L1466" s="72">
        <v>1466</v>
      </c>
      <c r="M1466" s="72"/>
      <c r="N1466" s="73"/>
      <c r="O1466" s="79" t="s">
        <v>417</v>
      </c>
      <c r="P1466" s="79">
        <v>1</v>
      </c>
      <c r="Q1466" s="79" t="s">
        <v>418</v>
      </c>
      <c r="R1466" s="79"/>
      <c r="S1466" s="79"/>
      <c r="T1466" s="78" t="str">
        <f>REPLACE(INDEX(GroupVertices[Group],MATCH(Edges[[#This Row],[Vertex 1]],GroupVertices[Vertex],0)),1,1,"")</f>
        <v>2</v>
      </c>
      <c r="U1466" s="78" t="str">
        <f>REPLACE(INDEX(GroupVertices[Group],MATCH(Edges[[#This Row],[Vertex 2]],GroupVertices[Vertex],0)),1,1,"")</f>
        <v>2</v>
      </c>
      <c r="V1466" s="48"/>
      <c r="W1466" s="49"/>
      <c r="X1466" s="48"/>
      <c r="Y1466" s="49"/>
      <c r="Z1466" s="48"/>
      <c r="AA1466" s="49"/>
      <c r="AB1466" s="48"/>
      <c r="AC1466" s="49"/>
      <c r="AD1466" s="48"/>
    </row>
    <row r="1467" spans="1:30" ht="15">
      <c r="A1467" s="65" t="s">
        <v>339</v>
      </c>
      <c r="B1467" s="65" t="s">
        <v>356</v>
      </c>
      <c r="C1467" s="66" t="s">
        <v>1350</v>
      </c>
      <c r="D1467" s="67">
        <v>3</v>
      </c>
      <c r="E1467" s="66" t="s">
        <v>132</v>
      </c>
      <c r="F1467" s="69">
        <v>32</v>
      </c>
      <c r="G1467" s="66"/>
      <c r="H1467" s="70"/>
      <c r="I1467" s="71"/>
      <c r="J1467" s="71"/>
      <c r="K1467" s="34" t="s">
        <v>65</v>
      </c>
      <c r="L1467" s="72">
        <v>1467</v>
      </c>
      <c r="M1467" s="72"/>
      <c r="N1467" s="73"/>
      <c r="O1467" s="79" t="s">
        <v>417</v>
      </c>
      <c r="P1467" s="79">
        <v>1</v>
      </c>
      <c r="Q1467" s="79" t="s">
        <v>418</v>
      </c>
      <c r="R1467" s="79"/>
      <c r="S1467" s="79"/>
      <c r="T1467" s="78" t="str">
        <f>REPLACE(INDEX(GroupVertices[Group],MATCH(Edges[[#This Row],[Vertex 1]],GroupVertices[Vertex],0)),1,1,"")</f>
        <v>2</v>
      </c>
      <c r="U1467" s="78" t="str">
        <f>REPLACE(INDEX(GroupVertices[Group],MATCH(Edges[[#This Row],[Vertex 2]],GroupVertices[Vertex],0)),1,1,"")</f>
        <v>2</v>
      </c>
      <c r="V1467" s="48"/>
      <c r="W1467" s="49"/>
      <c r="X1467" s="48"/>
      <c r="Y1467" s="49"/>
      <c r="Z1467" s="48"/>
      <c r="AA1467" s="49"/>
      <c r="AB1467" s="48"/>
      <c r="AC1467" s="49"/>
      <c r="AD1467" s="48"/>
    </row>
    <row r="1468" spans="1:30" ht="15">
      <c r="A1468" s="65" t="s">
        <v>356</v>
      </c>
      <c r="B1468" s="65" t="s">
        <v>242</v>
      </c>
      <c r="C1468" s="66" t="s">
        <v>1350</v>
      </c>
      <c r="D1468" s="67">
        <v>3</v>
      </c>
      <c r="E1468" s="66" t="s">
        <v>132</v>
      </c>
      <c r="F1468" s="69">
        <v>32</v>
      </c>
      <c r="G1468" s="66"/>
      <c r="H1468" s="70"/>
      <c r="I1468" s="71"/>
      <c r="J1468" s="71"/>
      <c r="K1468" s="34" t="s">
        <v>66</v>
      </c>
      <c r="L1468" s="72">
        <v>1468</v>
      </c>
      <c r="M1468" s="72"/>
      <c r="N1468" s="73"/>
      <c r="O1468" s="79" t="s">
        <v>417</v>
      </c>
      <c r="P1468" s="79">
        <v>1</v>
      </c>
      <c r="Q1468" s="79" t="s">
        <v>418</v>
      </c>
      <c r="R1468" s="79"/>
      <c r="S1468" s="79"/>
      <c r="T1468" s="78" t="str">
        <f>REPLACE(INDEX(GroupVertices[Group],MATCH(Edges[[#This Row],[Vertex 1]],GroupVertices[Vertex],0)),1,1,"")</f>
        <v>2</v>
      </c>
      <c r="U1468" s="78" t="str">
        <f>REPLACE(INDEX(GroupVertices[Group],MATCH(Edges[[#This Row],[Vertex 2]],GroupVertices[Vertex],0)),1,1,"")</f>
        <v>2</v>
      </c>
      <c r="V1468" s="48"/>
      <c r="W1468" s="49"/>
      <c r="X1468" s="48"/>
      <c r="Y1468" s="49"/>
      <c r="Z1468" s="48"/>
      <c r="AA1468" s="49"/>
      <c r="AB1468" s="48"/>
      <c r="AC1468" s="49"/>
      <c r="AD1468" s="48"/>
    </row>
    <row r="1469" spans="1:30" ht="15">
      <c r="A1469" s="65" t="s">
        <v>199</v>
      </c>
      <c r="B1469" s="65" t="s">
        <v>356</v>
      </c>
      <c r="C1469" s="66" t="s">
        <v>1350</v>
      </c>
      <c r="D1469" s="67">
        <v>3</v>
      </c>
      <c r="E1469" s="66" t="s">
        <v>132</v>
      </c>
      <c r="F1469" s="69">
        <v>32</v>
      </c>
      <c r="G1469" s="66"/>
      <c r="H1469" s="70"/>
      <c r="I1469" s="71"/>
      <c r="J1469" s="71"/>
      <c r="K1469" s="34" t="s">
        <v>65</v>
      </c>
      <c r="L1469" s="72">
        <v>1469</v>
      </c>
      <c r="M1469" s="72"/>
      <c r="N1469" s="73"/>
      <c r="O1469" s="79" t="s">
        <v>417</v>
      </c>
      <c r="P1469" s="79">
        <v>1</v>
      </c>
      <c r="Q1469" s="79" t="s">
        <v>418</v>
      </c>
      <c r="R1469" s="79"/>
      <c r="S1469" s="79"/>
      <c r="T1469" s="78" t="str">
        <f>REPLACE(INDEX(GroupVertices[Group],MATCH(Edges[[#This Row],[Vertex 1]],GroupVertices[Vertex],0)),1,1,"")</f>
        <v>1</v>
      </c>
      <c r="U1469" s="78" t="str">
        <f>REPLACE(INDEX(GroupVertices[Group],MATCH(Edges[[#This Row],[Vertex 2]],GroupVertices[Vertex],0)),1,1,"")</f>
        <v>2</v>
      </c>
      <c r="V1469" s="48"/>
      <c r="W1469" s="49"/>
      <c r="X1469" s="48"/>
      <c r="Y1469" s="49"/>
      <c r="Z1469" s="48"/>
      <c r="AA1469" s="49"/>
      <c r="AB1469" s="48"/>
      <c r="AC1469" s="49"/>
      <c r="AD1469" s="48"/>
    </row>
    <row r="1470" spans="1:30" ht="15">
      <c r="A1470" s="65" t="s">
        <v>199</v>
      </c>
      <c r="B1470" s="65" t="s">
        <v>397</v>
      </c>
      <c r="C1470" s="66" t="s">
        <v>1350</v>
      </c>
      <c r="D1470" s="67">
        <v>3</v>
      </c>
      <c r="E1470" s="66" t="s">
        <v>132</v>
      </c>
      <c r="F1470" s="69">
        <v>32</v>
      </c>
      <c r="G1470" s="66"/>
      <c r="H1470" s="70"/>
      <c r="I1470" s="71"/>
      <c r="J1470" s="71"/>
      <c r="K1470" s="34" t="s">
        <v>65</v>
      </c>
      <c r="L1470" s="72">
        <v>1470</v>
      </c>
      <c r="M1470" s="72"/>
      <c r="N1470" s="73"/>
      <c r="O1470" s="79" t="s">
        <v>417</v>
      </c>
      <c r="P1470" s="79">
        <v>1</v>
      </c>
      <c r="Q1470" s="79" t="s">
        <v>418</v>
      </c>
      <c r="R1470" s="79"/>
      <c r="S1470" s="79"/>
      <c r="T1470" s="78" t="str">
        <f>REPLACE(INDEX(GroupVertices[Group],MATCH(Edges[[#This Row],[Vertex 1]],GroupVertices[Vertex],0)),1,1,"")</f>
        <v>1</v>
      </c>
      <c r="U1470" s="78" t="str">
        <f>REPLACE(INDEX(GroupVertices[Group],MATCH(Edges[[#This Row],[Vertex 2]],GroupVertices[Vertex],0)),1,1,"")</f>
        <v>5</v>
      </c>
      <c r="V1470" s="48"/>
      <c r="W1470" s="49"/>
      <c r="X1470" s="48"/>
      <c r="Y1470" s="49"/>
      <c r="Z1470" s="48"/>
      <c r="AA1470" s="49"/>
      <c r="AB1470" s="48"/>
      <c r="AC1470" s="49"/>
      <c r="AD1470" s="48"/>
    </row>
    <row r="1471" spans="1:30" ht="15">
      <c r="A1471" s="65" t="s">
        <v>347</v>
      </c>
      <c r="B1471" s="65" t="s">
        <v>397</v>
      </c>
      <c r="C1471" s="66" t="s">
        <v>1350</v>
      </c>
      <c r="D1471" s="67">
        <v>3</v>
      </c>
      <c r="E1471" s="66" t="s">
        <v>132</v>
      </c>
      <c r="F1471" s="69">
        <v>32</v>
      </c>
      <c r="G1471" s="66"/>
      <c r="H1471" s="70"/>
      <c r="I1471" s="71"/>
      <c r="J1471" s="71"/>
      <c r="K1471" s="34" t="s">
        <v>65</v>
      </c>
      <c r="L1471" s="72">
        <v>1471</v>
      </c>
      <c r="M1471" s="72"/>
      <c r="N1471" s="73"/>
      <c r="O1471" s="79" t="s">
        <v>417</v>
      </c>
      <c r="P1471" s="79">
        <v>1</v>
      </c>
      <c r="Q1471" s="79" t="s">
        <v>418</v>
      </c>
      <c r="R1471" s="79"/>
      <c r="S1471" s="79"/>
      <c r="T1471" s="78" t="str">
        <f>REPLACE(INDEX(GroupVertices[Group],MATCH(Edges[[#This Row],[Vertex 1]],GroupVertices[Vertex],0)),1,1,"")</f>
        <v>3</v>
      </c>
      <c r="U1471" s="78" t="str">
        <f>REPLACE(INDEX(GroupVertices[Group],MATCH(Edges[[#This Row],[Vertex 2]],GroupVertices[Vertex],0)),1,1,"")</f>
        <v>5</v>
      </c>
      <c r="V1471" s="48"/>
      <c r="W1471" s="49"/>
      <c r="X1471" s="48"/>
      <c r="Y1471" s="49"/>
      <c r="Z1471" s="48"/>
      <c r="AA1471" s="49"/>
      <c r="AB1471" s="48"/>
      <c r="AC1471" s="49"/>
      <c r="AD1471" s="48"/>
    </row>
    <row r="1472" spans="1:30" ht="15">
      <c r="A1472" s="65" t="s">
        <v>357</v>
      </c>
      <c r="B1472" s="65" t="s">
        <v>397</v>
      </c>
      <c r="C1472" s="66" t="s">
        <v>1350</v>
      </c>
      <c r="D1472" s="67">
        <v>3</v>
      </c>
      <c r="E1472" s="66" t="s">
        <v>132</v>
      </c>
      <c r="F1472" s="69">
        <v>32</v>
      </c>
      <c r="G1472" s="66"/>
      <c r="H1472" s="70"/>
      <c r="I1472" s="71"/>
      <c r="J1472" s="71"/>
      <c r="K1472" s="34" t="s">
        <v>65</v>
      </c>
      <c r="L1472" s="72">
        <v>1472</v>
      </c>
      <c r="M1472" s="72"/>
      <c r="N1472" s="73"/>
      <c r="O1472" s="79" t="s">
        <v>417</v>
      </c>
      <c r="P1472" s="79">
        <v>1</v>
      </c>
      <c r="Q1472" s="79" t="s">
        <v>418</v>
      </c>
      <c r="R1472" s="79"/>
      <c r="S1472" s="79"/>
      <c r="T1472" s="78" t="str">
        <f>REPLACE(INDEX(GroupVertices[Group],MATCH(Edges[[#This Row],[Vertex 1]],GroupVertices[Vertex],0)),1,1,"")</f>
        <v>2</v>
      </c>
      <c r="U1472" s="78" t="str">
        <f>REPLACE(INDEX(GroupVertices[Group],MATCH(Edges[[#This Row],[Vertex 2]],GroupVertices[Vertex],0)),1,1,"")</f>
        <v>5</v>
      </c>
      <c r="V1472" s="48"/>
      <c r="W1472" s="49"/>
      <c r="X1472" s="48"/>
      <c r="Y1472" s="49"/>
      <c r="Z1472" s="48"/>
      <c r="AA1472" s="49"/>
      <c r="AB1472" s="48"/>
      <c r="AC1472" s="49"/>
      <c r="AD1472" s="48"/>
    </row>
    <row r="1473" spans="1:30" ht="15">
      <c r="A1473" s="65" t="s">
        <v>242</v>
      </c>
      <c r="B1473" s="65" t="s">
        <v>295</v>
      </c>
      <c r="C1473" s="66" t="s">
        <v>1350</v>
      </c>
      <c r="D1473" s="67">
        <v>3</v>
      </c>
      <c r="E1473" s="66" t="s">
        <v>132</v>
      </c>
      <c r="F1473" s="69">
        <v>32</v>
      </c>
      <c r="G1473" s="66"/>
      <c r="H1473" s="70"/>
      <c r="I1473" s="71"/>
      <c r="J1473" s="71"/>
      <c r="K1473" s="34" t="s">
        <v>65</v>
      </c>
      <c r="L1473" s="72">
        <v>1473</v>
      </c>
      <c r="M1473" s="72"/>
      <c r="N1473" s="73"/>
      <c r="O1473" s="79" t="s">
        <v>417</v>
      </c>
      <c r="P1473" s="79">
        <v>1</v>
      </c>
      <c r="Q1473" s="79" t="s">
        <v>418</v>
      </c>
      <c r="R1473" s="79"/>
      <c r="S1473" s="79"/>
      <c r="T1473" s="78" t="str">
        <f>REPLACE(INDEX(GroupVertices[Group],MATCH(Edges[[#This Row],[Vertex 1]],GroupVertices[Vertex],0)),1,1,"")</f>
        <v>2</v>
      </c>
      <c r="U1473" s="78" t="str">
        <f>REPLACE(INDEX(GroupVertices[Group],MATCH(Edges[[#This Row],[Vertex 2]],GroupVertices[Vertex],0)),1,1,"")</f>
        <v>2</v>
      </c>
      <c r="V1473" s="48"/>
      <c r="W1473" s="49"/>
      <c r="X1473" s="48"/>
      <c r="Y1473" s="49"/>
      <c r="Z1473" s="48"/>
      <c r="AA1473" s="49"/>
      <c r="AB1473" s="48"/>
      <c r="AC1473" s="49"/>
      <c r="AD1473" s="48"/>
    </row>
    <row r="1474" spans="1:30" ht="15">
      <c r="A1474" s="65" t="s">
        <v>283</v>
      </c>
      <c r="B1474" s="65" t="s">
        <v>295</v>
      </c>
      <c r="C1474" s="66" t="s">
        <v>1350</v>
      </c>
      <c r="D1474" s="67">
        <v>3</v>
      </c>
      <c r="E1474" s="66" t="s">
        <v>132</v>
      </c>
      <c r="F1474" s="69">
        <v>32</v>
      </c>
      <c r="G1474" s="66"/>
      <c r="H1474" s="70"/>
      <c r="I1474" s="71"/>
      <c r="J1474" s="71"/>
      <c r="K1474" s="34" t="s">
        <v>65</v>
      </c>
      <c r="L1474" s="72">
        <v>1474</v>
      </c>
      <c r="M1474" s="72"/>
      <c r="N1474" s="73"/>
      <c r="O1474" s="79" t="s">
        <v>417</v>
      </c>
      <c r="P1474" s="79">
        <v>1</v>
      </c>
      <c r="Q1474" s="79" t="s">
        <v>418</v>
      </c>
      <c r="R1474" s="79"/>
      <c r="S1474" s="79"/>
      <c r="T1474" s="78" t="str">
        <f>REPLACE(INDEX(GroupVertices[Group],MATCH(Edges[[#This Row],[Vertex 1]],GroupVertices[Vertex],0)),1,1,"")</f>
        <v>2</v>
      </c>
      <c r="U1474" s="78" t="str">
        <f>REPLACE(INDEX(GroupVertices[Group],MATCH(Edges[[#This Row],[Vertex 2]],GroupVertices[Vertex],0)),1,1,"")</f>
        <v>2</v>
      </c>
      <c r="V1474" s="48"/>
      <c r="W1474" s="49"/>
      <c r="X1474" s="48"/>
      <c r="Y1474" s="49"/>
      <c r="Z1474" s="48"/>
      <c r="AA1474" s="49"/>
      <c r="AB1474" s="48"/>
      <c r="AC1474" s="49"/>
      <c r="AD1474" s="48"/>
    </row>
    <row r="1475" spans="1:30" ht="15">
      <c r="A1475" s="65" t="s">
        <v>199</v>
      </c>
      <c r="B1475" s="65" t="s">
        <v>295</v>
      </c>
      <c r="C1475" s="66" t="s">
        <v>1350</v>
      </c>
      <c r="D1475" s="67">
        <v>3</v>
      </c>
      <c r="E1475" s="66" t="s">
        <v>132</v>
      </c>
      <c r="F1475" s="69">
        <v>32</v>
      </c>
      <c r="G1475" s="66"/>
      <c r="H1475" s="70"/>
      <c r="I1475" s="71"/>
      <c r="J1475" s="71"/>
      <c r="K1475" s="34" t="s">
        <v>65</v>
      </c>
      <c r="L1475" s="72">
        <v>1475</v>
      </c>
      <c r="M1475" s="72"/>
      <c r="N1475" s="73"/>
      <c r="O1475" s="79" t="s">
        <v>417</v>
      </c>
      <c r="P1475" s="79">
        <v>1</v>
      </c>
      <c r="Q1475" s="79" t="s">
        <v>418</v>
      </c>
      <c r="R1475" s="79"/>
      <c r="S1475" s="79"/>
      <c r="T1475" s="78" t="str">
        <f>REPLACE(INDEX(GroupVertices[Group],MATCH(Edges[[#This Row],[Vertex 1]],GroupVertices[Vertex],0)),1,1,"")</f>
        <v>1</v>
      </c>
      <c r="U1475" s="78" t="str">
        <f>REPLACE(INDEX(GroupVertices[Group],MATCH(Edges[[#This Row],[Vertex 2]],GroupVertices[Vertex],0)),1,1,"")</f>
        <v>2</v>
      </c>
      <c r="V1475" s="48"/>
      <c r="W1475" s="49"/>
      <c r="X1475" s="48"/>
      <c r="Y1475" s="49"/>
      <c r="Z1475" s="48"/>
      <c r="AA1475" s="49"/>
      <c r="AB1475" s="48"/>
      <c r="AC1475" s="49"/>
      <c r="AD1475" s="48"/>
    </row>
    <row r="1476" spans="1:30" ht="15">
      <c r="A1476" s="65" t="s">
        <v>305</v>
      </c>
      <c r="B1476" s="65" t="s">
        <v>295</v>
      </c>
      <c r="C1476" s="66" t="s">
        <v>1350</v>
      </c>
      <c r="D1476" s="67">
        <v>3</v>
      </c>
      <c r="E1476" s="66" t="s">
        <v>132</v>
      </c>
      <c r="F1476" s="69">
        <v>32</v>
      </c>
      <c r="G1476" s="66"/>
      <c r="H1476" s="70"/>
      <c r="I1476" s="71"/>
      <c r="J1476" s="71"/>
      <c r="K1476" s="34" t="s">
        <v>65</v>
      </c>
      <c r="L1476" s="72">
        <v>1476</v>
      </c>
      <c r="M1476" s="72"/>
      <c r="N1476" s="73"/>
      <c r="O1476" s="79" t="s">
        <v>417</v>
      </c>
      <c r="P1476" s="79">
        <v>1</v>
      </c>
      <c r="Q1476" s="79" t="s">
        <v>418</v>
      </c>
      <c r="R1476" s="79"/>
      <c r="S1476" s="79"/>
      <c r="T1476" s="78" t="str">
        <f>REPLACE(INDEX(GroupVertices[Group],MATCH(Edges[[#This Row],[Vertex 1]],GroupVertices[Vertex],0)),1,1,"")</f>
        <v>2</v>
      </c>
      <c r="U1476" s="78" t="str">
        <f>REPLACE(INDEX(GroupVertices[Group],MATCH(Edges[[#This Row],[Vertex 2]],GroupVertices[Vertex],0)),1,1,"")</f>
        <v>2</v>
      </c>
      <c r="V1476" s="48"/>
      <c r="W1476" s="49"/>
      <c r="X1476" s="48"/>
      <c r="Y1476" s="49"/>
      <c r="Z1476" s="48"/>
      <c r="AA1476" s="49"/>
      <c r="AB1476" s="48"/>
      <c r="AC1476" s="49"/>
      <c r="AD1476" s="48"/>
    </row>
    <row r="1477" spans="1:30" ht="15">
      <c r="A1477" s="65" t="s">
        <v>312</v>
      </c>
      <c r="B1477" s="65" t="s">
        <v>295</v>
      </c>
      <c r="C1477" s="66" t="s">
        <v>1350</v>
      </c>
      <c r="D1477" s="67">
        <v>3</v>
      </c>
      <c r="E1477" s="66" t="s">
        <v>132</v>
      </c>
      <c r="F1477" s="69">
        <v>32</v>
      </c>
      <c r="G1477" s="66"/>
      <c r="H1477" s="70"/>
      <c r="I1477" s="71"/>
      <c r="J1477" s="71"/>
      <c r="K1477" s="34" t="s">
        <v>65</v>
      </c>
      <c r="L1477" s="72">
        <v>1477</v>
      </c>
      <c r="M1477" s="72"/>
      <c r="N1477" s="73"/>
      <c r="O1477" s="79" t="s">
        <v>417</v>
      </c>
      <c r="P1477" s="79">
        <v>1</v>
      </c>
      <c r="Q1477" s="79" t="s">
        <v>418</v>
      </c>
      <c r="R1477" s="79"/>
      <c r="S1477" s="79"/>
      <c r="T1477" s="78" t="str">
        <f>REPLACE(INDEX(GroupVertices[Group],MATCH(Edges[[#This Row],[Vertex 1]],GroupVertices[Vertex],0)),1,1,"")</f>
        <v>2</v>
      </c>
      <c r="U1477" s="78" t="str">
        <f>REPLACE(INDEX(GroupVertices[Group],MATCH(Edges[[#This Row],[Vertex 2]],GroupVertices[Vertex],0)),1,1,"")</f>
        <v>2</v>
      </c>
      <c r="V1477" s="48"/>
      <c r="W1477" s="49"/>
      <c r="X1477" s="48"/>
      <c r="Y1477" s="49"/>
      <c r="Z1477" s="48"/>
      <c r="AA1477" s="49"/>
      <c r="AB1477" s="48"/>
      <c r="AC1477" s="49"/>
      <c r="AD1477" s="48"/>
    </row>
    <row r="1478" spans="1:30" ht="15">
      <c r="A1478" s="65" t="s">
        <v>357</v>
      </c>
      <c r="B1478" s="65" t="s">
        <v>295</v>
      </c>
      <c r="C1478" s="66" t="s">
        <v>1350</v>
      </c>
      <c r="D1478" s="67">
        <v>3</v>
      </c>
      <c r="E1478" s="66" t="s">
        <v>132</v>
      </c>
      <c r="F1478" s="69">
        <v>32</v>
      </c>
      <c r="G1478" s="66"/>
      <c r="H1478" s="70"/>
      <c r="I1478" s="71"/>
      <c r="J1478" s="71"/>
      <c r="K1478" s="34" t="s">
        <v>65</v>
      </c>
      <c r="L1478" s="72">
        <v>1478</v>
      </c>
      <c r="M1478" s="72"/>
      <c r="N1478" s="73"/>
      <c r="O1478" s="79" t="s">
        <v>417</v>
      </c>
      <c r="P1478" s="79">
        <v>1</v>
      </c>
      <c r="Q1478" s="79" t="s">
        <v>418</v>
      </c>
      <c r="R1478" s="79"/>
      <c r="S1478" s="79"/>
      <c r="T1478" s="78" t="str">
        <f>REPLACE(INDEX(GroupVertices[Group],MATCH(Edges[[#This Row],[Vertex 1]],GroupVertices[Vertex],0)),1,1,"")</f>
        <v>2</v>
      </c>
      <c r="U1478" s="78" t="str">
        <f>REPLACE(INDEX(GroupVertices[Group],MATCH(Edges[[#This Row],[Vertex 2]],GroupVertices[Vertex],0)),1,1,"")</f>
        <v>2</v>
      </c>
      <c r="V1478" s="48"/>
      <c r="W1478" s="49"/>
      <c r="X1478" s="48"/>
      <c r="Y1478" s="49"/>
      <c r="Z1478" s="48"/>
      <c r="AA1478" s="49"/>
      <c r="AB1478" s="48"/>
      <c r="AC1478" s="49"/>
      <c r="AD1478" s="48"/>
    </row>
    <row r="1479" spans="1:30" ht="15">
      <c r="A1479" s="65" t="s">
        <v>242</v>
      </c>
      <c r="B1479" s="65" t="s">
        <v>313</v>
      </c>
      <c r="C1479" s="66" t="s">
        <v>1350</v>
      </c>
      <c r="D1479" s="67">
        <v>3</v>
      </c>
      <c r="E1479" s="66" t="s">
        <v>132</v>
      </c>
      <c r="F1479" s="69">
        <v>32</v>
      </c>
      <c r="G1479" s="66"/>
      <c r="H1479" s="70"/>
      <c r="I1479" s="71"/>
      <c r="J1479" s="71"/>
      <c r="K1479" s="34" t="s">
        <v>65</v>
      </c>
      <c r="L1479" s="72">
        <v>1479</v>
      </c>
      <c r="M1479" s="72"/>
      <c r="N1479" s="73"/>
      <c r="O1479" s="79" t="s">
        <v>417</v>
      </c>
      <c r="P1479" s="79">
        <v>1</v>
      </c>
      <c r="Q1479" s="79" t="s">
        <v>418</v>
      </c>
      <c r="R1479" s="79"/>
      <c r="S1479" s="79"/>
      <c r="T1479" s="78" t="str">
        <f>REPLACE(INDEX(GroupVertices[Group],MATCH(Edges[[#This Row],[Vertex 1]],GroupVertices[Vertex],0)),1,1,"")</f>
        <v>2</v>
      </c>
      <c r="U1479" s="78" t="str">
        <f>REPLACE(INDEX(GroupVertices[Group],MATCH(Edges[[#This Row],[Vertex 2]],GroupVertices[Vertex],0)),1,1,"")</f>
        <v>2</v>
      </c>
      <c r="V1479" s="48"/>
      <c r="W1479" s="49"/>
      <c r="X1479" s="48"/>
      <c r="Y1479" s="49"/>
      <c r="Z1479" s="48"/>
      <c r="AA1479" s="49"/>
      <c r="AB1479" s="48"/>
      <c r="AC1479" s="49"/>
      <c r="AD1479" s="48"/>
    </row>
    <row r="1480" spans="1:30" ht="15">
      <c r="A1480" s="65" t="s">
        <v>283</v>
      </c>
      <c r="B1480" s="65" t="s">
        <v>313</v>
      </c>
      <c r="C1480" s="66" t="s">
        <v>1350</v>
      </c>
      <c r="D1480" s="67">
        <v>3</v>
      </c>
      <c r="E1480" s="66" t="s">
        <v>132</v>
      </c>
      <c r="F1480" s="69">
        <v>32</v>
      </c>
      <c r="G1480" s="66"/>
      <c r="H1480" s="70"/>
      <c r="I1480" s="71"/>
      <c r="J1480" s="71"/>
      <c r="K1480" s="34" t="s">
        <v>65</v>
      </c>
      <c r="L1480" s="72">
        <v>1480</v>
      </c>
      <c r="M1480" s="72"/>
      <c r="N1480" s="73"/>
      <c r="O1480" s="79" t="s">
        <v>417</v>
      </c>
      <c r="P1480" s="79">
        <v>1</v>
      </c>
      <c r="Q1480" s="79" t="s">
        <v>418</v>
      </c>
      <c r="R1480" s="79"/>
      <c r="S1480" s="79"/>
      <c r="T1480" s="78" t="str">
        <f>REPLACE(INDEX(GroupVertices[Group],MATCH(Edges[[#This Row],[Vertex 1]],GroupVertices[Vertex],0)),1,1,"")</f>
        <v>2</v>
      </c>
      <c r="U1480" s="78" t="str">
        <f>REPLACE(INDEX(GroupVertices[Group],MATCH(Edges[[#This Row],[Vertex 2]],GroupVertices[Vertex],0)),1,1,"")</f>
        <v>2</v>
      </c>
      <c r="V1480" s="48"/>
      <c r="W1480" s="49"/>
      <c r="X1480" s="48"/>
      <c r="Y1480" s="49"/>
      <c r="Z1480" s="48"/>
      <c r="AA1480" s="49"/>
      <c r="AB1480" s="48"/>
      <c r="AC1480" s="49"/>
      <c r="AD1480" s="48"/>
    </row>
    <row r="1481" spans="1:30" ht="15">
      <c r="A1481" s="65" t="s">
        <v>199</v>
      </c>
      <c r="B1481" s="65" t="s">
        <v>313</v>
      </c>
      <c r="C1481" s="66" t="s">
        <v>1350</v>
      </c>
      <c r="D1481" s="67">
        <v>3</v>
      </c>
      <c r="E1481" s="66" t="s">
        <v>132</v>
      </c>
      <c r="F1481" s="69">
        <v>32</v>
      </c>
      <c r="G1481" s="66"/>
      <c r="H1481" s="70"/>
      <c r="I1481" s="71"/>
      <c r="J1481" s="71"/>
      <c r="K1481" s="34" t="s">
        <v>65</v>
      </c>
      <c r="L1481" s="72">
        <v>1481</v>
      </c>
      <c r="M1481" s="72"/>
      <c r="N1481" s="73"/>
      <c r="O1481" s="79" t="s">
        <v>417</v>
      </c>
      <c r="P1481" s="79">
        <v>1</v>
      </c>
      <c r="Q1481" s="79" t="s">
        <v>418</v>
      </c>
      <c r="R1481" s="79"/>
      <c r="S1481" s="79"/>
      <c r="T1481" s="78" t="str">
        <f>REPLACE(INDEX(GroupVertices[Group],MATCH(Edges[[#This Row],[Vertex 1]],GroupVertices[Vertex],0)),1,1,"")</f>
        <v>1</v>
      </c>
      <c r="U1481" s="78" t="str">
        <f>REPLACE(INDEX(GroupVertices[Group],MATCH(Edges[[#This Row],[Vertex 2]],GroupVertices[Vertex],0)),1,1,"")</f>
        <v>2</v>
      </c>
      <c r="V1481" s="48"/>
      <c r="W1481" s="49"/>
      <c r="X1481" s="48"/>
      <c r="Y1481" s="49"/>
      <c r="Z1481" s="48"/>
      <c r="AA1481" s="49"/>
      <c r="AB1481" s="48"/>
      <c r="AC1481" s="49"/>
      <c r="AD1481" s="48"/>
    </row>
    <row r="1482" spans="1:30" ht="15">
      <c r="A1482" s="65" t="s">
        <v>357</v>
      </c>
      <c r="B1482" s="65" t="s">
        <v>313</v>
      </c>
      <c r="C1482" s="66" t="s">
        <v>1350</v>
      </c>
      <c r="D1482" s="67">
        <v>3</v>
      </c>
      <c r="E1482" s="66" t="s">
        <v>132</v>
      </c>
      <c r="F1482" s="69">
        <v>32</v>
      </c>
      <c r="G1482" s="66"/>
      <c r="H1482" s="70"/>
      <c r="I1482" s="71"/>
      <c r="J1482" s="71"/>
      <c r="K1482" s="34" t="s">
        <v>65</v>
      </c>
      <c r="L1482" s="72">
        <v>1482</v>
      </c>
      <c r="M1482" s="72"/>
      <c r="N1482" s="73"/>
      <c r="O1482" s="79" t="s">
        <v>417</v>
      </c>
      <c r="P1482" s="79">
        <v>1</v>
      </c>
      <c r="Q1482" s="79" t="s">
        <v>418</v>
      </c>
      <c r="R1482" s="79"/>
      <c r="S1482" s="79"/>
      <c r="T1482" s="78" t="str">
        <f>REPLACE(INDEX(GroupVertices[Group],MATCH(Edges[[#This Row],[Vertex 1]],GroupVertices[Vertex],0)),1,1,"")</f>
        <v>2</v>
      </c>
      <c r="U1482" s="78" t="str">
        <f>REPLACE(INDEX(GroupVertices[Group],MATCH(Edges[[#This Row],[Vertex 2]],GroupVertices[Vertex],0)),1,1,"")</f>
        <v>2</v>
      </c>
      <c r="V1482" s="48"/>
      <c r="W1482" s="49"/>
      <c r="X1482" s="48"/>
      <c r="Y1482" s="49"/>
      <c r="Z1482" s="48"/>
      <c r="AA1482" s="49"/>
      <c r="AB1482" s="48"/>
      <c r="AC1482" s="49"/>
      <c r="AD1482" s="48"/>
    </row>
    <row r="1483" spans="1:30" ht="15">
      <c r="A1483" s="65" t="s">
        <v>305</v>
      </c>
      <c r="B1483" s="65" t="s">
        <v>355</v>
      </c>
      <c r="C1483" s="66" t="s">
        <v>1350</v>
      </c>
      <c r="D1483" s="67">
        <v>3</v>
      </c>
      <c r="E1483" s="66" t="s">
        <v>132</v>
      </c>
      <c r="F1483" s="69">
        <v>32</v>
      </c>
      <c r="G1483" s="66"/>
      <c r="H1483" s="70"/>
      <c r="I1483" s="71"/>
      <c r="J1483" s="71"/>
      <c r="K1483" s="34" t="s">
        <v>66</v>
      </c>
      <c r="L1483" s="72">
        <v>1483</v>
      </c>
      <c r="M1483" s="72"/>
      <c r="N1483" s="73"/>
      <c r="O1483" s="79" t="s">
        <v>417</v>
      </c>
      <c r="P1483" s="79">
        <v>1</v>
      </c>
      <c r="Q1483" s="79" t="s">
        <v>418</v>
      </c>
      <c r="R1483" s="79"/>
      <c r="S1483" s="79"/>
      <c r="T1483" s="78" t="str">
        <f>REPLACE(INDEX(GroupVertices[Group],MATCH(Edges[[#This Row],[Vertex 1]],GroupVertices[Vertex],0)),1,1,"")</f>
        <v>2</v>
      </c>
      <c r="U1483" s="78" t="str">
        <f>REPLACE(INDEX(GroupVertices[Group],MATCH(Edges[[#This Row],[Vertex 2]],GroupVertices[Vertex],0)),1,1,"")</f>
        <v>2</v>
      </c>
      <c r="V1483" s="48"/>
      <c r="W1483" s="49"/>
      <c r="X1483" s="48"/>
      <c r="Y1483" s="49"/>
      <c r="Z1483" s="48"/>
      <c r="AA1483" s="49"/>
      <c r="AB1483" s="48"/>
      <c r="AC1483" s="49"/>
      <c r="AD1483" s="48"/>
    </row>
    <row r="1484" spans="1:30" ht="15">
      <c r="A1484" s="65" t="s">
        <v>355</v>
      </c>
      <c r="B1484" s="65" t="s">
        <v>305</v>
      </c>
      <c r="C1484" s="66" t="s">
        <v>1350</v>
      </c>
      <c r="D1484" s="67">
        <v>3</v>
      </c>
      <c r="E1484" s="66" t="s">
        <v>132</v>
      </c>
      <c r="F1484" s="69">
        <v>32</v>
      </c>
      <c r="G1484" s="66"/>
      <c r="H1484" s="70"/>
      <c r="I1484" s="71"/>
      <c r="J1484" s="71"/>
      <c r="K1484" s="34" t="s">
        <v>66</v>
      </c>
      <c r="L1484" s="72">
        <v>1484</v>
      </c>
      <c r="M1484" s="72"/>
      <c r="N1484" s="73"/>
      <c r="O1484" s="79" t="s">
        <v>417</v>
      </c>
      <c r="P1484" s="79">
        <v>1</v>
      </c>
      <c r="Q1484" s="79" t="s">
        <v>418</v>
      </c>
      <c r="R1484" s="79"/>
      <c r="S1484" s="79"/>
      <c r="T1484" s="78" t="str">
        <f>REPLACE(INDEX(GroupVertices[Group],MATCH(Edges[[#This Row],[Vertex 1]],GroupVertices[Vertex],0)),1,1,"")</f>
        <v>2</v>
      </c>
      <c r="U1484" s="78" t="str">
        <f>REPLACE(INDEX(GroupVertices[Group],MATCH(Edges[[#This Row],[Vertex 2]],GroupVertices[Vertex],0)),1,1,"")</f>
        <v>2</v>
      </c>
      <c r="V1484" s="48"/>
      <c r="W1484" s="49"/>
      <c r="X1484" s="48"/>
      <c r="Y1484" s="49"/>
      <c r="Z1484" s="48"/>
      <c r="AA1484" s="49"/>
      <c r="AB1484" s="48"/>
      <c r="AC1484" s="49"/>
      <c r="AD1484" s="48"/>
    </row>
    <row r="1485" spans="1:30" ht="15">
      <c r="A1485" s="65" t="s">
        <v>199</v>
      </c>
      <c r="B1485" s="65" t="s">
        <v>355</v>
      </c>
      <c r="C1485" s="66" t="s">
        <v>1350</v>
      </c>
      <c r="D1485" s="67">
        <v>3</v>
      </c>
      <c r="E1485" s="66" t="s">
        <v>132</v>
      </c>
      <c r="F1485" s="69">
        <v>32</v>
      </c>
      <c r="G1485" s="66"/>
      <c r="H1485" s="70"/>
      <c r="I1485" s="71"/>
      <c r="J1485" s="71"/>
      <c r="K1485" s="34" t="s">
        <v>65</v>
      </c>
      <c r="L1485" s="72">
        <v>1485</v>
      </c>
      <c r="M1485" s="72"/>
      <c r="N1485" s="73"/>
      <c r="O1485" s="79" t="s">
        <v>417</v>
      </c>
      <c r="P1485" s="79">
        <v>1</v>
      </c>
      <c r="Q1485" s="79" t="s">
        <v>418</v>
      </c>
      <c r="R1485" s="79"/>
      <c r="S1485" s="79"/>
      <c r="T1485" s="78" t="str">
        <f>REPLACE(INDEX(GroupVertices[Group],MATCH(Edges[[#This Row],[Vertex 1]],GroupVertices[Vertex],0)),1,1,"")</f>
        <v>1</v>
      </c>
      <c r="U1485" s="78" t="str">
        <f>REPLACE(INDEX(GroupVertices[Group],MATCH(Edges[[#This Row],[Vertex 2]],GroupVertices[Vertex],0)),1,1,"")</f>
        <v>2</v>
      </c>
      <c r="V1485" s="48"/>
      <c r="W1485" s="49"/>
      <c r="X1485" s="48"/>
      <c r="Y1485" s="49"/>
      <c r="Z1485" s="48"/>
      <c r="AA1485" s="49"/>
      <c r="AB1485" s="48"/>
      <c r="AC1485" s="49"/>
      <c r="AD1485" s="48"/>
    </row>
    <row r="1486" spans="1:30" ht="15">
      <c r="A1486" s="65" t="s">
        <v>347</v>
      </c>
      <c r="B1486" s="65" t="s">
        <v>355</v>
      </c>
      <c r="C1486" s="66" t="s">
        <v>1350</v>
      </c>
      <c r="D1486" s="67">
        <v>3</v>
      </c>
      <c r="E1486" s="66" t="s">
        <v>132</v>
      </c>
      <c r="F1486" s="69">
        <v>32</v>
      </c>
      <c r="G1486" s="66"/>
      <c r="H1486" s="70"/>
      <c r="I1486" s="71"/>
      <c r="J1486" s="71"/>
      <c r="K1486" s="34" t="s">
        <v>65</v>
      </c>
      <c r="L1486" s="72">
        <v>1486</v>
      </c>
      <c r="M1486" s="72"/>
      <c r="N1486" s="73"/>
      <c r="O1486" s="79" t="s">
        <v>417</v>
      </c>
      <c r="P1486" s="79">
        <v>1</v>
      </c>
      <c r="Q1486" s="79" t="s">
        <v>418</v>
      </c>
      <c r="R1486" s="79"/>
      <c r="S1486" s="79"/>
      <c r="T1486" s="78" t="str">
        <f>REPLACE(INDEX(GroupVertices[Group],MATCH(Edges[[#This Row],[Vertex 1]],GroupVertices[Vertex],0)),1,1,"")</f>
        <v>3</v>
      </c>
      <c r="U1486" s="78" t="str">
        <f>REPLACE(INDEX(GroupVertices[Group],MATCH(Edges[[#This Row],[Vertex 2]],GroupVertices[Vertex],0)),1,1,"")</f>
        <v>2</v>
      </c>
      <c r="V1486" s="48"/>
      <c r="W1486" s="49"/>
      <c r="X1486" s="48"/>
      <c r="Y1486" s="49"/>
      <c r="Z1486" s="48"/>
      <c r="AA1486" s="49"/>
      <c r="AB1486" s="48"/>
      <c r="AC1486" s="49"/>
      <c r="AD1486" s="48"/>
    </row>
    <row r="1487" spans="1:30" ht="15">
      <c r="A1487" s="65" t="s">
        <v>357</v>
      </c>
      <c r="B1487" s="65" t="s">
        <v>355</v>
      </c>
      <c r="C1487" s="66" t="s">
        <v>1350</v>
      </c>
      <c r="D1487" s="67">
        <v>3</v>
      </c>
      <c r="E1487" s="66" t="s">
        <v>132</v>
      </c>
      <c r="F1487" s="69">
        <v>32</v>
      </c>
      <c r="G1487" s="66"/>
      <c r="H1487" s="70"/>
      <c r="I1487" s="71"/>
      <c r="J1487" s="71"/>
      <c r="K1487" s="34" t="s">
        <v>65</v>
      </c>
      <c r="L1487" s="72">
        <v>1487</v>
      </c>
      <c r="M1487" s="72"/>
      <c r="N1487" s="73"/>
      <c r="O1487" s="79" t="s">
        <v>417</v>
      </c>
      <c r="P1487" s="79">
        <v>1</v>
      </c>
      <c r="Q1487" s="79" t="s">
        <v>418</v>
      </c>
      <c r="R1487" s="79"/>
      <c r="S1487" s="79"/>
      <c r="T1487" s="78" t="str">
        <f>REPLACE(INDEX(GroupVertices[Group],MATCH(Edges[[#This Row],[Vertex 1]],GroupVertices[Vertex],0)),1,1,"")</f>
        <v>2</v>
      </c>
      <c r="U1487" s="78" t="str">
        <f>REPLACE(INDEX(GroupVertices[Group],MATCH(Edges[[#This Row],[Vertex 2]],GroupVertices[Vertex],0)),1,1,"")</f>
        <v>2</v>
      </c>
      <c r="V1487" s="48"/>
      <c r="W1487" s="49"/>
      <c r="X1487" s="48"/>
      <c r="Y1487" s="49"/>
      <c r="Z1487" s="48"/>
      <c r="AA1487" s="49"/>
      <c r="AB1487" s="48"/>
      <c r="AC1487" s="49"/>
      <c r="AD1487" s="48"/>
    </row>
    <row r="1488" spans="1:30" ht="15">
      <c r="A1488" s="65" t="s">
        <v>222</v>
      </c>
      <c r="B1488" s="65" t="s">
        <v>347</v>
      </c>
      <c r="C1488" s="66" t="s">
        <v>1350</v>
      </c>
      <c r="D1488" s="67">
        <v>3</v>
      </c>
      <c r="E1488" s="66" t="s">
        <v>132</v>
      </c>
      <c r="F1488" s="69">
        <v>32</v>
      </c>
      <c r="G1488" s="66"/>
      <c r="H1488" s="70"/>
      <c r="I1488" s="71"/>
      <c r="J1488" s="71"/>
      <c r="K1488" s="34" t="s">
        <v>65</v>
      </c>
      <c r="L1488" s="72">
        <v>1488</v>
      </c>
      <c r="M1488" s="72"/>
      <c r="N1488" s="73"/>
      <c r="O1488" s="79" t="s">
        <v>417</v>
      </c>
      <c r="P1488" s="79">
        <v>1</v>
      </c>
      <c r="Q1488" s="79" t="s">
        <v>418</v>
      </c>
      <c r="R1488" s="79"/>
      <c r="S1488" s="79"/>
      <c r="T1488" s="78" t="str">
        <f>REPLACE(INDEX(GroupVertices[Group],MATCH(Edges[[#This Row],[Vertex 1]],GroupVertices[Vertex],0)),1,1,"")</f>
        <v>3</v>
      </c>
      <c r="U1488" s="78" t="str">
        <f>REPLACE(INDEX(GroupVertices[Group],MATCH(Edges[[#This Row],[Vertex 2]],GroupVertices[Vertex],0)),1,1,"")</f>
        <v>3</v>
      </c>
      <c r="V1488" s="48"/>
      <c r="W1488" s="49"/>
      <c r="X1488" s="48"/>
      <c r="Y1488" s="49"/>
      <c r="Z1488" s="48"/>
      <c r="AA1488" s="49"/>
      <c r="AB1488" s="48"/>
      <c r="AC1488" s="49"/>
      <c r="AD1488" s="48"/>
    </row>
    <row r="1489" spans="1:30" ht="15">
      <c r="A1489" s="65" t="s">
        <v>242</v>
      </c>
      <c r="B1489" s="65" t="s">
        <v>347</v>
      </c>
      <c r="C1489" s="66" t="s">
        <v>1350</v>
      </c>
      <c r="D1489" s="67">
        <v>3</v>
      </c>
      <c r="E1489" s="66" t="s">
        <v>132</v>
      </c>
      <c r="F1489" s="69">
        <v>32</v>
      </c>
      <c r="G1489" s="66"/>
      <c r="H1489" s="70"/>
      <c r="I1489" s="71"/>
      <c r="J1489" s="71"/>
      <c r="K1489" s="34" t="s">
        <v>66</v>
      </c>
      <c r="L1489" s="72">
        <v>1489</v>
      </c>
      <c r="M1489" s="72"/>
      <c r="N1489" s="73"/>
      <c r="O1489" s="79" t="s">
        <v>417</v>
      </c>
      <c r="P1489" s="79">
        <v>1</v>
      </c>
      <c r="Q1489" s="79" t="s">
        <v>418</v>
      </c>
      <c r="R1489" s="79"/>
      <c r="S1489" s="79"/>
      <c r="T1489" s="78" t="str">
        <f>REPLACE(INDEX(GroupVertices[Group],MATCH(Edges[[#This Row],[Vertex 1]],GroupVertices[Vertex],0)),1,1,"")</f>
        <v>2</v>
      </c>
      <c r="U1489" s="78" t="str">
        <f>REPLACE(INDEX(GroupVertices[Group],MATCH(Edges[[#This Row],[Vertex 2]],GroupVertices[Vertex],0)),1,1,"")</f>
        <v>3</v>
      </c>
      <c r="V1489" s="48"/>
      <c r="W1489" s="49"/>
      <c r="X1489" s="48"/>
      <c r="Y1489" s="49"/>
      <c r="Z1489" s="48"/>
      <c r="AA1489" s="49"/>
      <c r="AB1489" s="48"/>
      <c r="AC1489" s="49"/>
      <c r="AD1489" s="48"/>
    </row>
    <row r="1490" spans="1:30" ht="15">
      <c r="A1490" s="65" t="s">
        <v>347</v>
      </c>
      <c r="B1490" s="65" t="s">
        <v>242</v>
      </c>
      <c r="C1490" s="66" t="s">
        <v>1350</v>
      </c>
      <c r="D1490" s="67">
        <v>3</v>
      </c>
      <c r="E1490" s="66" t="s">
        <v>132</v>
      </c>
      <c r="F1490" s="69">
        <v>32</v>
      </c>
      <c r="G1490" s="66"/>
      <c r="H1490" s="70"/>
      <c r="I1490" s="71"/>
      <c r="J1490" s="71"/>
      <c r="K1490" s="34" t="s">
        <v>66</v>
      </c>
      <c r="L1490" s="72">
        <v>1490</v>
      </c>
      <c r="M1490" s="72"/>
      <c r="N1490" s="73"/>
      <c r="O1490" s="79" t="s">
        <v>417</v>
      </c>
      <c r="P1490" s="79">
        <v>1</v>
      </c>
      <c r="Q1490" s="79" t="s">
        <v>418</v>
      </c>
      <c r="R1490" s="79"/>
      <c r="S1490" s="79"/>
      <c r="T1490" s="78" t="str">
        <f>REPLACE(INDEX(GroupVertices[Group],MATCH(Edges[[#This Row],[Vertex 1]],GroupVertices[Vertex],0)),1,1,"")</f>
        <v>3</v>
      </c>
      <c r="U1490" s="78" t="str">
        <f>REPLACE(INDEX(GroupVertices[Group],MATCH(Edges[[#This Row],[Vertex 2]],GroupVertices[Vertex],0)),1,1,"")</f>
        <v>2</v>
      </c>
      <c r="V1490" s="48"/>
      <c r="W1490" s="49"/>
      <c r="X1490" s="48"/>
      <c r="Y1490" s="49"/>
      <c r="Z1490" s="48"/>
      <c r="AA1490" s="49"/>
      <c r="AB1490" s="48"/>
      <c r="AC1490" s="49"/>
      <c r="AD1490" s="48"/>
    </row>
    <row r="1491" spans="1:30" ht="15">
      <c r="A1491" s="65" t="s">
        <v>347</v>
      </c>
      <c r="B1491" s="65" t="s">
        <v>274</v>
      </c>
      <c r="C1491" s="66" t="s">
        <v>1350</v>
      </c>
      <c r="D1491" s="67">
        <v>3</v>
      </c>
      <c r="E1491" s="66" t="s">
        <v>132</v>
      </c>
      <c r="F1491" s="69">
        <v>32</v>
      </c>
      <c r="G1491" s="66"/>
      <c r="H1491" s="70"/>
      <c r="I1491" s="71"/>
      <c r="J1491" s="71"/>
      <c r="K1491" s="34" t="s">
        <v>65</v>
      </c>
      <c r="L1491" s="72">
        <v>1491</v>
      </c>
      <c r="M1491" s="72"/>
      <c r="N1491" s="73"/>
      <c r="O1491" s="79" t="s">
        <v>417</v>
      </c>
      <c r="P1491" s="79">
        <v>1</v>
      </c>
      <c r="Q1491" s="79" t="s">
        <v>418</v>
      </c>
      <c r="R1491" s="79"/>
      <c r="S1491" s="79"/>
      <c r="T1491" s="78" t="str">
        <f>REPLACE(INDEX(GroupVertices[Group],MATCH(Edges[[#This Row],[Vertex 1]],GroupVertices[Vertex],0)),1,1,"")</f>
        <v>3</v>
      </c>
      <c r="U1491" s="78" t="str">
        <f>REPLACE(INDEX(GroupVertices[Group],MATCH(Edges[[#This Row],[Vertex 2]],GroupVertices[Vertex],0)),1,1,"")</f>
        <v>3</v>
      </c>
      <c r="V1491" s="48"/>
      <c r="W1491" s="49"/>
      <c r="X1491" s="48"/>
      <c r="Y1491" s="49"/>
      <c r="Z1491" s="48"/>
      <c r="AA1491" s="49"/>
      <c r="AB1491" s="48"/>
      <c r="AC1491" s="49"/>
      <c r="AD1491" s="48"/>
    </row>
    <row r="1492" spans="1:30" ht="15">
      <c r="A1492" s="65" t="s">
        <v>347</v>
      </c>
      <c r="B1492" s="65" t="s">
        <v>305</v>
      </c>
      <c r="C1492" s="66" t="s">
        <v>1350</v>
      </c>
      <c r="D1492" s="67">
        <v>3</v>
      </c>
      <c r="E1492" s="66" t="s">
        <v>132</v>
      </c>
      <c r="F1492" s="69">
        <v>32</v>
      </c>
      <c r="G1492" s="66"/>
      <c r="H1492" s="70"/>
      <c r="I1492" s="71"/>
      <c r="J1492" s="71"/>
      <c r="K1492" s="34" t="s">
        <v>65</v>
      </c>
      <c r="L1492" s="72">
        <v>1492</v>
      </c>
      <c r="M1492" s="72"/>
      <c r="N1492" s="73"/>
      <c r="O1492" s="79" t="s">
        <v>417</v>
      </c>
      <c r="P1492" s="79">
        <v>1</v>
      </c>
      <c r="Q1492" s="79" t="s">
        <v>418</v>
      </c>
      <c r="R1492" s="79"/>
      <c r="S1492" s="79"/>
      <c r="T1492" s="78" t="str">
        <f>REPLACE(INDEX(GroupVertices[Group],MATCH(Edges[[#This Row],[Vertex 1]],GroupVertices[Vertex],0)),1,1,"")</f>
        <v>3</v>
      </c>
      <c r="U1492" s="78" t="str">
        <f>REPLACE(INDEX(GroupVertices[Group],MATCH(Edges[[#This Row],[Vertex 2]],GroupVertices[Vertex],0)),1,1,"")</f>
        <v>2</v>
      </c>
      <c r="V1492" s="48"/>
      <c r="W1492" s="49"/>
      <c r="X1492" s="48"/>
      <c r="Y1492" s="49"/>
      <c r="Z1492" s="48"/>
      <c r="AA1492" s="49"/>
      <c r="AB1492" s="48"/>
      <c r="AC1492" s="49"/>
      <c r="AD1492" s="48"/>
    </row>
    <row r="1493" spans="1:30" ht="15">
      <c r="A1493" s="65" t="s">
        <v>347</v>
      </c>
      <c r="B1493" s="65" t="s">
        <v>357</v>
      </c>
      <c r="C1493" s="66" t="s">
        <v>1350</v>
      </c>
      <c r="D1493" s="67">
        <v>3</v>
      </c>
      <c r="E1493" s="66" t="s">
        <v>132</v>
      </c>
      <c r="F1493" s="69">
        <v>32</v>
      </c>
      <c r="G1493" s="66"/>
      <c r="H1493" s="70"/>
      <c r="I1493" s="71"/>
      <c r="J1493" s="71"/>
      <c r="K1493" s="34" t="s">
        <v>66</v>
      </c>
      <c r="L1493" s="72">
        <v>1493</v>
      </c>
      <c r="M1493" s="72"/>
      <c r="N1493" s="73"/>
      <c r="O1493" s="79" t="s">
        <v>417</v>
      </c>
      <c r="P1493" s="79">
        <v>1</v>
      </c>
      <c r="Q1493" s="79" t="s">
        <v>418</v>
      </c>
      <c r="R1493" s="79"/>
      <c r="S1493" s="79"/>
      <c r="T1493" s="78" t="str">
        <f>REPLACE(INDEX(GroupVertices[Group],MATCH(Edges[[#This Row],[Vertex 1]],GroupVertices[Vertex],0)),1,1,"")</f>
        <v>3</v>
      </c>
      <c r="U1493" s="78" t="str">
        <f>REPLACE(INDEX(GroupVertices[Group],MATCH(Edges[[#This Row],[Vertex 2]],GroupVertices[Vertex],0)),1,1,"")</f>
        <v>2</v>
      </c>
      <c r="V1493" s="48"/>
      <c r="W1493" s="49"/>
      <c r="X1493" s="48"/>
      <c r="Y1493" s="49"/>
      <c r="Z1493" s="48"/>
      <c r="AA1493" s="49"/>
      <c r="AB1493" s="48"/>
      <c r="AC1493" s="49"/>
      <c r="AD1493" s="48"/>
    </row>
    <row r="1494" spans="1:30" ht="15">
      <c r="A1494" s="65" t="s">
        <v>199</v>
      </c>
      <c r="B1494" s="65" t="s">
        <v>347</v>
      </c>
      <c r="C1494" s="66" t="s">
        <v>1350</v>
      </c>
      <c r="D1494" s="67">
        <v>3</v>
      </c>
      <c r="E1494" s="66" t="s">
        <v>132</v>
      </c>
      <c r="F1494" s="69">
        <v>32</v>
      </c>
      <c r="G1494" s="66"/>
      <c r="H1494" s="70"/>
      <c r="I1494" s="71"/>
      <c r="J1494" s="71"/>
      <c r="K1494" s="34" t="s">
        <v>65</v>
      </c>
      <c r="L1494" s="72">
        <v>1494</v>
      </c>
      <c r="M1494" s="72"/>
      <c r="N1494" s="73"/>
      <c r="O1494" s="79" t="s">
        <v>417</v>
      </c>
      <c r="P1494" s="79">
        <v>1</v>
      </c>
      <c r="Q1494" s="79" t="s">
        <v>418</v>
      </c>
      <c r="R1494" s="79"/>
      <c r="S1494" s="79"/>
      <c r="T1494" s="78" t="str">
        <f>REPLACE(INDEX(GroupVertices[Group],MATCH(Edges[[#This Row],[Vertex 1]],GroupVertices[Vertex],0)),1,1,"")</f>
        <v>1</v>
      </c>
      <c r="U1494" s="78" t="str">
        <f>REPLACE(INDEX(GroupVertices[Group],MATCH(Edges[[#This Row],[Vertex 2]],GroupVertices[Vertex],0)),1,1,"")</f>
        <v>3</v>
      </c>
      <c r="V1494" s="48"/>
      <c r="W1494" s="49"/>
      <c r="X1494" s="48"/>
      <c r="Y1494" s="49"/>
      <c r="Z1494" s="48"/>
      <c r="AA1494" s="49"/>
      <c r="AB1494" s="48"/>
      <c r="AC1494" s="49"/>
      <c r="AD1494" s="48"/>
    </row>
    <row r="1495" spans="1:30" ht="15">
      <c r="A1495" s="65" t="s">
        <v>357</v>
      </c>
      <c r="B1495" s="65" t="s">
        <v>347</v>
      </c>
      <c r="C1495" s="66" t="s">
        <v>1350</v>
      </c>
      <c r="D1495" s="67">
        <v>3</v>
      </c>
      <c r="E1495" s="66" t="s">
        <v>132</v>
      </c>
      <c r="F1495" s="69">
        <v>32</v>
      </c>
      <c r="G1495" s="66"/>
      <c r="H1495" s="70"/>
      <c r="I1495" s="71"/>
      <c r="J1495" s="71"/>
      <c r="K1495" s="34" t="s">
        <v>66</v>
      </c>
      <c r="L1495" s="72">
        <v>1495</v>
      </c>
      <c r="M1495" s="72"/>
      <c r="N1495" s="73"/>
      <c r="O1495" s="79" t="s">
        <v>417</v>
      </c>
      <c r="P1495" s="79">
        <v>1</v>
      </c>
      <c r="Q1495" s="79" t="s">
        <v>418</v>
      </c>
      <c r="R1495" s="79"/>
      <c r="S1495" s="79"/>
      <c r="T1495" s="78" t="str">
        <f>REPLACE(INDEX(GroupVertices[Group],MATCH(Edges[[#This Row],[Vertex 1]],GroupVertices[Vertex],0)),1,1,"")</f>
        <v>2</v>
      </c>
      <c r="U1495" s="78" t="str">
        <f>REPLACE(INDEX(GroupVertices[Group],MATCH(Edges[[#This Row],[Vertex 2]],GroupVertices[Vertex],0)),1,1,"")</f>
        <v>3</v>
      </c>
      <c r="V1495" s="48"/>
      <c r="W1495" s="49"/>
      <c r="X1495" s="48"/>
      <c r="Y1495" s="49"/>
      <c r="Z1495" s="48"/>
      <c r="AA1495" s="49"/>
      <c r="AB1495" s="48"/>
      <c r="AC1495" s="49"/>
      <c r="AD1495" s="48"/>
    </row>
    <row r="1496" spans="1:30" ht="15">
      <c r="A1496" s="65" t="s">
        <v>298</v>
      </c>
      <c r="B1496" s="65" t="s">
        <v>340</v>
      </c>
      <c r="C1496" s="66" t="s">
        <v>1350</v>
      </c>
      <c r="D1496" s="67">
        <v>3</v>
      </c>
      <c r="E1496" s="66" t="s">
        <v>132</v>
      </c>
      <c r="F1496" s="69">
        <v>32</v>
      </c>
      <c r="G1496" s="66"/>
      <c r="H1496" s="70"/>
      <c r="I1496" s="71"/>
      <c r="J1496" s="71"/>
      <c r="K1496" s="34" t="s">
        <v>65</v>
      </c>
      <c r="L1496" s="72">
        <v>1496</v>
      </c>
      <c r="M1496" s="72"/>
      <c r="N1496" s="73"/>
      <c r="O1496" s="79" t="s">
        <v>417</v>
      </c>
      <c r="P1496" s="79">
        <v>1</v>
      </c>
      <c r="Q1496" s="79" t="s">
        <v>418</v>
      </c>
      <c r="R1496" s="79"/>
      <c r="S1496" s="79"/>
      <c r="T1496" s="78" t="str">
        <f>REPLACE(INDEX(GroupVertices[Group],MATCH(Edges[[#This Row],[Vertex 1]],GroupVertices[Vertex],0)),1,1,"")</f>
        <v>1</v>
      </c>
      <c r="U1496" s="78" t="str">
        <f>REPLACE(INDEX(GroupVertices[Group],MATCH(Edges[[#This Row],[Vertex 2]],GroupVertices[Vertex],0)),1,1,"")</f>
        <v>4</v>
      </c>
      <c r="V1496" s="48"/>
      <c r="W1496" s="49"/>
      <c r="X1496" s="48"/>
      <c r="Y1496" s="49"/>
      <c r="Z1496" s="48"/>
      <c r="AA1496" s="49"/>
      <c r="AB1496" s="48"/>
      <c r="AC1496" s="49"/>
      <c r="AD1496" s="48"/>
    </row>
    <row r="1497" spans="1:30" ht="15">
      <c r="A1497" s="65" t="s">
        <v>298</v>
      </c>
      <c r="B1497" s="65" t="s">
        <v>312</v>
      </c>
      <c r="C1497" s="66" t="s">
        <v>1350</v>
      </c>
      <c r="D1497" s="67">
        <v>3</v>
      </c>
      <c r="E1497" s="66" t="s">
        <v>132</v>
      </c>
      <c r="F1497" s="69">
        <v>32</v>
      </c>
      <c r="G1497" s="66"/>
      <c r="H1497" s="70"/>
      <c r="I1497" s="71"/>
      <c r="J1497" s="71"/>
      <c r="K1497" s="34" t="s">
        <v>66</v>
      </c>
      <c r="L1497" s="72">
        <v>1497</v>
      </c>
      <c r="M1497" s="72"/>
      <c r="N1497" s="73"/>
      <c r="O1497" s="79" t="s">
        <v>417</v>
      </c>
      <c r="P1497" s="79">
        <v>1</v>
      </c>
      <c r="Q1497" s="79" t="s">
        <v>418</v>
      </c>
      <c r="R1497" s="79"/>
      <c r="S1497" s="79"/>
      <c r="T1497" s="78" t="str">
        <f>REPLACE(INDEX(GroupVertices[Group],MATCH(Edges[[#This Row],[Vertex 1]],GroupVertices[Vertex],0)),1,1,"")</f>
        <v>1</v>
      </c>
      <c r="U1497" s="78" t="str">
        <f>REPLACE(INDEX(GroupVertices[Group],MATCH(Edges[[#This Row],[Vertex 2]],GroupVertices[Vertex],0)),1,1,"")</f>
        <v>2</v>
      </c>
      <c r="V1497" s="48"/>
      <c r="W1497" s="49"/>
      <c r="X1497" s="48"/>
      <c r="Y1497" s="49"/>
      <c r="Z1497" s="48"/>
      <c r="AA1497" s="49"/>
      <c r="AB1497" s="48"/>
      <c r="AC1497" s="49"/>
      <c r="AD1497" s="48"/>
    </row>
    <row r="1498" spans="1:30" ht="15">
      <c r="A1498" s="65" t="s">
        <v>298</v>
      </c>
      <c r="B1498" s="65" t="s">
        <v>358</v>
      </c>
      <c r="C1498" s="66" t="s">
        <v>1350</v>
      </c>
      <c r="D1498" s="67">
        <v>3</v>
      </c>
      <c r="E1498" s="66" t="s">
        <v>132</v>
      </c>
      <c r="F1498" s="69">
        <v>32</v>
      </c>
      <c r="G1498" s="66"/>
      <c r="H1498" s="70"/>
      <c r="I1498" s="71"/>
      <c r="J1498" s="71"/>
      <c r="K1498" s="34" t="s">
        <v>66</v>
      </c>
      <c r="L1498" s="72">
        <v>1498</v>
      </c>
      <c r="M1498" s="72"/>
      <c r="N1498" s="73"/>
      <c r="O1498" s="79" t="s">
        <v>417</v>
      </c>
      <c r="P1498" s="79">
        <v>1</v>
      </c>
      <c r="Q1498" s="79" t="s">
        <v>418</v>
      </c>
      <c r="R1498" s="79"/>
      <c r="S1498" s="79"/>
      <c r="T1498" s="78" t="str">
        <f>REPLACE(INDEX(GroupVertices[Group],MATCH(Edges[[#This Row],[Vertex 1]],GroupVertices[Vertex],0)),1,1,"")</f>
        <v>1</v>
      </c>
      <c r="U1498" s="78" t="str">
        <f>REPLACE(INDEX(GroupVertices[Group],MATCH(Edges[[#This Row],[Vertex 2]],GroupVertices[Vertex],0)),1,1,"")</f>
        <v>1</v>
      </c>
      <c r="V1498" s="48"/>
      <c r="W1498" s="49"/>
      <c r="X1498" s="48"/>
      <c r="Y1498" s="49"/>
      <c r="Z1498" s="48"/>
      <c r="AA1498" s="49"/>
      <c r="AB1498" s="48"/>
      <c r="AC1498" s="49"/>
      <c r="AD1498" s="48"/>
    </row>
    <row r="1499" spans="1:30" ht="15">
      <c r="A1499" s="65" t="s">
        <v>199</v>
      </c>
      <c r="B1499" s="65" t="s">
        <v>298</v>
      </c>
      <c r="C1499" s="66" t="s">
        <v>1350</v>
      </c>
      <c r="D1499" s="67">
        <v>3</v>
      </c>
      <c r="E1499" s="66" t="s">
        <v>132</v>
      </c>
      <c r="F1499" s="69">
        <v>32</v>
      </c>
      <c r="G1499" s="66"/>
      <c r="H1499" s="70"/>
      <c r="I1499" s="71"/>
      <c r="J1499" s="71"/>
      <c r="K1499" s="34" t="s">
        <v>65</v>
      </c>
      <c r="L1499" s="72">
        <v>1499</v>
      </c>
      <c r="M1499" s="72"/>
      <c r="N1499" s="73"/>
      <c r="O1499" s="79" t="s">
        <v>417</v>
      </c>
      <c r="P1499" s="79">
        <v>1</v>
      </c>
      <c r="Q1499" s="79" t="s">
        <v>418</v>
      </c>
      <c r="R1499" s="79"/>
      <c r="S1499" s="79"/>
      <c r="T1499" s="78" t="str">
        <f>REPLACE(INDEX(GroupVertices[Group],MATCH(Edges[[#This Row],[Vertex 1]],GroupVertices[Vertex],0)),1,1,"")</f>
        <v>1</v>
      </c>
      <c r="U1499" s="78" t="str">
        <f>REPLACE(INDEX(GroupVertices[Group],MATCH(Edges[[#This Row],[Vertex 2]],GroupVertices[Vertex],0)),1,1,"")</f>
        <v>1</v>
      </c>
      <c r="V1499" s="48"/>
      <c r="W1499" s="49"/>
      <c r="X1499" s="48"/>
      <c r="Y1499" s="49"/>
      <c r="Z1499" s="48"/>
      <c r="AA1499" s="49"/>
      <c r="AB1499" s="48"/>
      <c r="AC1499" s="49"/>
      <c r="AD1499" s="48"/>
    </row>
    <row r="1500" spans="1:30" ht="15">
      <c r="A1500" s="65" t="s">
        <v>312</v>
      </c>
      <c r="B1500" s="65" t="s">
        <v>298</v>
      </c>
      <c r="C1500" s="66" t="s">
        <v>1350</v>
      </c>
      <c r="D1500" s="67">
        <v>3</v>
      </c>
      <c r="E1500" s="66" t="s">
        <v>132</v>
      </c>
      <c r="F1500" s="69">
        <v>32</v>
      </c>
      <c r="G1500" s="66"/>
      <c r="H1500" s="70"/>
      <c r="I1500" s="71"/>
      <c r="J1500" s="71"/>
      <c r="K1500" s="34" t="s">
        <v>66</v>
      </c>
      <c r="L1500" s="72">
        <v>1500</v>
      </c>
      <c r="M1500" s="72"/>
      <c r="N1500" s="73"/>
      <c r="O1500" s="79" t="s">
        <v>417</v>
      </c>
      <c r="P1500" s="79">
        <v>1</v>
      </c>
      <c r="Q1500" s="79" t="s">
        <v>418</v>
      </c>
      <c r="R1500" s="79"/>
      <c r="S1500" s="79"/>
      <c r="T1500" s="78" t="str">
        <f>REPLACE(INDEX(GroupVertices[Group],MATCH(Edges[[#This Row],[Vertex 1]],GroupVertices[Vertex],0)),1,1,"")</f>
        <v>2</v>
      </c>
      <c r="U1500" s="78" t="str">
        <f>REPLACE(INDEX(GroupVertices[Group],MATCH(Edges[[#This Row],[Vertex 2]],GroupVertices[Vertex],0)),1,1,"")</f>
        <v>1</v>
      </c>
      <c r="V1500" s="48"/>
      <c r="W1500" s="49"/>
      <c r="X1500" s="48"/>
      <c r="Y1500" s="49"/>
      <c r="Z1500" s="48"/>
      <c r="AA1500" s="49"/>
      <c r="AB1500" s="48"/>
      <c r="AC1500" s="49"/>
      <c r="AD1500" s="48"/>
    </row>
    <row r="1501" spans="1:30" ht="15">
      <c r="A1501" s="65" t="s">
        <v>358</v>
      </c>
      <c r="B1501" s="65" t="s">
        <v>298</v>
      </c>
      <c r="C1501" s="66" t="s">
        <v>1350</v>
      </c>
      <c r="D1501" s="67">
        <v>3</v>
      </c>
      <c r="E1501" s="66" t="s">
        <v>132</v>
      </c>
      <c r="F1501" s="69">
        <v>32</v>
      </c>
      <c r="G1501" s="66"/>
      <c r="H1501" s="70"/>
      <c r="I1501" s="71"/>
      <c r="J1501" s="71"/>
      <c r="K1501" s="34" t="s">
        <v>66</v>
      </c>
      <c r="L1501" s="72">
        <v>1501</v>
      </c>
      <c r="M1501" s="72"/>
      <c r="N1501" s="73"/>
      <c r="O1501" s="79" t="s">
        <v>417</v>
      </c>
      <c r="P1501" s="79">
        <v>1</v>
      </c>
      <c r="Q1501" s="79" t="s">
        <v>418</v>
      </c>
      <c r="R1501" s="79"/>
      <c r="S1501" s="79"/>
      <c r="T1501" s="78" t="str">
        <f>REPLACE(INDEX(GroupVertices[Group],MATCH(Edges[[#This Row],[Vertex 1]],GroupVertices[Vertex],0)),1,1,"")</f>
        <v>1</v>
      </c>
      <c r="U1501" s="78" t="str">
        <f>REPLACE(INDEX(GroupVertices[Group],MATCH(Edges[[#This Row],[Vertex 2]],GroupVertices[Vertex],0)),1,1,"")</f>
        <v>1</v>
      </c>
      <c r="V1501" s="48"/>
      <c r="W1501" s="49"/>
      <c r="X1501" s="48"/>
      <c r="Y1501" s="49"/>
      <c r="Z1501" s="48"/>
      <c r="AA1501" s="49"/>
      <c r="AB1501" s="48"/>
      <c r="AC1501" s="49"/>
      <c r="AD1501" s="48"/>
    </row>
    <row r="1502" spans="1:30" ht="15">
      <c r="A1502" s="65" t="s">
        <v>299</v>
      </c>
      <c r="B1502" s="65" t="s">
        <v>274</v>
      </c>
      <c r="C1502" s="66" t="s">
        <v>1350</v>
      </c>
      <c r="D1502" s="67">
        <v>3</v>
      </c>
      <c r="E1502" s="66" t="s">
        <v>132</v>
      </c>
      <c r="F1502" s="69">
        <v>32</v>
      </c>
      <c r="G1502" s="66"/>
      <c r="H1502" s="70"/>
      <c r="I1502" s="71"/>
      <c r="J1502" s="71"/>
      <c r="K1502" s="34" t="s">
        <v>65</v>
      </c>
      <c r="L1502" s="72">
        <v>1502</v>
      </c>
      <c r="M1502" s="72"/>
      <c r="N1502" s="73"/>
      <c r="O1502" s="79" t="s">
        <v>417</v>
      </c>
      <c r="P1502" s="79">
        <v>1</v>
      </c>
      <c r="Q1502" s="79" t="s">
        <v>418</v>
      </c>
      <c r="R1502" s="79"/>
      <c r="S1502" s="79"/>
      <c r="T1502" s="78" t="str">
        <f>REPLACE(INDEX(GroupVertices[Group],MATCH(Edges[[#This Row],[Vertex 1]],GroupVertices[Vertex],0)),1,1,"")</f>
        <v>1</v>
      </c>
      <c r="U1502" s="78" t="str">
        <f>REPLACE(INDEX(GroupVertices[Group],MATCH(Edges[[#This Row],[Vertex 2]],GroupVertices[Vertex],0)),1,1,"")</f>
        <v>3</v>
      </c>
      <c r="V1502" s="48"/>
      <c r="W1502" s="49"/>
      <c r="X1502" s="48"/>
      <c r="Y1502" s="49"/>
      <c r="Z1502" s="48"/>
      <c r="AA1502" s="49"/>
      <c r="AB1502" s="48"/>
      <c r="AC1502" s="49"/>
      <c r="AD1502" s="48"/>
    </row>
    <row r="1503" spans="1:30" ht="15">
      <c r="A1503" s="65" t="s">
        <v>199</v>
      </c>
      <c r="B1503" s="65" t="s">
        <v>299</v>
      </c>
      <c r="C1503" s="66" t="s">
        <v>1350</v>
      </c>
      <c r="D1503" s="67">
        <v>3</v>
      </c>
      <c r="E1503" s="66" t="s">
        <v>132</v>
      </c>
      <c r="F1503" s="69">
        <v>32</v>
      </c>
      <c r="G1503" s="66"/>
      <c r="H1503" s="70"/>
      <c r="I1503" s="71"/>
      <c r="J1503" s="71"/>
      <c r="K1503" s="34" t="s">
        <v>65</v>
      </c>
      <c r="L1503" s="72">
        <v>1503</v>
      </c>
      <c r="M1503" s="72"/>
      <c r="N1503" s="73"/>
      <c r="O1503" s="79" t="s">
        <v>417</v>
      </c>
      <c r="P1503" s="79">
        <v>1</v>
      </c>
      <c r="Q1503" s="79" t="s">
        <v>418</v>
      </c>
      <c r="R1503" s="79"/>
      <c r="S1503" s="79"/>
      <c r="T1503" s="78" t="str">
        <f>REPLACE(INDEX(GroupVertices[Group],MATCH(Edges[[#This Row],[Vertex 1]],GroupVertices[Vertex],0)),1,1,"")</f>
        <v>1</v>
      </c>
      <c r="U1503" s="78" t="str">
        <f>REPLACE(INDEX(GroupVertices[Group],MATCH(Edges[[#This Row],[Vertex 2]],GroupVertices[Vertex],0)),1,1,"")</f>
        <v>1</v>
      </c>
      <c r="V1503" s="48"/>
      <c r="W1503" s="49"/>
      <c r="X1503" s="48"/>
      <c r="Y1503" s="49"/>
      <c r="Z1503" s="48"/>
      <c r="AA1503" s="49"/>
      <c r="AB1503" s="48"/>
      <c r="AC1503" s="49"/>
      <c r="AD1503" s="48"/>
    </row>
    <row r="1504" spans="1:30" ht="15">
      <c r="A1504" s="65" t="s">
        <v>242</v>
      </c>
      <c r="B1504" s="65" t="s">
        <v>299</v>
      </c>
      <c r="C1504" s="66" t="s">
        <v>1350</v>
      </c>
      <c r="D1504" s="67">
        <v>3</v>
      </c>
      <c r="E1504" s="66" t="s">
        <v>132</v>
      </c>
      <c r="F1504" s="69">
        <v>32</v>
      </c>
      <c r="G1504" s="66"/>
      <c r="H1504" s="70"/>
      <c r="I1504" s="71"/>
      <c r="J1504" s="71"/>
      <c r="K1504" s="34" t="s">
        <v>65</v>
      </c>
      <c r="L1504" s="72">
        <v>1504</v>
      </c>
      <c r="M1504" s="72"/>
      <c r="N1504" s="73"/>
      <c r="O1504" s="79" t="s">
        <v>417</v>
      </c>
      <c r="P1504" s="79">
        <v>1</v>
      </c>
      <c r="Q1504" s="79" t="s">
        <v>418</v>
      </c>
      <c r="R1504" s="79"/>
      <c r="S1504" s="79"/>
      <c r="T1504" s="78" t="str">
        <f>REPLACE(INDEX(GroupVertices[Group],MATCH(Edges[[#This Row],[Vertex 1]],GroupVertices[Vertex],0)),1,1,"")</f>
        <v>2</v>
      </c>
      <c r="U1504" s="78" t="str">
        <f>REPLACE(INDEX(GroupVertices[Group],MATCH(Edges[[#This Row],[Vertex 2]],GroupVertices[Vertex],0)),1,1,"")</f>
        <v>1</v>
      </c>
      <c r="V1504" s="48"/>
      <c r="W1504" s="49"/>
      <c r="X1504" s="48"/>
      <c r="Y1504" s="49"/>
      <c r="Z1504" s="48"/>
      <c r="AA1504" s="49"/>
      <c r="AB1504" s="48"/>
      <c r="AC1504" s="49"/>
      <c r="AD1504" s="48"/>
    </row>
    <row r="1505" spans="1:30" ht="15">
      <c r="A1505" s="65" t="s">
        <v>358</v>
      </c>
      <c r="B1505" s="65" t="s">
        <v>299</v>
      </c>
      <c r="C1505" s="66" t="s">
        <v>1350</v>
      </c>
      <c r="D1505" s="67">
        <v>3</v>
      </c>
      <c r="E1505" s="66" t="s">
        <v>132</v>
      </c>
      <c r="F1505" s="69">
        <v>32</v>
      </c>
      <c r="G1505" s="66"/>
      <c r="H1505" s="70"/>
      <c r="I1505" s="71"/>
      <c r="J1505" s="71"/>
      <c r="K1505" s="34" t="s">
        <v>65</v>
      </c>
      <c r="L1505" s="72">
        <v>1505</v>
      </c>
      <c r="M1505" s="72"/>
      <c r="N1505" s="73"/>
      <c r="O1505" s="79" t="s">
        <v>417</v>
      </c>
      <c r="P1505" s="79">
        <v>1</v>
      </c>
      <c r="Q1505" s="79" t="s">
        <v>418</v>
      </c>
      <c r="R1505" s="79"/>
      <c r="S1505" s="79"/>
      <c r="T1505" s="78" t="str">
        <f>REPLACE(INDEX(GroupVertices[Group],MATCH(Edges[[#This Row],[Vertex 1]],GroupVertices[Vertex],0)),1,1,"")</f>
        <v>1</v>
      </c>
      <c r="U1505" s="78" t="str">
        <f>REPLACE(INDEX(GroupVertices[Group],MATCH(Edges[[#This Row],[Vertex 2]],GroupVertices[Vertex],0)),1,1,"")</f>
        <v>1</v>
      </c>
      <c r="V1505" s="48"/>
      <c r="W1505" s="49"/>
      <c r="X1505" s="48"/>
      <c r="Y1505" s="49"/>
      <c r="Z1505" s="48"/>
      <c r="AA1505" s="49"/>
      <c r="AB1505" s="48"/>
      <c r="AC1505" s="49"/>
      <c r="AD1505" s="48"/>
    </row>
    <row r="1506" spans="1:30" ht="15">
      <c r="A1506" s="65" t="s">
        <v>222</v>
      </c>
      <c r="B1506" s="65" t="s">
        <v>242</v>
      </c>
      <c r="C1506" s="66" t="s">
        <v>1350</v>
      </c>
      <c r="D1506" s="67">
        <v>3</v>
      </c>
      <c r="E1506" s="66" t="s">
        <v>132</v>
      </c>
      <c r="F1506" s="69">
        <v>32</v>
      </c>
      <c r="G1506" s="66"/>
      <c r="H1506" s="70"/>
      <c r="I1506" s="71"/>
      <c r="J1506" s="71"/>
      <c r="K1506" s="34" t="s">
        <v>66</v>
      </c>
      <c r="L1506" s="72">
        <v>1506</v>
      </c>
      <c r="M1506" s="72"/>
      <c r="N1506" s="73"/>
      <c r="O1506" s="79" t="s">
        <v>417</v>
      </c>
      <c r="P1506" s="79">
        <v>1</v>
      </c>
      <c r="Q1506" s="79" t="s">
        <v>418</v>
      </c>
      <c r="R1506" s="79"/>
      <c r="S1506" s="79"/>
      <c r="T1506" s="78" t="str">
        <f>REPLACE(INDEX(GroupVertices[Group],MATCH(Edges[[#This Row],[Vertex 1]],GroupVertices[Vertex],0)),1,1,"")</f>
        <v>3</v>
      </c>
      <c r="U1506" s="78" t="str">
        <f>REPLACE(INDEX(GroupVertices[Group],MATCH(Edges[[#This Row],[Vertex 2]],GroupVertices[Vertex],0)),1,1,"")</f>
        <v>2</v>
      </c>
      <c r="V1506" s="48"/>
      <c r="W1506" s="49"/>
      <c r="X1506" s="48"/>
      <c r="Y1506" s="49"/>
      <c r="Z1506" s="48"/>
      <c r="AA1506" s="49"/>
      <c r="AB1506" s="48"/>
      <c r="AC1506" s="49"/>
      <c r="AD1506" s="48"/>
    </row>
    <row r="1507" spans="1:30" ht="15">
      <c r="A1507" s="65" t="s">
        <v>222</v>
      </c>
      <c r="B1507" s="65" t="s">
        <v>350</v>
      </c>
      <c r="C1507" s="66" t="s">
        <v>1350</v>
      </c>
      <c r="D1507" s="67">
        <v>3</v>
      </c>
      <c r="E1507" s="66" t="s">
        <v>132</v>
      </c>
      <c r="F1507" s="69">
        <v>32</v>
      </c>
      <c r="G1507" s="66"/>
      <c r="H1507" s="70"/>
      <c r="I1507" s="71"/>
      <c r="J1507" s="71"/>
      <c r="K1507" s="34" t="s">
        <v>65</v>
      </c>
      <c r="L1507" s="72">
        <v>1507</v>
      </c>
      <c r="M1507" s="72"/>
      <c r="N1507" s="73"/>
      <c r="O1507" s="79" t="s">
        <v>417</v>
      </c>
      <c r="P1507" s="79">
        <v>1</v>
      </c>
      <c r="Q1507" s="79" t="s">
        <v>418</v>
      </c>
      <c r="R1507" s="79"/>
      <c r="S1507" s="79"/>
      <c r="T1507" s="78" t="str">
        <f>REPLACE(INDEX(GroupVertices[Group],MATCH(Edges[[#This Row],[Vertex 1]],GroupVertices[Vertex],0)),1,1,"")</f>
        <v>3</v>
      </c>
      <c r="U1507" s="78" t="str">
        <f>REPLACE(INDEX(GroupVertices[Group],MATCH(Edges[[#This Row],[Vertex 2]],GroupVertices[Vertex],0)),1,1,"")</f>
        <v>3</v>
      </c>
      <c r="V1507" s="48"/>
      <c r="W1507" s="49"/>
      <c r="X1507" s="48"/>
      <c r="Y1507" s="49"/>
      <c r="Z1507" s="48"/>
      <c r="AA1507" s="49"/>
      <c r="AB1507" s="48"/>
      <c r="AC1507" s="49"/>
      <c r="AD1507" s="48"/>
    </row>
    <row r="1508" spans="1:30" ht="15">
      <c r="A1508" s="65" t="s">
        <v>222</v>
      </c>
      <c r="B1508" s="65" t="s">
        <v>274</v>
      </c>
      <c r="C1508" s="66" t="s">
        <v>1350</v>
      </c>
      <c r="D1508" s="67">
        <v>3</v>
      </c>
      <c r="E1508" s="66" t="s">
        <v>132</v>
      </c>
      <c r="F1508" s="69">
        <v>32</v>
      </c>
      <c r="G1508" s="66"/>
      <c r="H1508" s="70"/>
      <c r="I1508" s="71"/>
      <c r="J1508" s="71"/>
      <c r="K1508" s="34" t="s">
        <v>65</v>
      </c>
      <c r="L1508" s="72">
        <v>1508</v>
      </c>
      <c r="M1508" s="72"/>
      <c r="N1508" s="73"/>
      <c r="O1508" s="79" t="s">
        <v>417</v>
      </c>
      <c r="P1508" s="79">
        <v>1</v>
      </c>
      <c r="Q1508" s="79" t="s">
        <v>418</v>
      </c>
      <c r="R1508" s="79"/>
      <c r="S1508" s="79"/>
      <c r="T1508" s="78" t="str">
        <f>REPLACE(INDEX(GroupVertices[Group],MATCH(Edges[[#This Row],[Vertex 1]],GroupVertices[Vertex],0)),1,1,"")</f>
        <v>3</v>
      </c>
      <c r="U1508" s="78" t="str">
        <f>REPLACE(INDEX(GroupVertices[Group],MATCH(Edges[[#This Row],[Vertex 2]],GroupVertices[Vertex],0)),1,1,"")</f>
        <v>3</v>
      </c>
      <c r="V1508" s="48"/>
      <c r="W1508" s="49"/>
      <c r="X1508" s="48"/>
      <c r="Y1508" s="49"/>
      <c r="Z1508" s="48"/>
      <c r="AA1508" s="49"/>
      <c r="AB1508" s="48"/>
      <c r="AC1508" s="49"/>
      <c r="AD1508" s="48"/>
    </row>
    <row r="1509" spans="1:30" ht="15">
      <c r="A1509" s="65" t="s">
        <v>222</v>
      </c>
      <c r="B1509" s="65" t="s">
        <v>396</v>
      </c>
      <c r="C1509" s="66" t="s">
        <v>1350</v>
      </c>
      <c r="D1509" s="67">
        <v>3</v>
      </c>
      <c r="E1509" s="66" t="s">
        <v>132</v>
      </c>
      <c r="F1509" s="69">
        <v>32</v>
      </c>
      <c r="G1509" s="66"/>
      <c r="H1509" s="70"/>
      <c r="I1509" s="71"/>
      <c r="J1509" s="71"/>
      <c r="K1509" s="34" t="s">
        <v>65</v>
      </c>
      <c r="L1509" s="72">
        <v>1509</v>
      </c>
      <c r="M1509" s="72"/>
      <c r="N1509" s="73"/>
      <c r="O1509" s="79" t="s">
        <v>417</v>
      </c>
      <c r="P1509" s="79">
        <v>1</v>
      </c>
      <c r="Q1509" s="79" t="s">
        <v>418</v>
      </c>
      <c r="R1509" s="79"/>
      <c r="S1509" s="79"/>
      <c r="T1509" s="78" t="str">
        <f>REPLACE(INDEX(GroupVertices[Group],MATCH(Edges[[#This Row],[Vertex 1]],GroupVertices[Vertex],0)),1,1,"")</f>
        <v>3</v>
      </c>
      <c r="U1509" s="78" t="str">
        <f>REPLACE(INDEX(GroupVertices[Group],MATCH(Edges[[#This Row],[Vertex 2]],GroupVertices[Vertex],0)),1,1,"")</f>
        <v>2</v>
      </c>
      <c r="V1509" s="48"/>
      <c r="W1509" s="49"/>
      <c r="X1509" s="48"/>
      <c r="Y1509" s="49"/>
      <c r="Z1509" s="48"/>
      <c r="AA1509" s="49"/>
      <c r="AB1509" s="48"/>
      <c r="AC1509" s="49"/>
      <c r="AD1509" s="48"/>
    </row>
    <row r="1510" spans="1:30" ht="15">
      <c r="A1510" s="65" t="s">
        <v>222</v>
      </c>
      <c r="B1510" s="65" t="s">
        <v>283</v>
      </c>
      <c r="C1510" s="66" t="s">
        <v>1350</v>
      </c>
      <c r="D1510" s="67">
        <v>3</v>
      </c>
      <c r="E1510" s="66" t="s">
        <v>132</v>
      </c>
      <c r="F1510" s="69">
        <v>32</v>
      </c>
      <c r="G1510" s="66"/>
      <c r="H1510" s="70"/>
      <c r="I1510" s="71"/>
      <c r="J1510" s="71"/>
      <c r="K1510" s="34" t="s">
        <v>65</v>
      </c>
      <c r="L1510" s="72">
        <v>1510</v>
      </c>
      <c r="M1510" s="72"/>
      <c r="N1510" s="73"/>
      <c r="O1510" s="79" t="s">
        <v>417</v>
      </c>
      <c r="P1510" s="79">
        <v>1</v>
      </c>
      <c r="Q1510" s="79" t="s">
        <v>418</v>
      </c>
      <c r="R1510" s="79"/>
      <c r="S1510" s="79"/>
      <c r="T1510" s="78" t="str">
        <f>REPLACE(INDEX(GroupVertices[Group],MATCH(Edges[[#This Row],[Vertex 1]],GroupVertices[Vertex],0)),1,1,"")</f>
        <v>3</v>
      </c>
      <c r="U1510" s="78" t="str">
        <f>REPLACE(INDEX(GroupVertices[Group],MATCH(Edges[[#This Row],[Vertex 2]],GroupVertices[Vertex],0)),1,1,"")</f>
        <v>2</v>
      </c>
      <c r="V1510" s="48"/>
      <c r="W1510" s="49"/>
      <c r="X1510" s="48"/>
      <c r="Y1510" s="49"/>
      <c r="Z1510" s="48"/>
      <c r="AA1510" s="49"/>
      <c r="AB1510" s="48"/>
      <c r="AC1510" s="49"/>
      <c r="AD1510" s="48"/>
    </row>
    <row r="1511" spans="1:30" ht="15">
      <c r="A1511" s="65" t="s">
        <v>222</v>
      </c>
      <c r="B1511" s="65" t="s">
        <v>357</v>
      </c>
      <c r="C1511" s="66" t="s">
        <v>1350</v>
      </c>
      <c r="D1511" s="67">
        <v>3</v>
      </c>
      <c r="E1511" s="66" t="s">
        <v>132</v>
      </c>
      <c r="F1511" s="69">
        <v>32</v>
      </c>
      <c r="G1511" s="66"/>
      <c r="H1511" s="70"/>
      <c r="I1511" s="71"/>
      <c r="J1511" s="71"/>
      <c r="K1511" s="34" t="s">
        <v>65</v>
      </c>
      <c r="L1511" s="72">
        <v>1511</v>
      </c>
      <c r="M1511" s="72"/>
      <c r="N1511" s="73"/>
      <c r="O1511" s="79" t="s">
        <v>417</v>
      </c>
      <c r="P1511" s="79">
        <v>1</v>
      </c>
      <c r="Q1511" s="79" t="s">
        <v>418</v>
      </c>
      <c r="R1511" s="79"/>
      <c r="S1511" s="79"/>
      <c r="T1511" s="78" t="str">
        <f>REPLACE(INDEX(GroupVertices[Group],MATCH(Edges[[#This Row],[Vertex 1]],GroupVertices[Vertex],0)),1,1,"")</f>
        <v>3</v>
      </c>
      <c r="U1511" s="78" t="str">
        <f>REPLACE(INDEX(GroupVertices[Group],MATCH(Edges[[#This Row],[Vertex 2]],GroupVertices[Vertex],0)),1,1,"")</f>
        <v>2</v>
      </c>
      <c r="V1511" s="48"/>
      <c r="W1511" s="49"/>
      <c r="X1511" s="48"/>
      <c r="Y1511" s="49"/>
      <c r="Z1511" s="48"/>
      <c r="AA1511" s="49"/>
      <c r="AB1511" s="48"/>
      <c r="AC1511" s="49"/>
      <c r="AD1511" s="48"/>
    </row>
    <row r="1512" spans="1:30" ht="15">
      <c r="A1512" s="65" t="s">
        <v>199</v>
      </c>
      <c r="B1512" s="65" t="s">
        <v>222</v>
      </c>
      <c r="C1512" s="66" t="s">
        <v>1350</v>
      </c>
      <c r="D1512" s="67">
        <v>3</v>
      </c>
      <c r="E1512" s="66" t="s">
        <v>132</v>
      </c>
      <c r="F1512" s="69">
        <v>32</v>
      </c>
      <c r="G1512" s="66"/>
      <c r="H1512" s="70"/>
      <c r="I1512" s="71"/>
      <c r="J1512" s="71"/>
      <c r="K1512" s="34" t="s">
        <v>65</v>
      </c>
      <c r="L1512" s="72">
        <v>1512</v>
      </c>
      <c r="M1512" s="72"/>
      <c r="N1512" s="73"/>
      <c r="O1512" s="79" t="s">
        <v>417</v>
      </c>
      <c r="P1512" s="79">
        <v>1</v>
      </c>
      <c r="Q1512" s="79" t="s">
        <v>418</v>
      </c>
      <c r="R1512" s="79"/>
      <c r="S1512" s="79"/>
      <c r="T1512" s="78" t="str">
        <f>REPLACE(INDEX(GroupVertices[Group],MATCH(Edges[[#This Row],[Vertex 1]],GroupVertices[Vertex],0)),1,1,"")</f>
        <v>1</v>
      </c>
      <c r="U1512" s="78" t="str">
        <f>REPLACE(INDEX(GroupVertices[Group],MATCH(Edges[[#This Row],[Vertex 2]],GroupVertices[Vertex],0)),1,1,"")</f>
        <v>3</v>
      </c>
      <c r="V1512" s="48"/>
      <c r="W1512" s="49"/>
      <c r="X1512" s="48"/>
      <c r="Y1512" s="49"/>
      <c r="Z1512" s="48"/>
      <c r="AA1512" s="49"/>
      <c r="AB1512" s="48"/>
      <c r="AC1512" s="49"/>
      <c r="AD1512" s="48"/>
    </row>
    <row r="1513" spans="1:30" ht="15">
      <c r="A1513" s="65" t="s">
        <v>242</v>
      </c>
      <c r="B1513" s="65" t="s">
        <v>222</v>
      </c>
      <c r="C1513" s="66" t="s">
        <v>1350</v>
      </c>
      <c r="D1513" s="67">
        <v>3</v>
      </c>
      <c r="E1513" s="66" t="s">
        <v>132</v>
      </c>
      <c r="F1513" s="69">
        <v>32</v>
      </c>
      <c r="G1513" s="66"/>
      <c r="H1513" s="70"/>
      <c r="I1513" s="71"/>
      <c r="J1513" s="71"/>
      <c r="K1513" s="34" t="s">
        <v>66</v>
      </c>
      <c r="L1513" s="72">
        <v>1513</v>
      </c>
      <c r="M1513" s="72"/>
      <c r="N1513" s="73"/>
      <c r="O1513" s="79" t="s">
        <v>417</v>
      </c>
      <c r="P1513" s="79">
        <v>1</v>
      </c>
      <c r="Q1513" s="79" t="s">
        <v>418</v>
      </c>
      <c r="R1513" s="79"/>
      <c r="S1513" s="79"/>
      <c r="T1513" s="78" t="str">
        <f>REPLACE(INDEX(GroupVertices[Group],MATCH(Edges[[#This Row],[Vertex 1]],GroupVertices[Vertex],0)),1,1,"")</f>
        <v>2</v>
      </c>
      <c r="U1513" s="78" t="str">
        <f>REPLACE(INDEX(GroupVertices[Group],MATCH(Edges[[#This Row],[Vertex 2]],GroupVertices[Vertex],0)),1,1,"")</f>
        <v>3</v>
      </c>
      <c r="V1513" s="48"/>
      <c r="W1513" s="49"/>
      <c r="X1513" s="48"/>
      <c r="Y1513" s="49"/>
      <c r="Z1513" s="48"/>
      <c r="AA1513" s="49"/>
      <c r="AB1513" s="48"/>
      <c r="AC1513" s="49"/>
      <c r="AD1513" s="48"/>
    </row>
    <row r="1514" spans="1:30" ht="15">
      <c r="A1514" s="65" t="s">
        <v>297</v>
      </c>
      <c r="B1514" s="65" t="s">
        <v>222</v>
      </c>
      <c r="C1514" s="66" t="s">
        <v>1350</v>
      </c>
      <c r="D1514" s="67">
        <v>3</v>
      </c>
      <c r="E1514" s="66" t="s">
        <v>132</v>
      </c>
      <c r="F1514" s="69">
        <v>32</v>
      </c>
      <c r="G1514" s="66"/>
      <c r="H1514" s="70"/>
      <c r="I1514" s="71"/>
      <c r="J1514" s="71"/>
      <c r="K1514" s="34" t="s">
        <v>65</v>
      </c>
      <c r="L1514" s="72">
        <v>1514</v>
      </c>
      <c r="M1514" s="72"/>
      <c r="N1514" s="73"/>
      <c r="O1514" s="79" t="s">
        <v>417</v>
      </c>
      <c r="P1514" s="79">
        <v>1</v>
      </c>
      <c r="Q1514" s="79" t="s">
        <v>418</v>
      </c>
      <c r="R1514" s="79"/>
      <c r="S1514" s="79"/>
      <c r="T1514" s="78" t="str">
        <f>REPLACE(INDEX(GroupVertices[Group],MATCH(Edges[[#This Row],[Vertex 1]],GroupVertices[Vertex],0)),1,1,"")</f>
        <v>4</v>
      </c>
      <c r="U1514" s="78" t="str">
        <f>REPLACE(INDEX(GroupVertices[Group],MATCH(Edges[[#This Row],[Vertex 2]],GroupVertices[Vertex],0)),1,1,"")</f>
        <v>3</v>
      </c>
      <c r="V1514" s="48"/>
      <c r="W1514" s="49"/>
      <c r="X1514" s="48"/>
      <c r="Y1514" s="49"/>
      <c r="Z1514" s="48"/>
      <c r="AA1514" s="49"/>
      <c r="AB1514" s="48"/>
      <c r="AC1514" s="49"/>
      <c r="AD1514" s="48"/>
    </row>
    <row r="1515" spans="1:30" ht="15">
      <c r="A1515" s="65" t="s">
        <v>358</v>
      </c>
      <c r="B1515" s="65" t="s">
        <v>222</v>
      </c>
      <c r="C1515" s="66" t="s">
        <v>1350</v>
      </c>
      <c r="D1515" s="67">
        <v>3</v>
      </c>
      <c r="E1515" s="66" t="s">
        <v>132</v>
      </c>
      <c r="F1515" s="69">
        <v>32</v>
      </c>
      <c r="G1515" s="66"/>
      <c r="H1515" s="70"/>
      <c r="I1515" s="71"/>
      <c r="J1515" s="71"/>
      <c r="K1515" s="34" t="s">
        <v>65</v>
      </c>
      <c r="L1515" s="72">
        <v>1515</v>
      </c>
      <c r="M1515" s="72"/>
      <c r="N1515" s="73"/>
      <c r="O1515" s="79" t="s">
        <v>417</v>
      </c>
      <c r="P1515" s="79">
        <v>1</v>
      </c>
      <c r="Q1515" s="79" t="s">
        <v>418</v>
      </c>
      <c r="R1515" s="79"/>
      <c r="S1515" s="79"/>
      <c r="T1515" s="78" t="str">
        <f>REPLACE(INDEX(GroupVertices[Group],MATCH(Edges[[#This Row],[Vertex 1]],GroupVertices[Vertex],0)),1,1,"")</f>
        <v>1</v>
      </c>
      <c r="U1515" s="78" t="str">
        <f>REPLACE(INDEX(GroupVertices[Group],MATCH(Edges[[#This Row],[Vertex 2]],GroupVertices[Vertex],0)),1,1,"")</f>
        <v>3</v>
      </c>
      <c r="V1515" s="48"/>
      <c r="W1515" s="49"/>
      <c r="X1515" s="48"/>
      <c r="Y1515" s="49"/>
      <c r="Z1515" s="48"/>
      <c r="AA1515" s="49"/>
      <c r="AB1515" s="48"/>
      <c r="AC1515" s="49"/>
      <c r="AD1515" s="48"/>
    </row>
    <row r="1516" spans="1:30" ht="15">
      <c r="A1516" s="65" t="s">
        <v>199</v>
      </c>
      <c r="B1516" s="65" t="s">
        <v>340</v>
      </c>
      <c r="C1516" s="66" t="s">
        <v>1350</v>
      </c>
      <c r="D1516" s="67">
        <v>3</v>
      </c>
      <c r="E1516" s="66" t="s">
        <v>132</v>
      </c>
      <c r="F1516" s="69">
        <v>32</v>
      </c>
      <c r="G1516" s="66"/>
      <c r="H1516" s="70"/>
      <c r="I1516" s="71"/>
      <c r="J1516" s="71"/>
      <c r="K1516" s="34" t="s">
        <v>65</v>
      </c>
      <c r="L1516" s="72">
        <v>1516</v>
      </c>
      <c r="M1516" s="72"/>
      <c r="N1516" s="73"/>
      <c r="O1516" s="79" t="s">
        <v>417</v>
      </c>
      <c r="P1516" s="79">
        <v>1</v>
      </c>
      <c r="Q1516" s="79" t="s">
        <v>418</v>
      </c>
      <c r="R1516" s="79"/>
      <c r="S1516" s="79"/>
      <c r="T1516" s="78" t="str">
        <f>REPLACE(INDEX(GroupVertices[Group],MATCH(Edges[[#This Row],[Vertex 1]],GroupVertices[Vertex],0)),1,1,"")</f>
        <v>1</v>
      </c>
      <c r="U1516" s="78" t="str">
        <f>REPLACE(INDEX(GroupVertices[Group],MATCH(Edges[[#This Row],[Vertex 2]],GroupVertices[Vertex],0)),1,1,"")</f>
        <v>4</v>
      </c>
      <c r="V1516" s="48"/>
      <c r="W1516" s="49"/>
      <c r="X1516" s="48"/>
      <c r="Y1516" s="49"/>
      <c r="Z1516" s="48"/>
      <c r="AA1516" s="49"/>
      <c r="AB1516" s="48"/>
      <c r="AC1516" s="49"/>
      <c r="AD1516" s="48"/>
    </row>
    <row r="1517" spans="1:30" ht="15">
      <c r="A1517" s="65" t="s">
        <v>274</v>
      </c>
      <c r="B1517" s="65" t="s">
        <v>340</v>
      </c>
      <c r="C1517" s="66" t="s">
        <v>1350</v>
      </c>
      <c r="D1517" s="67">
        <v>3</v>
      </c>
      <c r="E1517" s="66" t="s">
        <v>132</v>
      </c>
      <c r="F1517" s="69">
        <v>32</v>
      </c>
      <c r="G1517" s="66"/>
      <c r="H1517" s="70"/>
      <c r="I1517" s="71"/>
      <c r="J1517" s="71"/>
      <c r="K1517" s="34" t="s">
        <v>65</v>
      </c>
      <c r="L1517" s="72">
        <v>1517</v>
      </c>
      <c r="M1517" s="72"/>
      <c r="N1517" s="73"/>
      <c r="O1517" s="79" t="s">
        <v>417</v>
      </c>
      <c r="P1517" s="79">
        <v>1</v>
      </c>
      <c r="Q1517" s="79" t="s">
        <v>418</v>
      </c>
      <c r="R1517" s="79"/>
      <c r="S1517" s="79"/>
      <c r="T1517" s="78" t="str">
        <f>REPLACE(INDEX(GroupVertices[Group],MATCH(Edges[[#This Row],[Vertex 1]],GroupVertices[Vertex],0)),1,1,"")</f>
        <v>3</v>
      </c>
      <c r="U1517" s="78" t="str">
        <f>REPLACE(INDEX(GroupVertices[Group],MATCH(Edges[[#This Row],[Vertex 2]],GroupVertices[Vertex],0)),1,1,"")</f>
        <v>4</v>
      </c>
      <c r="V1517" s="48"/>
      <c r="W1517" s="49"/>
      <c r="X1517" s="48"/>
      <c r="Y1517" s="49"/>
      <c r="Z1517" s="48"/>
      <c r="AA1517" s="49"/>
      <c r="AB1517" s="48"/>
      <c r="AC1517" s="49"/>
      <c r="AD1517" s="48"/>
    </row>
    <row r="1518" spans="1:30" ht="15">
      <c r="A1518" s="65" t="s">
        <v>270</v>
      </c>
      <c r="B1518" s="65" t="s">
        <v>340</v>
      </c>
      <c r="C1518" s="66" t="s">
        <v>1350</v>
      </c>
      <c r="D1518" s="67">
        <v>3</v>
      </c>
      <c r="E1518" s="66" t="s">
        <v>132</v>
      </c>
      <c r="F1518" s="69">
        <v>32</v>
      </c>
      <c r="G1518" s="66"/>
      <c r="H1518" s="70"/>
      <c r="I1518" s="71"/>
      <c r="J1518" s="71"/>
      <c r="K1518" s="34" t="s">
        <v>65</v>
      </c>
      <c r="L1518" s="72">
        <v>1518</v>
      </c>
      <c r="M1518" s="72"/>
      <c r="N1518" s="73"/>
      <c r="O1518" s="79" t="s">
        <v>417</v>
      </c>
      <c r="P1518" s="79">
        <v>1</v>
      </c>
      <c r="Q1518" s="79" t="s">
        <v>418</v>
      </c>
      <c r="R1518" s="79"/>
      <c r="S1518" s="79"/>
      <c r="T1518" s="78" t="str">
        <f>REPLACE(INDEX(GroupVertices[Group],MATCH(Edges[[#This Row],[Vertex 1]],GroupVertices[Vertex],0)),1,1,"")</f>
        <v>2</v>
      </c>
      <c r="U1518" s="78" t="str">
        <f>REPLACE(INDEX(GroupVertices[Group],MATCH(Edges[[#This Row],[Vertex 2]],GroupVertices[Vertex],0)),1,1,"")</f>
        <v>4</v>
      </c>
      <c r="V1518" s="48"/>
      <c r="W1518" s="49"/>
      <c r="X1518" s="48"/>
      <c r="Y1518" s="49"/>
      <c r="Z1518" s="48"/>
      <c r="AA1518" s="49"/>
      <c r="AB1518" s="48"/>
      <c r="AC1518" s="49"/>
      <c r="AD1518" s="48"/>
    </row>
    <row r="1519" spans="1:30" ht="15">
      <c r="A1519" s="65" t="s">
        <v>312</v>
      </c>
      <c r="B1519" s="65" t="s">
        <v>340</v>
      </c>
      <c r="C1519" s="66" t="s">
        <v>1350</v>
      </c>
      <c r="D1519" s="67">
        <v>3</v>
      </c>
      <c r="E1519" s="66" t="s">
        <v>132</v>
      </c>
      <c r="F1519" s="69">
        <v>32</v>
      </c>
      <c r="G1519" s="66"/>
      <c r="H1519" s="70"/>
      <c r="I1519" s="71"/>
      <c r="J1519" s="71"/>
      <c r="K1519" s="34" t="s">
        <v>65</v>
      </c>
      <c r="L1519" s="72">
        <v>1519</v>
      </c>
      <c r="M1519" s="72"/>
      <c r="N1519" s="73"/>
      <c r="O1519" s="79" t="s">
        <v>417</v>
      </c>
      <c r="P1519" s="79">
        <v>1</v>
      </c>
      <c r="Q1519" s="79" t="s">
        <v>418</v>
      </c>
      <c r="R1519" s="79"/>
      <c r="S1519" s="79"/>
      <c r="T1519" s="78" t="str">
        <f>REPLACE(INDEX(GroupVertices[Group],MATCH(Edges[[#This Row],[Vertex 1]],GroupVertices[Vertex],0)),1,1,"")</f>
        <v>2</v>
      </c>
      <c r="U1519" s="78" t="str">
        <f>REPLACE(INDEX(GroupVertices[Group],MATCH(Edges[[#This Row],[Vertex 2]],GroupVertices[Vertex],0)),1,1,"")</f>
        <v>4</v>
      </c>
      <c r="V1519" s="48"/>
      <c r="W1519" s="49"/>
      <c r="X1519" s="48"/>
      <c r="Y1519" s="49"/>
      <c r="Z1519" s="48"/>
      <c r="AA1519" s="49"/>
      <c r="AB1519" s="48"/>
      <c r="AC1519" s="49"/>
      <c r="AD1519" s="48"/>
    </row>
    <row r="1520" spans="1:30" ht="15">
      <c r="A1520" s="65" t="s">
        <v>339</v>
      </c>
      <c r="B1520" s="65" t="s">
        <v>340</v>
      </c>
      <c r="C1520" s="66" t="s">
        <v>1350</v>
      </c>
      <c r="D1520" s="67">
        <v>3</v>
      </c>
      <c r="E1520" s="66" t="s">
        <v>132</v>
      </c>
      <c r="F1520" s="69">
        <v>32</v>
      </c>
      <c r="G1520" s="66"/>
      <c r="H1520" s="70"/>
      <c r="I1520" s="71"/>
      <c r="J1520" s="71"/>
      <c r="K1520" s="34" t="s">
        <v>65</v>
      </c>
      <c r="L1520" s="72">
        <v>1520</v>
      </c>
      <c r="M1520" s="72"/>
      <c r="N1520" s="73"/>
      <c r="O1520" s="79" t="s">
        <v>417</v>
      </c>
      <c r="P1520" s="79">
        <v>1</v>
      </c>
      <c r="Q1520" s="79" t="s">
        <v>418</v>
      </c>
      <c r="R1520" s="79"/>
      <c r="S1520" s="79"/>
      <c r="T1520" s="78" t="str">
        <f>REPLACE(INDEX(GroupVertices[Group],MATCH(Edges[[#This Row],[Vertex 1]],GroupVertices[Vertex],0)),1,1,"")</f>
        <v>2</v>
      </c>
      <c r="U1520" s="78" t="str">
        <f>REPLACE(INDEX(GroupVertices[Group],MATCH(Edges[[#This Row],[Vertex 2]],GroupVertices[Vertex],0)),1,1,"")</f>
        <v>4</v>
      </c>
      <c r="V1520" s="48"/>
      <c r="W1520" s="49"/>
      <c r="X1520" s="48"/>
      <c r="Y1520" s="49"/>
      <c r="Z1520" s="48"/>
      <c r="AA1520" s="49"/>
      <c r="AB1520" s="48"/>
      <c r="AC1520" s="49"/>
      <c r="AD1520" s="48"/>
    </row>
    <row r="1521" spans="1:30" ht="15">
      <c r="A1521" s="65" t="s">
        <v>358</v>
      </c>
      <c r="B1521" s="65" t="s">
        <v>340</v>
      </c>
      <c r="C1521" s="66" t="s">
        <v>1350</v>
      </c>
      <c r="D1521" s="67">
        <v>3</v>
      </c>
      <c r="E1521" s="66" t="s">
        <v>132</v>
      </c>
      <c r="F1521" s="69">
        <v>32</v>
      </c>
      <c r="G1521" s="66"/>
      <c r="H1521" s="70"/>
      <c r="I1521" s="71"/>
      <c r="J1521" s="71"/>
      <c r="K1521" s="34" t="s">
        <v>65</v>
      </c>
      <c r="L1521" s="72">
        <v>1521</v>
      </c>
      <c r="M1521" s="72"/>
      <c r="N1521" s="73"/>
      <c r="O1521" s="79" t="s">
        <v>417</v>
      </c>
      <c r="P1521" s="79">
        <v>1</v>
      </c>
      <c r="Q1521" s="79" t="s">
        <v>418</v>
      </c>
      <c r="R1521" s="79"/>
      <c r="S1521" s="79"/>
      <c r="T1521" s="78" t="str">
        <f>REPLACE(INDEX(GroupVertices[Group],MATCH(Edges[[#This Row],[Vertex 1]],GroupVertices[Vertex],0)),1,1,"")</f>
        <v>1</v>
      </c>
      <c r="U1521" s="78" t="str">
        <f>REPLACE(INDEX(GroupVertices[Group],MATCH(Edges[[#This Row],[Vertex 2]],GroupVertices[Vertex],0)),1,1,"")</f>
        <v>4</v>
      </c>
      <c r="V1521" s="48"/>
      <c r="W1521" s="49"/>
      <c r="X1521" s="48"/>
      <c r="Y1521" s="49"/>
      <c r="Z1521" s="48"/>
      <c r="AA1521" s="49"/>
      <c r="AB1521" s="48"/>
      <c r="AC1521" s="49"/>
      <c r="AD1521" s="48"/>
    </row>
    <row r="1522" spans="1:30" ht="15">
      <c r="A1522" s="65" t="s">
        <v>242</v>
      </c>
      <c r="B1522" s="65" t="s">
        <v>350</v>
      </c>
      <c r="C1522" s="66" t="s">
        <v>1350</v>
      </c>
      <c r="D1522" s="67">
        <v>3</v>
      </c>
      <c r="E1522" s="66" t="s">
        <v>132</v>
      </c>
      <c r="F1522" s="69">
        <v>32</v>
      </c>
      <c r="G1522" s="66"/>
      <c r="H1522" s="70"/>
      <c r="I1522" s="71"/>
      <c r="J1522" s="71"/>
      <c r="K1522" s="34" t="s">
        <v>65</v>
      </c>
      <c r="L1522" s="72">
        <v>1522</v>
      </c>
      <c r="M1522" s="72"/>
      <c r="N1522" s="73"/>
      <c r="O1522" s="79" t="s">
        <v>417</v>
      </c>
      <c r="P1522" s="79">
        <v>1</v>
      </c>
      <c r="Q1522" s="79" t="s">
        <v>418</v>
      </c>
      <c r="R1522" s="79"/>
      <c r="S1522" s="79"/>
      <c r="T1522" s="78" t="str">
        <f>REPLACE(INDEX(GroupVertices[Group],MATCH(Edges[[#This Row],[Vertex 1]],GroupVertices[Vertex],0)),1,1,"")</f>
        <v>2</v>
      </c>
      <c r="U1522" s="78" t="str">
        <f>REPLACE(INDEX(GroupVertices[Group],MATCH(Edges[[#This Row],[Vertex 2]],GroupVertices[Vertex],0)),1,1,"")</f>
        <v>3</v>
      </c>
      <c r="V1522" s="48"/>
      <c r="W1522" s="49"/>
      <c r="X1522" s="48"/>
      <c r="Y1522" s="49"/>
      <c r="Z1522" s="48"/>
      <c r="AA1522" s="49"/>
      <c r="AB1522" s="48"/>
      <c r="AC1522" s="49"/>
      <c r="AD1522" s="48"/>
    </row>
    <row r="1523" spans="1:30" ht="15">
      <c r="A1523" s="65" t="s">
        <v>242</v>
      </c>
      <c r="B1523" s="65" t="s">
        <v>274</v>
      </c>
      <c r="C1523" s="66" t="s">
        <v>1350</v>
      </c>
      <c r="D1523" s="67">
        <v>3</v>
      </c>
      <c r="E1523" s="66" t="s">
        <v>132</v>
      </c>
      <c r="F1523" s="69">
        <v>32</v>
      </c>
      <c r="G1523" s="66"/>
      <c r="H1523" s="70"/>
      <c r="I1523" s="71"/>
      <c r="J1523" s="71"/>
      <c r="K1523" s="34" t="s">
        <v>66</v>
      </c>
      <c r="L1523" s="72">
        <v>1523</v>
      </c>
      <c r="M1523" s="72"/>
      <c r="N1523" s="73"/>
      <c r="O1523" s="79" t="s">
        <v>417</v>
      </c>
      <c r="P1523" s="79">
        <v>1</v>
      </c>
      <c r="Q1523" s="79" t="s">
        <v>418</v>
      </c>
      <c r="R1523" s="79"/>
      <c r="S1523" s="79"/>
      <c r="T1523" s="78" t="str">
        <f>REPLACE(INDEX(GroupVertices[Group],MATCH(Edges[[#This Row],[Vertex 1]],GroupVertices[Vertex],0)),1,1,"")</f>
        <v>2</v>
      </c>
      <c r="U1523" s="78" t="str">
        <f>REPLACE(INDEX(GroupVertices[Group],MATCH(Edges[[#This Row],[Vertex 2]],GroupVertices[Vertex],0)),1,1,"")</f>
        <v>3</v>
      </c>
      <c r="V1523" s="48"/>
      <c r="W1523" s="49"/>
      <c r="X1523" s="48"/>
      <c r="Y1523" s="49"/>
      <c r="Z1523" s="48"/>
      <c r="AA1523" s="49"/>
      <c r="AB1523" s="48"/>
      <c r="AC1523" s="49"/>
      <c r="AD1523" s="48"/>
    </row>
    <row r="1524" spans="1:30" ht="15">
      <c r="A1524" s="65" t="s">
        <v>242</v>
      </c>
      <c r="B1524" s="65" t="s">
        <v>270</v>
      </c>
      <c r="C1524" s="66" t="s">
        <v>1350</v>
      </c>
      <c r="D1524" s="67">
        <v>3</v>
      </c>
      <c r="E1524" s="66" t="s">
        <v>132</v>
      </c>
      <c r="F1524" s="69">
        <v>32</v>
      </c>
      <c r="G1524" s="66"/>
      <c r="H1524" s="70"/>
      <c r="I1524" s="71"/>
      <c r="J1524" s="71"/>
      <c r="K1524" s="34" t="s">
        <v>66</v>
      </c>
      <c r="L1524" s="72">
        <v>1524</v>
      </c>
      <c r="M1524" s="72"/>
      <c r="N1524" s="73"/>
      <c r="O1524" s="79" t="s">
        <v>417</v>
      </c>
      <c r="P1524" s="79">
        <v>1</v>
      </c>
      <c r="Q1524" s="79" t="s">
        <v>418</v>
      </c>
      <c r="R1524" s="79"/>
      <c r="S1524" s="79"/>
      <c r="T1524" s="78" t="str">
        <f>REPLACE(INDEX(GroupVertices[Group],MATCH(Edges[[#This Row],[Vertex 1]],GroupVertices[Vertex],0)),1,1,"")</f>
        <v>2</v>
      </c>
      <c r="U1524" s="78" t="str">
        <f>REPLACE(INDEX(GroupVertices[Group],MATCH(Edges[[#This Row],[Vertex 2]],GroupVertices[Vertex],0)),1,1,"")</f>
        <v>2</v>
      </c>
      <c r="V1524" s="48"/>
      <c r="W1524" s="49"/>
      <c r="X1524" s="48"/>
      <c r="Y1524" s="49"/>
      <c r="Z1524" s="48"/>
      <c r="AA1524" s="49"/>
      <c r="AB1524" s="48"/>
      <c r="AC1524" s="49"/>
      <c r="AD1524" s="48"/>
    </row>
    <row r="1525" spans="1:30" ht="15">
      <c r="A1525" s="65" t="s">
        <v>242</v>
      </c>
      <c r="B1525" s="65" t="s">
        <v>396</v>
      </c>
      <c r="C1525" s="66" t="s">
        <v>1350</v>
      </c>
      <c r="D1525" s="67">
        <v>3</v>
      </c>
      <c r="E1525" s="66" t="s">
        <v>132</v>
      </c>
      <c r="F1525" s="69">
        <v>32</v>
      </c>
      <c r="G1525" s="66"/>
      <c r="H1525" s="70"/>
      <c r="I1525" s="71"/>
      <c r="J1525" s="71"/>
      <c r="K1525" s="34" t="s">
        <v>65</v>
      </c>
      <c r="L1525" s="72">
        <v>1525</v>
      </c>
      <c r="M1525" s="72"/>
      <c r="N1525" s="73"/>
      <c r="O1525" s="79" t="s">
        <v>417</v>
      </c>
      <c r="P1525" s="79">
        <v>1</v>
      </c>
      <c r="Q1525" s="79" t="s">
        <v>418</v>
      </c>
      <c r="R1525" s="79"/>
      <c r="S1525" s="79"/>
      <c r="T1525" s="78" t="str">
        <f>REPLACE(INDEX(GroupVertices[Group],MATCH(Edges[[#This Row],[Vertex 1]],GroupVertices[Vertex],0)),1,1,"")</f>
        <v>2</v>
      </c>
      <c r="U1525" s="78" t="str">
        <f>REPLACE(INDEX(GroupVertices[Group],MATCH(Edges[[#This Row],[Vertex 2]],GroupVertices[Vertex],0)),1,1,"")</f>
        <v>2</v>
      </c>
      <c r="V1525" s="48"/>
      <c r="W1525" s="49"/>
      <c r="X1525" s="48"/>
      <c r="Y1525" s="49"/>
      <c r="Z1525" s="48"/>
      <c r="AA1525" s="49"/>
      <c r="AB1525" s="48"/>
      <c r="AC1525" s="49"/>
      <c r="AD1525" s="48"/>
    </row>
    <row r="1526" spans="1:30" ht="15">
      <c r="A1526" s="65" t="s">
        <v>242</v>
      </c>
      <c r="B1526" s="65" t="s">
        <v>275</v>
      </c>
      <c r="C1526" s="66" t="s">
        <v>1350</v>
      </c>
      <c r="D1526" s="67">
        <v>3</v>
      </c>
      <c r="E1526" s="66" t="s">
        <v>132</v>
      </c>
      <c r="F1526" s="69">
        <v>32</v>
      </c>
      <c r="G1526" s="66"/>
      <c r="H1526" s="70"/>
      <c r="I1526" s="71"/>
      <c r="J1526" s="71"/>
      <c r="K1526" s="34" t="s">
        <v>66</v>
      </c>
      <c r="L1526" s="72">
        <v>1526</v>
      </c>
      <c r="M1526" s="72"/>
      <c r="N1526" s="73"/>
      <c r="O1526" s="79" t="s">
        <v>417</v>
      </c>
      <c r="P1526" s="79">
        <v>1</v>
      </c>
      <c r="Q1526" s="79" t="s">
        <v>418</v>
      </c>
      <c r="R1526" s="79"/>
      <c r="S1526" s="79"/>
      <c r="T1526" s="78" t="str">
        <f>REPLACE(INDEX(GroupVertices[Group],MATCH(Edges[[#This Row],[Vertex 1]],GroupVertices[Vertex],0)),1,1,"")</f>
        <v>2</v>
      </c>
      <c r="U1526" s="78" t="str">
        <f>REPLACE(INDEX(GroupVertices[Group],MATCH(Edges[[#This Row],[Vertex 2]],GroupVertices[Vertex],0)),1,1,"")</f>
        <v>3</v>
      </c>
      <c r="V1526" s="48"/>
      <c r="W1526" s="49"/>
      <c r="X1526" s="48"/>
      <c r="Y1526" s="49"/>
      <c r="Z1526" s="48"/>
      <c r="AA1526" s="49"/>
      <c r="AB1526" s="48"/>
      <c r="AC1526" s="49"/>
      <c r="AD1526" s="48"/>
    </row>
    <row r="1527" spans="1:30" ht="15">
      <c r="A1527" s="65" t="s">
        <v>242</v>
      </c>
      <c r="B1527" s="65" t="s">
        <v>283</v>
      </c>
      <c r="C1527" s="66" t="s">
        <v>1350</v>
      </c>
      <c r="D1527" s="67">
        <v>3</v>
      </c>
      <c r="E1527" s="66" t="s">
        <v>132</v>
      </c>
      <c r="F1527" s="69">
        <v>32</v>
      </c>
      <c r="G1527" s="66"/>
      <c r="H1527" s="70"/>
      <c r="I1527" s="71"/>
      <c r="J1527" s="71"/>
      <c r="K1527" s="34" t="s">
        <v>65</v>
      </c>
      <c r="L1527" s="72">
        <v>1527</v>
      </c>
      <c r="M1527" s="72"/>
      <c r="N1527" s="73"/>
      <c r="O1527" s="79" t="s">
        <v>417</v>
      </c>
      <c r="P1527" s="79">
        <v>1</v>
      </c>
      <c r="Q1527" s="79" t="s">
        <v>418</v>
      </c>
      <c r="R1527" s="79"/>
      <c r="S1527" s="79"/>
      <c r="T1527" s="78" t="str">
        <f>REPLACE(INDEX(GroupVertices[Group],MATCH(Edges[[#This Row],[Vertex 1]],GroupVertices[Vertex],0)),1,1,"")</f>
        <v>2</v>
      </c>
      <c r="U1527" s="78" t="str">
        <f>REPLACE(INDEX(GroupVertices[Group],MATCH(Edges[[#This Row],[Vertex 2]],GroupVertices[Vertex],0)),1,1,"")</f>
        <v>2</v>
      </c>
      <c r="V1527" s="48"/>
      <c r="W1527" s="49"/>
      <c r="X1527" s="48"/>
      <c r="Y1527" s="49"/>
      <c r="Z1527" s="48"/>
      <c r="AA1527" s="49"/>
      <c r="AB1527" s="48"/>
      <c r="AC1527" s="49"/>
      <c r="AD1527" s="48"/>
    </row>
    <row r="1528" spans="1:30" ht="15">
      <c r="A1528" s="65" t="s">
        <v>242</v>
      </c>
      <c r="B1528" s="65" t="s">
        <v>305</v>
      </c>
      <c r="C1528" s="66" t="s">
        <v>1350</v>
      </c>
      <c r="D1528" s="67">
        <v>3</v>
      </c>
      <c r="E1528" s="66" t="s">
        <v>132</v>
      </c>
      <c r="F1528" s="69">
        <v>32</v>
      </c>
      <c r="G1528" s="66"/>
      <c r="H1528" s="70"/>
      <c r="I1528" s="71"/>
      <c r="J1528" s="71"/>
      <c r="K1528" s="34" t="s">
        <v>66</v>
      </c>
      <c r="L1528" s="72">
        <v>1528</v>
      </c>
      <c r="M1528" s="72"/>
      <c r="N1528" s="73"/>
      <c r="O1528" s="79" t="s">
        <v>417</v>
      </c>
      <c r="P1528" s="79">
        <v>1</v>
      </c>
      <c r="Q1528" s="79" t="s">
        <v>418</v>
      </c>
      <c r="R1528" s="79"/>
      <c r="S1528" s="79"/>
      <c r="T1528" s="78" t="str">
        <f>REPLACE(INDEX(GroupVertices[Group],MATCH(Edges[[#This Row],[Vertex 1]],GroupVertices[Vertex],0)),1,1,"")</f>
        <v>2</v>
      </c>
      <c r="U1528" s="78" t="str">
        <f>REPLACE(INDEX(GroupVertices[Group],MATCH(Edges[[#This Row],[Vertex 2]],GroupVertices[Vertex],0)),1,1,"")</f>
        <v>2</v>
      </c>
      <c r="V1528" s="48"/>
      <c r="W1528" s="49"/>
      <c r="X1528" s="48"/>
      <c r="Y1528" s="49"/>
      <c r="Z1528" s="48"/>
      <c r="AA1528" s="49"/>
      <c r="AB1528" s="48"/>
      <c r="AC1528" s="49"/>
      <c r="AD1528" s="48"/>
    </row>
    <row r="1529" spans="1:30" ht="15">
      <c r="A1529" s="65" t="s">
        <v>242</v>
      </c>
      <c r="B1529" s="65" t="s">
        <v>312</v>
      </c>
      <c r="C1529" s="66" t="s">
        <v>1350</v>
      </c>
      <c r="D1529" s="67">
        <v>3</v>
      </c>
      <c r="E1529" s="66" t="s">
        <v>132</v>
      </c>
      <c r="F1529" s="69">
        <v>32</v>
      </c>
      <c r="G1529" s="66"/>
      <c r="H1529" s="70"/>
      <c r="I1529" s="71"/>
      <c r="J1529" s="71"/>
      <c r="K1529" s="34" t="s">
        <v>66</v>
      </c>
      <c r="L1529" s="72">
        <v>1529</v>
      </c>
      <c r="M1529" s="72"/>
      <c r="N1529" s="73"/>
      <c r="O1529" s="79" t="s">
        <v>417</v>
      </c>
      <c r="P1529" s="79">
        <v>1</v>
      </c>
      <c r="Q1529" s="79" t="s">
        <v>418</v>
      </c>
      <c r="R1529" s="79"/>
      <c r="S1529" s="79"/>
      <c r="T1529" s="78" t="str">
        <f>REPLACE(INDEX(GroupVertices[Group],MATCH(Edges[[#This Row],[Vertex 1]],GroupVertices[Vertex],0)),1,1,"")</f>
        <v>2</v>
      </c>
      <c r="U1529" s="78" t="str">
        <f>REPLACE(INDEX(GroupVertices[Group],MATCH(Edges[[#This Row],[Vertex 2]],GroupVertices[Vertex],0)),1,1,"")</f>
        <v>2</v>
      </c>
      <c r="V1529" s="48"/>
      <c r="W1529" s="49"/>
      <c r="X1529" s="48"/>
      <c r="Y1529" s="49"/>
      <c r="Z1529" s="48"/>
      <c r="AA1529" s="49"/>
      <c r="AB1529" s="48"/>
      <c r="AC1529" s="49"/>
      <c r="AD1529" s="48"/>
    </row>
    <row r="1530" spans="1:30" ht="15">
      <c r="A1530" s="65" t="s">
        <v>242</v>
      </c>
      <c r="B1530" s="65" t="s">
        <v>339</v>
      </c>
      <c r="C1530" s="66" t="s">
        <v>1350</v>
      </c>
      <c r="D1530" s="67">
        <v>3</v>
      </c>
      <c r="E1530" s="66" t="s">
        <v>132</v>
      </c>
      <c r="F1530" s="69">
        <v>32</v>
      </c>
      <c r="G1530" s="66"/>
      <c r="H1530" s="70"/>
      <c r="I1530" s="71"/>
      <c r="J1530" s="71"/>
      <c r="K1530" s="34" t="s">
        <v>66</v>
      </c>
      <c r="L1530" s="72">
        <v>1530</v>
      </c>
      <c r="M1530" s="72"/>
      <c r="N1530" s="73"/>
      <c r="O1530" s="79" t="s">
        <v>417</v>
      </c>
      <c r="P1530" s="79">
        <v>1</v>
      </c>
      <c r="Q1530" s="79" t="s">
        <v>418</v>
      </c>
      <c r="R1530" s="79"/>
      <c r="S1530" s="79"/>
      <c r="T1530" s="78" t="str">
        <f>REPLACE(INDEX(GroupVertices[Group],MATCH(Edges[[#This Row],[Vertex 1]],GroupVertices[Vertex],0)),1,1,"")</f>
        <v>2</v>
      </c>
      <c r="U1530" s="78" t="str">
        <f>REPLACE(INDEX(GroupVertices[Group],MATCH(Edges[[#This Row],[Vertex 2]],GroupVertices[Vertex],0)),1,1,"")</f>
        <v>2</v>
      </c>
      <c r="V1530" s="48"/>
      <c r="W1530" s="49"/>
      <c r="X1530" s="48"/>
      <c r="Y1530" s="49"/>
      <c r="Z1530" s="48"/>
      <c r="AA1530" s="49"/>
      <c r="AB1530" s="48"/>
      <c r="AC1530" s="49"/>
      <c r="AD1530" s="48"/>
    </row>
    <row r="1531" spans="1:30" ht="15">
      <c r="A1531" s="65" t="s">
        <v>199</v>
      </c>
      <c r="B1531" s="65" t="s">
        <v>242</v>
      </c>
      <c r="C1531" s="66" t="s">
        <v>1350</v>
      </c>
      <c r="D1531" s="67">
        <v>3</v>
      </c>
      <c r="E1531" s="66" t="s">
        <v>132</v>
      </c>
      <c r="F1531" s="69">
        <v>32</v>
      </c>
      <c r="G1531" s="66"/>
      <c r="H1531" s="70"/>
      <c r="I1531" s="71"/>
      <c r="J1531" s="71"/>
      <c r="K1531" s="34" t="s">
        <v>65</v>
      </c>
      <c r="L1531" s="72">
        <v>1531</v>
      </c>
      <c r="M1531" s="72"/>
      <c r="N1531" s="73"/>
      <c r="O1531" s="79" t="s">
        <v>417</v>
      </c>
      <c r="P1531" s="79">
        <v>1</v>
      </c>
      <c r="Q1531" s="79" t="s">
        <v>418</v>
      </c>
      <c r="R1531" s="79"/>
      <c r="S1531" s="79"/>
      <c r="T1531" s="78" t="str">
        <f>REPLACE(INDEX(GroupVertices[Group],MATCH(Edges[[#This Row],[Vertex 1]],GroupVertices[Vertex],0)),1,1,"")</f>
        <v>1</v>
      </c>
      <c r="U1531" s="78" t="str">
        <f>REPLACE(INDEX(GroupVertices[Group],MATCH(Edges[[#This Row],[Vertex 2]],GroupVertices[Vertex],0)),1,1,"")</f>
        <v>2</v>
      </c>
      <c r="V1531" s="48"/>
      <c r="W1531" s="49"/>
      <c r="X1531" s="48"/>
      <c r="Y1531" s="49"/>
      <c r="Z1531" s="48"/>
      <c r="AA1531" s="49"/>
      <c r="AB1531" s="48"/>
      <c r="AC1531" s="49"/>
      <c r="AD1531" s="48"/>
    </row>
    <row r="1532" spans="1:30" ht="15">
      <c r="A1532" s="65" t="s">
        <v>274</v>
      </c>
      <c r="B1532" s="65" t="s">
        <v>242</v>
      </c>
      <c r="C1532" s="66" t="s">
        <v>1350</v>
      </c>
      <c r="D1532" s="67">
        <v>3</v>
      </c>
      <c r="E1532" s="66" t="s">
        <v>132</v>
      </c>
      <c r="F1532" s="69">
        <v>32</v>
      </c>
      <c r="G1532" s="66"/>
      <c r="H1532" s="70"/>
      <c r="I1532" s="71"/>
      <c r="J1532" s="71"/>
      <c r="K1532" s="34" t="s">
        <v>66</v>
      </c>
      <c r="L1532" s="72">
        <v>1532</v>
      </c>
      <c r="M1532" s="72"/>
      <c r="N1532" s="73"/>
      <c r="O1532" s="79" t="s">
        <v>417</v>
      </c>
      <c r="P1532" s="79">
        <v>1</v>
      </c>
      <c r="Q1532" s="79" t="s">
        <v>418</v>
      </c>
      <c r="R1532" s="79"/>
      <c r="S1532" s="79"/>
      <c r="T1532" s="78" t="str">
        <f>REPLACE(INDEX(GroupVertices[Group],MATCH(Edges[[#This Row],[Vertex 1]],GroupVertices[Vertex],0)),1,1,"")</f>
        <v>3</v>
      </c>
      <c r="U1532" s="78" t="str">
        <f>REPLACE(INDEX(GroupVertices[Group],MATCH(Edges[[#This Row],[Vertex 2]],GroupVertices[Vertex],0)),1,1,"")</f>
        <v>2</v>
      </c>
      <c r="V1532" s="48"/>
      <c r="W1532" s="49"/>
      <c r="X1532" s="48"/>
      <c r="Y1532" s="49"/>
      <c r="Z1532" s="48"/>
      <c r="AA1532" s="49"/>
      <c r="AB1532" s="48"/>
      <c r="AC1532" s="49"/>
      <c r="AD1532" s="48"/>
    </row>
    <row r="1533" spans="1:30" ht="15">
      <c r="A1533" s="65" t="s">
        <v>270</v>
      </c>
      <c r="B1533" s="65" t="s">
        <v>242</v>
      </c>
      <c r="C1533" s="66" t="s">
        <v>1350</v>
      </c>
      <c r="D1533" s="67">
        <v>3</v>
      </c>
      <c r="E1533" s="66" t="s">
        <v>132</v>
      </c>
      <c r="F1533" s="69">
        <v>32</v>
      </c>
      <c r="G1533" s="66"/>
      <c r="H1533" s="70"/>
      <c r="I1533" s="71"/>
      <c r="J1533" s="71"/>
      <c r="K1533" s="34" t="s">
        <v>66</v>
      </c>
      <c r="L1533" s="72">
        <v>1533</v>
      </c>
      <c r="M1533" s="72"/>
      <c r="N1533" s="73"/>
      <c r="O1533" s="79" t="s">
        <v>417</v>
      </c>
      <c r="P1533" s="79">
        <v>1</v>
      </c>
      <c r="Q1533" s="79" t="s">
        <v>418</v>
      </c>
      <c r="R1533" s="79"/>
      <c r="S1533" s="79"/>
      <c r="T1533" s="78" t="str">
        <f>REPLACE(INDEX(GroupVertices[Group],MATCH(Edges[[#This Row],[Vertex 1]],GroupVertices[Vertex],0)),1,1,"")</f>
        <v>2</v>
      </c>
      <c r="U1533" s="78" t="str">
        <f>REPLACE(INDEX(GroupVertices[Group],MATCH(Edges[[#This Row],[Vertex 2]],GroupVertices[Vertex],0)),1,1,"")</f>
        <v>2</v>
      </c>
      <c r="V1533" s="48"/>
      <c r="W1533" s="49"/>
      <c r="X1533" s="48"/>
      <c r="Y1533" s="49"/>
      <c r="Z1533" s="48"/>
      <c r="AA1533" s="49"/>
      <c r="AB1533" s="48"/>
      <c r="AC1533" s="49"/>
      <c r="AD1533" s="48"/>
    </row>
    <row r="1534" spans="1:30" ht="15">
      <c r="A1534" s="65" t="s">
        <v>275</v>
      </c>
      <c r="B1534" s="65" t="s">
        <v>242</v>
      </c>
      <c r="C1534" s="66" t="s">
        <v>1350</v>
      </c>
      <c r="D1534" s="67">
        <v>3</v>
      </c>
      <c r="E1534" s="66" t="s">
        <v>132</v>
      </c>
      <c r="F1534" s="69">
        <v>32</v>
      </c>
      <c r="G1534" s="66"/>
      <c r="H1534" s="70"/>
      <c r="I1534" s="71"/>
      <c r="J1534" s="71"/>
      <c r="K1534" s="34" t="s">
        <v>66</v>
      </c>
      <c r="L1534" s="72">
        <v>1534</v>
      </c>
      <c r="M1534" s="72"/>
      <c r="N1534" s="73"/>
      <c r="O1534" s="79" t="s">
        <v>417</v>
      </c>
      <c r="P1534" s="79">
        <v>1</v>
      </c>
      <c r="Q1534" s="79" t="s">
        <v>418</v>
      </c>
      <c r="R1534" s="79"/>
      <c r="S1534" s="79"/>
      <c r="T1534" s="78" t="str">
        <f>REPLACE(INDEX(GroupVertices[Group],MATCH(Edges[[#This Row],[Vertex 1]],GroupVertices[Vertex],0)),1,1,"")</f>
        <v>3</v>
      </c>
      <c r="U1534" s="78" t="str">
        <f>REPLACE(INDEX(GroupVertices[Group],MATCH(Edges[[#This Row],[Vertex 2]],GroupVertices[Vertex],0)),1,1,"")</f>
        <v>2</v>
      </c>
      <c r="V1534" s="48"/>
      <c r="W1534" s="49"/>
      <c r="X1534" s="48"/>
      <c r="Y1534" s="49"/>
      <c r="Z1534" s="48"/>
      <c r="AA1534" s="49"/>
      <c r="AB1534" s="48"/>
      <c r="AC1534" s="49"/>
      <c r="AD1534" s="48"/>
    </row>
    <row r="1535" spans="1:30" ht="15">
      <c r="A1535" s="65" t="s">
        <v>305</v>
      </c>
      <c r="B1535" s="65" t="s">
        <v>242</v>
      </c>
      <c r="C1535" s="66" t="s">
        <v>1350</v>
      </c>
      <c r="D1535" s="67">
        <v>3</v>
      </c>
      <c r="E1535" s="66" t="s">
        <v>132</v>
      </c>
      <c r="F1535" s="69">
        <v>32</v>
      </c>
      <c r="G1535" s="66"/>
      <c r="H1535" s="70"/>
      <c r="I1535" s="71"/>
      <c r="J1535" s="71"/>
      <c r="K1535" s="34" t="s">
        <v>66</v>
      </c>
      <c r="L1535" s="72">
        <v>1535</v>
      </c>
      <c r="M1535" s="72"/>
      <c r="N1535" s="73"/>
      <c r="O1535" s="79" t="s">
        <v>417</v>
      </c>
      <c r="P1535" s="79">
        <v>1</v>
      </c>
      <c r="Q1535" s="79" t="s">
        <v>418</v>
      </c>
      <c r="R1535" s="79"/>
      <c r="S1535" s="79"/>
      <c r="T1535" s="78" t="str">
        <f>REPLACE(INDEX(GroupVertices[Group],MATCH(Edges[[#This Row],[Vertex 1]],GroupVertices[Vertex],0)),1,1,"")</f>
        <v>2</v>
      </c>
      <c r="U1535" s="78" t="str">
        <f>REPLACE(INDEX(GroupVertices[Group],MATCH(Edges[[#This Row],[Vertex 2]],GroupVertices[Vertex],0)),1,1,"")</f>
        <v>2</v>
      </c>
      <c r="V1535" s="48"/>
      <c r="W1535" s="49"/>
      <c r="X1535" s="48"/>
      <c r="Y1535" s="49"/>
      <c r="Z1535" s="48"/>
      <c r="AA1535" s="49"/>
      <c r="AB1535" s="48"/>
      <c r="AC1535" s="49"/>
      <c r="AD1535" s="48"/>
    </row>
    <row r="1536" spans="1:30" ht="15">
      <c r="A1536" s="65" t="s">
        <v>312</v>
      </c>
      <c r="B1536" s="65" t="s">
        <v>242</v>
      </c>
      <c r="C1536" s="66" t="s">
        <v>1350</v>
      </c>
      <c r="D1536" s="67">
        <v>3</v>
      </c>
      <c r="E1536" s="66" t="s">
        <v>132</v>
      </c>
      <c r="F1536" s="69">
        <v>32</v>
      </c>
      <c r="G1536" s="66"/>
      <c r="H1536" s="70"/>
      <c r="I1536" s="71"/>
      <c r="J1536" s="71"/>
      <c r="K1536" s="34" t="s">
        <v>66</v>
      </c>
      <c r="L1536" s="72">
        <v>1536</v>
      </c>
      <c r="M1536" s="72"/>
      <c r="N1536" s="73"/>
      <c r="O1536" s="79" t="s">
        <v>417</v>
      </c>
      <c r="P1536" s="79">
        <v>1</v>
      </c>
      <c r="Q1536" s="79" t="s">
        <v>418</v>
      </c>
      <c r="R1536" s="79"/>
      <c r="S1536" s="79"/>
      <c r="T1536" s="78" t="str">
        <f>REPLACE(INDEX(GroupVertices[Group],MATCH(Edges[[#This Row],[Vertex 1]],GroupVertices[Vertex],0)),1,1,"")</f>
        <v>2</v>
      </c>
      <c r="U1536" s="78" t="str">
        <f>REPLACE(INDEX(GroupVertices[Group],MATCH(Edges[[#This Row],[Vertex 2]],GroupVertices[Vertex],0)),1,1,"")</f>
        <v>2</v>
      </c>
      <c r="V1536" s="48"/>
      <c r="W1536" s="49"/>
      <c r="X1536" s="48"/>
      <c r="Y1536" s="49"/>
      <c r="Z1536" s="48"/>
      <c r="AA1536" s="49"/>
      <c r="AB1536" s="48"/>
      <c r="AC1536" s="49"/>
      <c r="AD1536" s="48"/>
    </row>
    <row r="1537" spans="1:30" ht="15">
      <c r="A1537" s="65" t="s">
        <v>339</v>
      </c>
      <c r="B1537" s="65" t="s">
        <v>242</v>
      </c>
      <c r="C1537" s="66" t="s">
        <v>1350</v>
      </c>
      <c r="D1537" s="67">
        <v>3</v>
      </c>
      <c r="E1537" s="66" t="s">
        <v>132</v>
      </c>
      <c r="F1537" s="69">
        <v>32</v>
      </c>
      <c r="G1537" s="66"/>
      <c r="H1537" s="70"/>
      <c r="I1537" s="71"/>
      <c r="J1537" s="71"/>
      <c r="K1537" s="34" t="s">
        <v>66</v>
      </c>
      <c r="L1537" s="72">
        <v>1537</v>
      </c>
      <c r="M1537" s="72"/>
      <c r="N1537" s="73"/>
      <c r="O1537" s="79" t="s">
        <v>417</v>
      </c>
      <c r="P1537" s="79">
        <v>1</v>
      </c>
      <c r="Q1537" s="79" t="s">
        <v>418</v>
      </c>
      <c r="R1537" s="79"/>
      <c r="S1537" s="79"/>
      <c r="T1537" s="78" t="str">
        <f>REPLACE(INDEX(GroupVertices[Group],MATCH(Edges[[#This Row],[Vertex 1]],GroupVertices[Vertex],0)),1,1,"")</f>
        <v>2</v>
      </c>
      <c r="U1537" s="78" t="str">
        <f>REPLACE(INDEX(GroupVertices[Group],MATCH(Edges[[#This Row],[Vertex 2]],GroupVertices[Vertex],0)),1,1,"")</f>
        <v>2</v>
      </c>
      <c r="V1537" s="48"/>
      <c r="W1537" s="49"/>
      <c r="X1537" s="48"/>
      <c r="Y1537" s="49"/>
      <c r="Z1537" s="48"/>
      <c r="AA1537" s="49"/>
      <c r="AB1537" s="48"/>
      <c r="AC1537" s="49"/>
      <c r="AD1537" s="48"/>
    </row>
    <row r="1538" spans="1:30" ht="15">
      <c r="A1538" s="65" t="s">
        <v>357</v>
      </c>
      <c r="B1538" s="65" t="s">
        <v>242</v>
      </c>
      <c r="C1538" s="66" t="s">
        <v>1350</v>
      </c>
      <c r="D1538" s="67">
        <v>3</v>
      </c>
      <c r="E1538" s="66" t="s">
        <v>132</v>
      </c>
      <c r="F1538" s="69">
        <v>32</v>
      </c>
      <c r="G1538" s="66"/>
      <c r="H1538" s="70"/>
      <c r="I1538" s="71"/>
      <c r="J1538" s="71"/>
      <c r="K1538" s="34" t="s">
        <v>65</v>
      </c>
      <c r="L1538" s="72">
        <v>1538</v>
      </c>
      <c r="M1538" s="72"/>
      <c r="N1538" s="73"/>
      <c r="O1538" s="79" t="s">
        <v>417</v>
      </c>
      <c r="P1538" s="79">
        <v>1</v>
      </c>
      <c r="Q1538" s="79" t="s">
        <v>418</v>
      </c>
      <c r="R1538" s="79"/>
      <c r="S1538" s="79"/>
      <c r="T1538" s="78" t="str">
        <f>REPLACE(INDEX(GroupVertices[Group],MATCH(Edges[[#This Row],[Vertex 1]],GroupVertices[Vertex],0)),1,1,"")</f>
        <v>2</v>
      </c>
      <c r="U1538" s="78" t="str">
        <f>REPLACE(INDEX(GroupVertices[Group],MATCH(Edges[[#This Row],[Vertex 2]],GroupVertices[Vertex],0)),1,1,"")</f>
        <v>2</v>
      </c>
      <c r="V1538" s="48"/>
      <c r="W1538" s="49"/>
      <c r="X1538" s="48"/>
      <c r="Y1538" s="49"/>
      <c r="Z1538" s="48"/>
      <c r="AA1538" s="49"/>
      <c r="AB1538" s="48"/>
      <c r="AC1538" s="49"/>
      <c r="AD1538" s="48"/>
    </row>
    <row r="1539" spans="1:30" ht="15">
      <c r="A1539" s="65" t="s">
        <v>358</v>
      </c>
      <c r="B1539" s="65" t="s">
        <v>242</v>
      </c>
      <c r="C1539" s="66" t="s">
        <v>1350</v>
      </c>
      <c r="D1539" s="67">
        <v>3</v>
      </c>
      <c r="E1539" s="66" t="s">
        <v>132</v>
      </c>
      <c r="F1539" s="69">
        <v>32</v>
      </c>
      <c r="G1539" s="66"/>
      <c r="H1539" s="70"/>
      <c r="I1539" s="71"/>
      <c r="J1539" s="71"/>
      <c r="K1539" s="34" t="s">
        <v>65</v>
      </c>
      <c r="L1539" s="72">
        <v>1539</v>
      </c>
      <c r="M1539" s="72"/>
      <c r="N1539" s="73"/>
      <c r="O1539" s="79" t="s">
        <v>417</v>
      </c>
      <c r="P1539" s="79">
        <v>1</v>
      </c>
      <c r="Q1539" s="79" t="s">
        <v>418</v>
      </c>
      <c r="R1539" s="79"/>
      <c r="S1539" s="79"/>
      <c r="T1539" s="78" t="str">
        <f>REPLACE(INDEX(GroupVertices[Group],MATCH(Edges[[#This Row],[Vertex 1]],GroupVertices[Vertex],0)),1,1,"")</f>
        <v>1</v>
      </c>
      <c r="U1539" s="78" t="str">
        <f>REPLACE(INDEX(GroupVertices[Group],MATCH(Edges[[#This Row],[Vertex 2]],GroupVertices[Vertex],0)),1,1,"")</f>
        <v>2</v>
      </c>
      <c r="V1539" s="48"/>
      <c r="W1539" s="49"/>
      <c r="X1539" s="48"/>
      <c r="Y1539" s="49"/>
      <c r="Z1539" s="48"/>
      <c r="AA1539" s="49"/>
      <c r="AB1539" s="48"/>
      <c r="AC1539" s="49"/>
      <c r="AD1539" s="48"/>
    </row>
    <row r="1540" spans="1:30" ht="15">
      <c r="A1540" s="65" t="s">
        <v>350</v>
      </c>
      <c r="B1540" s="65" t="s">
        <v>274</v>
      </c>
      <c r="C1540" s="66" t="s">
        <v>1350</v>
      </c>
      <c r="D1540" s="67">
        <v>3</v>
      </c>
      <c r="E1540" s="66" t="s">
        <v>132</v>
      </c>
      <c r="F1540" s="69">
        <v>32</v>
      </c>
      <c r="G1540" s="66"/>
      <c r="H1540" s="70"/>
      <c r="I1540" s="71"/>
      <c r="J1540" s="71"/>
      <c r="K1540" s="34" t="s">
        <v>65</v>
      </c>
      <c r="L1540" s="72">
        <v>1540</v>
      </c>
      <c r="M1540" s="72"/>
      <c r="N1540" s="73"/>
      <c r="O1540" s="79" t="s">
        <v>417</v>
      </c>
      <c r="P1540" s="79">
        <v>1</v>
      </c>
      <c r="Q1540" s="79" t="s">
        <v>418</v>
      </c>
      <c r="R1540" s="79"/>
      <c r="S1540" s="79"/>
      <c r="T1540" s="78" t="str">
        <f>REPLACE(INDEX(GroupVertices[Group],MATCH(Edges[[#This Row],[Vertex 1]],GroupVertices[Vertex],0)),1,1,"")</f>
        <v>3</v>
      </c>
      <c r="U1540" s="78" t="str">
        <f>REPLACE(INDEX(GroupVertices[Group],MATCH(Edges[[#This Row],[Vertex 2]],GroupVertices[Vertex],0)),1,1,"")</f>
        <v>3</v>
      </c>
      <c r="V1540" s="48"/>
      <c r="W1540" s="49"/>
      <c r="X1540" s="48"/>
      <c r="Y1540" s="49"/>
      <c r="Z1540" s="48"/>
      <c r="AA1540" s="49"/>
      <c r="AB1540" s="48"/>
      <c r="AC1540" s="49"/>
      <c r="AD1540" s="48"/>
    </row>
    <row r="1541" spans="1:30" ht="15">
      <c r="A1541" s="65" t="s">
        <v>350</v>
      </c>
      <c r="B1541" s="65" t="s">
        <v>275</v>
      </c>
      <c r="C1541" s="66" t="s">
        <v>1350</v>
      </c>
      <c r="D1541" s="67">
        <v>3</v>
      </c>
      <c r="E1541" s="66" t="s">
        <v>132</v>
      </c>
      <c r="F1541" s="69">
        <v>32</v>
      </c>
      <c r="G1541" s="66"/>
      <c r="H1541" s="70"/>
      <c r="I1541" s="71"/>
      <c r="J1541" s="71"/>
      <c r="K1541" s="34" t="s">
        <v>65</v>
      </c>
      <c r="L1541" s="72">
        <v>1541</v>
      </c>
      <c r="M1541" s="72"/>
      <c r="N1541" s="73"/>
      <c r="O1541" s="79" t="s">
        <v>417</v>
      </c>
      <c r="P1541" s="79">
        <v>1</v>
      </c>
      <c r="Q1541" s="79" t="s">
        <v>418</v>
      </c>
      <c r="R1541" s="79"/>
      <c r="S1541" s="79"/>
      <c r="T1541" s="78" t="str">
        <f>REPLACE(INDEX(GroupVertices[Group],MATCH(Edges[[#This Row],[Vertex 1]],GroupVertices[Vertex],0)),1,1,"")</f>
        <v>3</v>
      </c>
      <c r="U1541" s="78" t="str">
        <f>REPLACE(INDEX(GroupVertices[Group],MATCH(Edges[[#This Row],[Vertex 2]],GroupVertices[Vertex],0)),1,1,"")</f>
        <v>3</v>
      </c>
      <c r="V1541" s="48"/>
      <c r="W1541" s="49"/>
      <c r="X1541" s="48"/>
      <c r="Y1541" s="49"/>
      <c r="Z1541" s="48"/>
      <c r="AA1541" s="49"/>
      <c r="AB1541" s="48"/>
      <c r="AC1541" s="49"/>
      <c r="AD1541" s="48"/>
    </row>
    <row r="1542" spans="1:30" ht="15">
      <c r="A1542" s="65" t="s">
        <v>199</v>
      </c>
      <c r="B1542" s="65" t="s">
        <v>350</v>
      </c>
      <c r="C1542" s="66" t="s">
        <v>1350</v>
      </c>
      <c r="D1542" s="67">
        <v>3</v>
      </c>
      <c r="E1542" s="66" t="s">
        <v>132</v>
      </c>
      <c r="F1542" s="69">
        <v>32</v>
      </c>
      <c r="G1542" s="66"/>
      <c r="H1542" s="70"/>
      <c r="I1542" s="71"/>
      <c r="J1542" s="71"/>
      <c r="K1542" s="34" t="s">
        <v>65</v>
      </c>
      <c r="L1542" s="72">
        <v>1542</v>
      </c>
      <c r="M1542" s="72"/>
      <c r="N1542" s="73"/>
      <c r="O1542" s="79" t="s">
        <v>417</v>
      </c>
      <c r="P1542" s="79">
        <v>1</v>
      </c>
      <c r="Q1542" s="79" t="s">
        <v>418</v>
      </c>
      <c r="R1542" s="79"/>
      <c r="S1542" s="79"/>
      <c r="T1542" s="78" t="str">
        <f>REPLACE(INDEX(GroupVertices[Group],MATCH(Edges[[#This Row],[Vertex 1]],GroupVertices[Vertex],0)),1,1,"")</f>
        <v>1</v>
      </c>
      <c r="U1542" s="78" t="str">
        <f>REPLACE(INDEX(GroupVertices[Group],MATCH(Edges[[#This Row],[Vertex 2]],GroupVertices[Vertex],0)),1,1,"")</f>
        <v>3</v>
      </c>
      <c r="V1542" s="48"/>
      <c r="W1542" s="49"/>
      <c r="X1542" s="48"/>
      <c r="Y1542" s="49"/>
      <c r="Z1542" s="48"/>
      <c r="AA1542" s="49"/>
      <c r="AB1542" s="48"/>
      <c r="AC1542" s="49"/>
      <c r="AD1542" s="48"/>
    </row>
    <row r="1543" spans="1:30" ht="15">
      <c r="A1543" s="65" t="s">
        <v>297</v>
      </c>
      <c r="B1543" s="65" t="s">
        <v>350</v>
      </c>
      <c r="C1543" s="66" t="s">
        <v>1350</v>
      </c>
      <c r="D1543" s="67">
        <v>3</v>
      </c>
      <c r="E1543" s="66" t="s">
        <v>132</v>
      </c>
      <c r="F1543" s="69">
        <v>32</v>
      </c>
      <c r="G1543" s="66"/>
      <c r="H1543" s="70"/>
      <c r="I1543" s="71"/>
      <c r="J1543" s="71"/>
      <c r="K1543" s="34" t="s">
        <v>65</v>
      </c>
      <c r="L1543" s="72">
        <v>1543</v>
      </c>
      <c r="M1543" s="72"/>
      <c r="N1543" s="73"/>
      <c r="O1543" s="79" t="s">
        <v>417</v>
      </c>
      <c r="P1543" s="79">
        <v>1</v>
      </c>
      <c r="Q1543" s="79" t="s">
        <v>418</v>
      </c>
      <c r="R1543" s="79"/>
      <c r="S1543" s="79"/>
      <c r="T1543" s="78" t="str">
        <f>REPLACE(INDEX(GroupVertices[Group],MATCH(Edges[[#This Row],[Vertex 1]],GroupVertices[Vertex],0)),1,1,"")</f>
        <v>4</v>
      </c>
      <c r="U1543" s="78" t="str">
        <f>REPLACE(INDEX(GroupVertices[Group],MATCH(Edges[[#This Row],[Vertex 2]],GroupVertices[Vertex],0)),1,1,"")</f>
        <v>3</v>
      </c>
      <c r="V1543" s="48"/>
      <c r="W1543" s="49"/>
      <c r="X1543" s="48"/>
      <c r="Y1543" s="49"/>
      <c r="Z1543" s="48"/>
      <c r="AA1543" s="49"/>
      <c r="AB1543" s="48"/>
      <c r="AC1543" s="49"/>
      <c r="AD1543" s="48"/>
    </row>
    <row r="1544" spans="1:30" ht="15">
      <c r="A1544" s="65" t="s">
        <v>312</v>
      </c>
      <c r="B1544" s="65" t="s">
        <v>350</v>
      </c>
      <c r="C1544" s="66" t="s">
        <v>1350</v>
      </c>
      <c r="D1544" s="67">
        <v>3</v>
      </c>
      <c r="E1544" s="66" t="s">
        <v>132</v>
      </c>
      <c r="F1544" s="69">
        <v>32</v>
      </c>
      <c r="G1544" s="66"/>
      <c r="H1544" s="70"/>
      <c r="I1544" s="71"/>
      <c r="J1544" s="71"/>
      <c r="K1544" s="34" t="s">
        <v>65</v>
      </c>
      <c r="L1544" s="72">
        <v>1544</v>
      </c>
      <c r="M1544" s="72"/>
      <c r="N1544" s="73"/>
      <c r="O1544" s="79" t="s">
        <v>417</v>
      </c>
      <c r="P1544" s="79">
        <v>1</v>
      </c>
      <c r="Q1544" s="79" t="s">
        <v>418</v>
      </c>
      <c r="R1544" s="79"/>
      <c r="S1544" s="79"/>
      <c r="T1544" s="78" t="str">
        <f>REPLACE(INDEX(GroupVertices[Group],MATCH(Edges[[#This Row],[Vertex 1]],GroupVertices[Vertex],0)),1,1,"")</f>
        <v>2</v>
      </c>
      <c r="U1544" s="78" t="str">
        <f>REPLACE(INDEX(GroupVertices[Group],MATCH(Edges[[#This Row],[Vertex 2]],GroupVertices[Vertex],0)),1,1,"")</f>
        <v>3</v>
      </c>
      <c r="V1544" s="48"/>
      <c r="W1544" s="49"/>
      <c r="X1544" s="48"/>
      <c r="Y1544" s="49"/>
      <c r="Z1544" s="48"/>
      <c r="AA1544" s="49"/>
      <c r="AB1544" s="48"/>
      <c r="AC1544" s="49"/>
      <c r="AD1544" s="48"/>
    </row>
    <row r="1545" spans="1:30" ht="15">
      <c r="A1545" s="65" t="s">
        <v>357</v>
      </c>
      <c r="B1545" s="65" t="s">
        <v>350</v>
      </c>
      <c r="C1545" s="66" t="s">
        <v>1350</v>
      </c>
      <c r="D1545" s="67">
        <v>3</v>
      </c>
      <c r="E1545" s="66" t="s">
        <v>132</v>
      </c>
      <c r="F1545" s="69">
        <v>32</v>
      </c>
      <c r="G1545" s="66"/>
      <c r="H1545" s="70"/>
      <c r="I1545" s="71"/>
      <c r="J1545" s="71"/>
      <c r="K1545" s="34" t="s">
        <v>65</v>
      </c>
      <c r="L1545" s="72">
        <v>1545</v>
      </c>
      <c r="M1545" s="72"/>
      <c r="N1545" s="73"/>
      <c r="O1545" s="79" t="s">
        <v>417</v>
      </c>
      <c r="P1545" s="79">
        <v>1</v>
      </c>
      <c r="Q1545" s="79" t="s">
        <v>418</v>
      </c>
      <c r="R1545" s="79"/>
      <c r="S1545" s="79"/>
      <c r="T1545" s="78" t="str">
        <f>REPLACE(INDEX(GroupVertices[Group],MATCH(Edges[[#This Row],[Vertex 1]],GroupVertices[Vertex],0)),1,1,"")</f>
        <v>2</v>
      </c>
      <c r="U1545" s="78" t="str">
        <f>REPLACE(INDEX(GroupVertices[Group],MATCH(Edges[[#This Row],[Vertex 2]],GroupVertices[Vertex],0)),1,1,"")</f>
        <v>3</v>
      </c>
      <c r="V1545" s="48"/>
      <c r="W1545" s="49"/>
      <c r="X1545" s="48"/>
      <c r="Y1545" s="49"/>
      <c r="Z1545" s="48"/>
      <c r="AA1545" s="49"/>
      <c r="AB1545" s="48"/>
      <c r="AC1545" s="49"/>
      <c r="AD1545" s="48"/>
    </row>
    <row r="1546" spans="1:30" ht="15">
      <c r="A1546" s="65" t="s">
        <v>358</v>
      </c>
      <c r="B1546" s="65" t="s">
        <v>350</v>
      </c>
      <c r="C1546" s="66" t="s">
        <v>1350</v>
      </c>
      <c r="D1546" s="67">
        <v>3</v>
      </c>
      <c r="E1546" s="66" t="s">
        <v>132</v>
      </c>
      <c r="F1546" s="69">
        <v>32</v>
      </c>
      <c r="G1546" s="66"/>
      <c r="H1546" s="70"/>
      <c r="I1546" s="71"/>
      <c r="J1546" s="71"/>
      <c r="K1546" s="34" t="s">
        <v>65</v>
      </c>
      <c r="L1546" s="72">
        <v>1546</v>
      </c>
      <c r="M1546" s="72"/>
      <c r="N1546" s="73"/>
      <c r="O1546" s="79" t="s">
        <v>417</v>
      </c>
      <c r="P1546" s="79">
        <v>1</v>
      </c>
      <c r="Q1546" s="79" t="s">
        <v>418</v>
      </c>
      <c r="R1546" s="79"/>
      <c r="S1546" s="79"/>
      <c r="T1546" s="78" t="str">
        <f>REPLACE(INDEX(GroupVertices[Group],MATCH(Edges[[#This Row],[Vertex 1]],GroupVertices[Vertex],0)),1,1,"")</f>
        <v>1</v>
      </c>
      <c r="U1546" s="78" t="str">
        <f>REPLACE(INDEX(GroupVertices[Group],MATCH(Edges[[#This Row],[Vertex 2]],GroupVertices[Vertex],0)),1,1,"")</f>
        <v>3</v>
      </c>
      <c r="V1546" s="48"/>
      <c r="W1546" s="49"/>
      <c r="X1546" s="48"/>
      <c r="Y1546" s="49"/>
      <c r="Z1546" s="48"/>
      <c r="AA1546" s="49"/>
      <c r="AB1546" s="48"/>
      <c r="AC1546" s="49"/>
      <c r="AD1546" s="48"/>
    </row>
    <row r="1547" spans="1:30" ht="15">
      <c r="A1547" s="65" t="s">
        <v>274</v>
      </c>
      <c r="B1547" s="65" t="s">
        <v>396</v>
      </c>
      <c r="C1547" s="66" t="s">
        <v>1350</v>
      </c>
      <c r="D1547" s="67">
        <v>3</v>
      </c>
      <c r="E1547" s="66" t="s">
        <v>132</v>
      </c>
      <c r="F1547" s="69">
        <v>32</v>
      </c>
      <c r="G1547" s="66"/>
      <c r="H1547" s="70"/>
      <c r="I1547" s="71"/>
      <c r="J1547" s="71"/>
      <c r="K1547" s="34" t="s">
        <v>65</v>
      </c>
      <c r="L1547" s="72">
        <v>1547</v>
      </c>
      <c r="M1547" s="72"/>
      <c r="N1547" s="73"/>
      <c r="O1547" s="79" t="s">
        <v>417</v>
      </c>
      <c r="P1547" s="79">
        <v>1</v>
      </c>
      <c r="Q1547" s="79" t="s">
        <v>418</v>
      </c>
      <c r="R1547" s="79"/>
      <c r="S1547" s="79"/>
      <c r="T1547" s="78" t="str">
        <f>REPLACE(INDEX(GroupVertices[Group],MATCH(Edges[[#This Row],[Vertex 1]],GroupVertices[Vertex],0)),1,1,"")</f>
        <v>3</v>
      </c>
      <c r="U1547" s="78" t="str">
        <f>REPLACE(INDEX(GroupVertices[Group],MATCH(Edges[[#This Row],[Vertex 2]],GroupVertices[Vertex],0)),1,1,"")</f>
        <v>2</v>
      </c>
      <c r="V1547" s="48"/>
      <c r="W1547" s="49"/>
      <c r="X1547" s="48"/>
      <c r="Y1547" s="49"/>
      <c r="Z1547" s="48"/>
      <c r="AA1547" s="49"/>
      <c r="AB1547" s="48"/>
      <c r="AC1547" s="49"/>
      <c r="AD1547" s="48"/>
    </row>
    <row r="1548" spans="1:30" ht="15">
      <c r="A1548" s="65" t="s">
        <v>199</v>
      </c>
      <c r="B1548" s="65" t="s">
        <v>274</v>
      </c>
      <c r="C1548" s="66" t="s">
        <v>1350</v>
      </c>
      <c r="D1548" s="67">
        <v>3</v>
      </c>
      <c r="E1548" s="66" t="s">
        <v>132</v>
      </c>
      <c r="F1548" s="69">
        <v>32</v>
      </c>
      <c r="G1548" s="66"/>
      <c r="H1548" s="70"/>
      <c r="I1548" s="71"/>
      <c r="J1548" s="71"/>
      <c r="K1548" s="34" t="s">
        <v>65</v>
      </c>
      <c r="L1548" s="72">
        <v>1548</v>
      </c>
      <c r="M1548" s="72"/>
      <c r="N1548" s="73"/>
      <c r="O1548" s="79" t="s">
        <v>417</v>
      </c>
      <c r="P1548" s="79">
        <v>1</v>
      </c>
      <c r="Q1548" s="79" t="s">
        <v>418</v>
      </c>
      <c r="R1548" s="79"/>
      <c r="S1548" s="79"/>
      <c r="T1548" s="78" t="str">
        <f>REPLACE(INDEX(GroupVertices[Group],MATCH(Edges[[#This Row],[Vertex 1]],GroupVertices[Vertex],0)),1,1,"")</f>
        <v>1</v>
      </c>
      <c r="U1548" s="78" t="str">
        <f>REPLACE(INDEX(GroupVertices[Group],MATCH(Edges[[#This Row],[Vertex 2]],GroupVertices[Vertex],0)),1,1,"")</f>
        <v>3</v>
      </c>
      <c r="V1548" s="48"/>
      <c r="W1548" s="49"/>
      <c r="X1548" s="48"/>
      <c r="Y1548" s="49"/>
      <c r="Z1548" s="48"/>
      <c r="AA1548" s="49"/>
      <c r="AB1548" s="48"/>
      <c r="AC1548" s="49"/>
      <c r="AD1548" s="48"/>
    </row>
    <row r="1549" spans="1:30" ht="15">
      <c r="A1549" s="65" t="s">
        <v>275</v>
      </c>
      <c r="B1549" s="65" t="s">
        <v>274</v>
      </c>
      <c r="C1549" s="66" t="s">
        <v>1350</v>
      </c>
      <c r="D1549" s="67">
        <v>3</v>
      </c>
      <c r="E1549" s="66" t="s">
        <v>132</v>
      </c>
      <c r="F1549" s="69">
        <v>32</v>
      </c>
      <c r="G1549" s="66"/>
      <c r="H1549" s="70"/>
      <c r="I1549" s="71"/>
      <c r="J1549" s="71"/>
      <c r="K1549" s="34" t="s">
        <v>65</v>
      </c>
      <c r="L1549" s="72">
        <v>1549</v>
      </c>
      <c r="M1549" s="72"/>
      <c r="N1549" s="73"/>
      <c r="O1549" s="79" t="s">
        <v>417</v>
      </c>
      <c r="P1549" s="79">
        <v>1</v>
      </c>
      <c r="Q1549" s="79" t="s">
        <v>418</v>
      </c>
      <c r="R1549" s="79"/>
      <c r="S1549" s="79"/>
      <c r="T1549" s="78" t="str">
        <f>REPLACE(INDEX(GroupVertices[Group],MATCH(Edges[[#This Row],[Vertex 1]],GroupVertices[Vertex],0)),1,1,"")</f>
        <v>3</v>
      </c>
      <c r="U1549" s="78" t="str">
        <f>REPLACE(INDEX(GroupVertices[Group],MATCH(Edges[[#This Row],[Vertex 2]],GroupVertices[Vertex],0)),1,1,"")</f>
        <v>3</v>
      </c>
      <c r="V1549" s="48"/>
      <c r="W1549" s="49"/>
      <c r="X1549" s="48"/>
      <c r="Y1549" s="49"/>
      <c r="Z1549" s="48"/>
      <c r="AA1549" s="49"/>
      <c r="AB1549" s="48"/>
      <c r="AC1549" s="49"/>
      <c r="AD1549" s="48"/>
    </row>
    <row r="1550" spans="1:30" ht="15">
      <c r="A1550" s="65" t="s">
        <v>305</v>
      </c>
      <c r="B1550" s="65" t="s">
        <v>274</v>
      </c>
      <c r="C1550" s="66" t="s">
        <v>1350</v>
      </c>
      <c r="D1550" s="67">
        <v>3</v>
      </c>
      <c r="E1550" s="66" t="s">
        <v>132</v>
      </c>
      <c r="F1550" s="69">
        <v>32</v>
      </c>
      <c r="G1550" s="66"/>
      <c r="H1550" s="70"/>
      <c r="I1550" s="71"/>
      <c r="J1550" s="71"/>
      <c r="K1550" s="34" t="s">
        <v>65</v>
      </c>
      <c r="L1550" s="72">
        <v>1550</v>
      </c>
      <c r="M1550" s="72"/>
      <c r="N1550" s="73"/>
      <c r="O1550" s="79" t="s">
        <v>417</v>
      </c>
      <c r="P1550" s="79">
        <v>1</v>
      </c>
      <c r="Q1550" s="79" t="s">
        <v>418</v>
      </c>
      <c r="R1550" s="79"/>
      <c r="S1550" s="79"/>
      <c r="T1550" s="78" t="str">
        <f>REPLACE(INDEX(GroupVertices[Group],MATCH(Edges[[#This Row],[Vertex 1]],GroupVertices[Vertex],0)),1,1,"")</f>
        <v>2</v>
      </c>
      <c r="U1550" s="78" t="str">
        <f>REPLACE(INDEX(GroupVertices[Group],MATCH(Edges[[#This Row],[Vertex 2]],GroupVertices[Vertex],0)),1,1,"")</f>
        <v>3</v>
      </c>
      <c r="V1550" s="48"/>
      <c r="W1550" s="49"/>
      <c r="X1550" s="48"/>
      <c r="Y1550" s="49"/>
      <c r="Z1550" s="48"/>
      <c r="AA1550" s="49"/>
      <c r="AB1550" s="48"/>
      <c r="AC1550" s="49"/>
      <c r="AD1550" s="48"/>
    </row>
    <row r="1551" spans="1:30" ht="15">
      <c r="A1551" s="65" t="s">
        <v>312</v>
      </c>
      <c r="B1551" s="65" t="s">
        <v>274</v>
      </c>
      <c r="C1551" s="66" t="s">
        <v>1350</v>
      </c>
      <c r="D1551" s="67">
        <v>3</v>
      </c>
      <c r="E1551" s="66" t="s">
        <v>132</v>
      </c>
      <c r="F1551" s="69">
        <v>32</v>
      </c>
      <c r="G1551" s="66"/>
      <c r="H1551" s="70"/>
      <c r="I1551" s="71"/>
      <c r="J1551" s="71"/>
      <c r="K1551" s="34" t="s">
        <v>65</v>
      </c>
      <c r="L1551" s="72">
        <v>1551</v>
      </c>
      <c r="M1551" s="72"/>
      <c r="N1551" s="73"/>
      <c r="O1551" s="79" t="s">
        <v>417</v>
      </c>
      <c r="P1551" s="79">
        <v>1</v>
      </c>
      <c r="Q1551" s="79" t="s">
        <v>418</v>
      </c>
      <c r="R1551" s="79"/>
      <c r="S1551" s="79"/>
      <c r="T1551" s="78" t="str">
        <f>REPLACE(INDEX(GroupVertices[Group],MATCH(Edges[[#This Row],[Vertex 1]],GroupVertices[Vertex],0)),1,1,"")</f>
        <v>2</v>
      </c>
      <c r="U1551" s="78" t="str">
        <f>REPLACE(INDEX(GroupVertices[Group],MATCH(Edges[[#This Row],[Vertex 2]],GroupVertices[Vertex],0)),1,1,"")</f>
        <v>3</v>
      </c>
      <c r="V1551" s="48"/>
      <c r="W1551" s="49"/>
      <c r="X1551" s="48"/>
      <c r="Y1551" s="49"/>
      <c r="Z1551" s="48"/>
      <c r="AA1551" s="49"/>
      <c r="AB1551" s="48"/>
      <c r="AC1551" s="49"/>
      <c r="AD1551" s="48"/>
    </row>
    <row r="1552" spans="1:30" ht="15">
      <c r="A1552" s="65" t="s">
        <v>339</v>
      </c>
      <c r="B1552" s="65" t="s">
        <v>274</v>
      </c>
      <c r="C1552" s="66" t="s">
        <v>1350</v>
      </c>
      <c r="D1552" s="67">
        <v>3</v>
      </c>
      <c r="E1552" s="66" t="s">
        <v>132</v>
      </c>
      <c r="F1552" s="69">
        <v>32</v>
      </c>
      <c r="G1552" s="66"/>
      <c r="H1552" s="70"/>
      <c r="I1552" s="71"/>
      <c r="J1552" s="71"/>
      <c r="K1552" s="34" t="s">
        <v>65</v>
      </c>
      <c r="L1552" s="72">
        <v>1552</v>
      </c>
      <c r="M1552" s="72"/>
      <c r="N1552" s="73"/>
      <c r="O1552" s="79" t="s">
        <v>417</v>
      </c>
      <c r="P1552" s="79">
        <v>1</v>
      </c>
      <c r="Q1552" s="79" t="s">
        <v>418</v>
      </c>
      <c r="R1552" s="79"/>
      <c r="S1552" s="79"/>
      <c r="T1552" s="78" t="str">
        <f>REPLACE(INDEX(GroupVertices[Group],MATCH(Edges[[#This Row],[Vertex 1]],GroupVertices[Vertex],0)),1,1,"")</f>
        <v>2</v>
      </c>
      <c r="U1552" s="78" t="str">
        <f>REPLACE(INDEX(GroupVertices[Group],MATCH(Edges[[#This Row],[Vertex 2]],GroupVertices[Vertex],0)),1,1,"")</f>
        <v>3</v>
      </c>
      <c r="V1552" s="48"/>
      <c r="W1552" s="49"/>
      <c r="X1552" s="48"/>
      <c r="Y1552" s="49"/>
      <c r="Z1552" s="48"/>
      <c r="AA1552" s="49"/>
      <c r="AB1552" s="48"/>
      <c r="AC1552" s="49"/>
      <c r="AD1552" s="48"/>
    </row>
    <row r="1553" spans="1:30" ht="15">
      <c r="A1553" s="65" t="s">
        <v>358</v>
      </c>
      <c r="B1553" s="65" t="s">
        <v>274</v>
      </c>
      <c r="C1553" s="66" t="s">
        <v>1350</v>
      </c>
      <c r="D1553" s="67">
        <v>3</v>
      </c>
      <c r="E1553" s="66" t="s">
        <v>132</v>
      </c>
      <c r="F1553" s="69">
        <v>32</v>
      </c>
      <c r="G1553" s="66"/>
      <c r="H1553" s="70"/>
      <c r="I1553" s="71"/>
      <c r="J1553" s="71"/>
      <c r="K1553" s="34" t="s">
        <v>65</v>
      </c>
      <c r="L1553" s="72">
        <v>1553</v>
      </c>
      <c r="M1553" s="72"/>
      <c r="N1553" s="73"/>
      <c r="O1553" s="79" t="s">
        <v>417</v>
      </c>
      <c r="P1553" s="79">
        <v>1</v>
      </c>
      <c r="Q1553" s="79" t="s">
        <v>418</v>
      </c>
      <c r="R1553" s="79"/>
      <c r="S1553" s="79"/>
      <c r="T1553" s="78" t="str">
        <f>REPLACE(INDEX(GroupVertices[Group],MATCH(Edges[[#This Row],[Vertex 1]],GroupVertices[Vertex],0)),1,1,"")</f>
        <v>1</v>
      </c>
      <c r="U1553" s="78" t="str">
        <f>REPLACE(INDEX(GroupVertices[Group],MATCH(Edges[[#This Row],[Vertex 2]],GroupVertices[Vertex],0)),1,1,"")</f>
        <v>3</v>
      </c>
      <c r="V1553" s="48"/>
      <c r="W1553" s="49"/>
      <c r="X1553" s="48"/>
      <c r="Y1553" s="49"/>
      <c r="Z1553" s="48"/>
      <c r="AA1553" s="49"/>
      <c r="AB1553" s="48"/>
      <c r="AC1553" s="49"/>
      <c r="AD1553" s="48"/>
    </row>
    <row r="1554" spans="1:30" ht="15">
      <c r="A1554" s="65" t="s">
        <v>270</v>
      </c>
      <c r="B1554" s="65" t="s">
        <v>275</v>
      </c>
      <c r="C1554" s="66" t="s">
        <v>1350</v>
      </c>
      <c r="D1554" s="67">
        <v>3</v>
      </c>
      <c r="E1554" s="66" t="s">
        <v>132</v>
      </c>
      <c r="F1554" s="69">
        <v>32</v>
      </c>
      <c r="G1554" s="66"/>
      <c r="H1554" s="70"/>
      <c r="I1554" s="71"/>
      <c r="J1554" s="71"/>
      <c r="K1554" s="34" t="s">
        <v>65</v>
      </c>
      <c r="L1554" s="72">
        <v>1554</v>
      </c>
      <c r="M1554" s="72"/>
      <c r="N1554" s="73"/>
      <c r="O1554" s="79" t="s">
        <v>417</v>
      </c>
      <c r="P1554" s="79">
        <v>1</v>
      </c>
      <c r="Q1554" s="79" t="s">
        <v>418</v>
      </c>
      <c r="R1554" s="79"/>
      <c r="S1554" s="79"/>
      <c r="T1554" s="78" t="str">
        <f>REPLACE(INDEX(GroupVertices[Group],MATCH(Edges[[#This Row],[Vertex 1]],GroupVertices[Vertex],0)),1,1,"")</f>
        <v>2</v>
      </c>
      <c r="U1554" s="78" t="str">
        <f>REPLACE(INDEX(GroupVertices[Group],MATCH(Edges[[#This Row],[Vertex 2]],GroupVertices[Vertex],0)),1,1,"")</f>
        <v>3</v>
      </c>
      <c r="V1554" s="48"/>
      <c r="W1554" s="49"/>
      <c r="X1554" s="48"/>
      <c r="Y1554" s="49"/>
      <c r="Z1554" s="48"/>
      <c r="AA1554" s="49"/>
      <c r="AB1554" s="48"/>
      <c r="AC1554" s="49"/>
      <c r="AD1554" s="48"/>
    </row>
    <row r="1555" spans="1:30" ht="15">
      <c r="A1555" s="65" t="s">
        <v>270</v>
      </c>
      <c r="B1555" s="65" t="s">
        <v>305</v>
      </c>
      <c r="C1555" s="66" t="s">
        <v>1350</v>
      </c>
      <c r="D1555" s="67">
        <v>3</v>
      </c>
      <c r="E1555" s="66" t="s">
        <v>132</v>
      </c>
      <c r="F1555" s="69">
        <v>32</v>
      </c>
      <c r="G1555" s="66"/>
      <c r="H1555" s="70"/>
      <c r="I1555" s="71"/>
      <c r="J1555" s="71"/>
      <c r="K1555" s="34" t="s">
        <v>66</v>
      </c>
      <c r="L1555" s="72">
        <v>1555</v>
      </c>
      <c r="M1555" s="72"/>
      <c r="N1555" s="73"/>
      <c r="O1555" s="79" t="s">
        <v>417</v>
      </c>
      <c r="P1555" s="79">
        <v>1</v>
      </c>
      <c r="Q1555" s="79" t="s">
        <v>418</v>
      </c>
      <c r="R1555" s="79"/>
      <c r="S1555" s="79"/>
      <c r="T1555" s="78" t="str">
        <f>REPLACE(INDEX(GroupVertices[Group],MATCH(Edges[[#This Row],[Vertex 1]],GroupVertices[Vertex],0)),1,1,"")</f>
        <v>2</v>
      </c>
      <c r="U1555" s="78" t="str">
        <f>REPLACE(INDEX(GroupVertices[Group],MATCH(Edges[[#This Row],[Vertex 2]],GroupVertices[Vertex],0)),1,1,"")</f>
        <v>2</v>
      </c>
      <c r="V1555" s="48"/>
      <c r="W1555" s="49"/>
      <c r="X1555" s="48"/>
      <c r="Y1555" s="49"/>
      <c r="Z1555" s="48"/>
      <c r="AA1555" s="49"/>
      <c r="AB1555" s="48"/>
      <c r="AC1555" s="49"/>
      <c r="AD1555" s="48"/>
    </row>
    <row r="1556" spans="1:30" ht="15">
      <c r="A1556" s="65" t="s">
        <v>270</v>
      </c>
      <c r="B1556" s="65" t="s">
        <v>312</v>
      </c>
      <c r="C1556" s="66" t="s">
        <v>1350</v>
      </c>
      <c r="D1556" s="67">
        <v>3</v>
      </c>
      <c r="E1556" s="66" t="s">
        <v>132</v>
      </c>
      <c r="F1556" s="69">
        <v>32</v>
      </c>
      <c r="G1556" s="66"/>
      <c r="H1556" s="70"/>
      <c r="I1556" s="71"/>
      <c r="J1556" s="71"/>
      <c r="K1556" s="34" t="s">
        <v>65</v>
      </c>
      <c r="L1556" s="72">
        <v>1556</v>
      </c>
      <c r="M1556" s="72"/>
      <c r="N1556" s="73"/>
      <c r="O1556" s="79" t="s">
        <v>417</v>
      </c>
      <c r="P1556" s="79">
        <v>1</v>
      </c>
      <c r="Q1556" s="79" t="s">
        <v>418</v>
      </c>
      <c r="R1556" s="79"/>
      <c r="S1556" s="79"/>
      <c r="T1556" s="78" t="str">
        <f>REPLACE(INDEX(GroupVertices[Group],MATCH(Edges[[#This Row],[Vertex 1]],GroupVertices[Vertex],0)),1,1,"")</f>
        <v>2</v>
      </c>
      <c r="U1556" s="78" t="str">
        <f>REPLACE(INDEX(GroupVertices[Group],MATCH(Edges[[#This Row],[Vertex 2]],GroupVertices[Vertex],0)),1,1,"")</f>
        <v>2</v>
      </c>
      <c r="V1556" s="48"/>
      <c r="W1556" s="49"/>
      <c r="X1556" s="48"/>
      <c r="Y1556" s="49"/>
      <c r="Z1556" s="48"/>
      <c r="AA1556" s="49"/>
      <c r="AB1556" s="48"/>
      <c r="AC1556" s="49"/>
      <c r="AD1556" s="48"/>
    </row>
    <row r="1557" spans="1:30" ht="15">
      <c r="A1557" s="65" t="s">
        <v>270</v>
      </c>
      <c r="B1557" s="65" t="s">
        <v>339</v>
      </c>
      <c r="C1557" s="66" t="s">
        <v>1350</v>
      </c>
      <c r="D1557" s="67">
        <v>3</v>
      </c>
      <c r="E1557" s="66" t="s">
        <v>132</v>
      </c>
      <c r="F1557" s="69">
        <v>32</v>
      </c>
      <c r="G1557" s="66"/>
      <c r="H1557" s="70"/>
      <c r="I1557" s="71"/>
      <c r="J1557" s="71"/>
      <c r="K1557" s="34" t="s">
        <v>65</v>
      </c>
      <c r="L1557" s="72">
        <v>1557</v>
      </c>
      <c r="M1557" s="72"/>
      <c r="N1557" s="73"/>
      <c r="O1557" s="79" t="s">
        <v>417</v>
      </c>
      <c r="P1557" s="79">
        <v>1</v>
      </c>
      <c r="Q1557" s="79" t="s">
        <v>418</v>
      </c>
      <c r="R1557" s="79"/>
      <c r="S1557" s="79"/>
      <c r="T1557" s="78" t="str">
        <f>REPLACE(INDEX(GroupVertices[Group],MATCH(Edges[[#This Row],[Vertex 1]],GroupVertices[Vertex],0)),1,1,"")</f>
        <v>2</v>
      </c>
      <c r="U1557" s="78" t="str">
        <f>REPLACE(INDEX(GroupVertices[Group],MATCH(Edges[[#This Row],[Vertex 2]],GroupVertices[Vertex],0)),1,1,"")</f>
        <v>2</v>
      </c>
      <c r="V1557" s="48"/>
      <c r="W1557" s="49"/>
      <c r="X1557" s="48"/>
      <c r="Y1557" s="49"/>
      <c r="Z1557" s="48"/>
      <c r="AA1557" s="49"/>
      <c r="AB1557" s="48"/>
      <c r="AC1557" s="49"/>
      <c r="AD1557" s="48"/>
    </row>
    <row r="1558" spans="1:30" ht="15">
      <c r="A1558" s="65" t="s">
        <v>199</v>
      </c>
      <c r="B1558" s="65" t="s">
        <v>270</v>
      </c>
      <c r="C1558" s="66" t="s">
        <v>1350</v>
      </c>
      <c r="D1558" s="67">
        <v>3</v>
      </c>
      <c r="E1558" s="66" t="s">
        <v>132</v>
      </c>
      <c r="F1558" s="69">
        <v>32</v>
      </c>
      <c r="G1558" s="66"/>
      <c r="H1558" s="70"/>
      <c r="I1558" s="71"/>
      <c r="J1558" s="71"/>
      <c r="K1558" s="34" t="s">
        <v>65</v>
      </c>
      <c r="L1558" s="72">
        <v>1558</v>
      </c>
      <c r="M1558" s="72"/>
      <c r="N1558" s="73"/>
      <c r="O1558" s="79" t="s">
        <v>417</v>
      </c>
      <c r="P1558" s="79">
        <v>1</v>
      </c>
      <c r="Q1558" s="79" t="s">
        <v>418</v>
      </c>
      <c r="R1558" s="79"/>
      <c r="S1558" s="79"/>
      <c r="T1558" s="78" t="str">
        <f>REPLACE(INDEX(GroupVertices[Group],MATCH(Edges[[#This Row],[Vertex 1]],GroupVertices[Vertex],0)),1,1,"")</f>
        <v>1</v>
      </c>
      <c r="U1558" s="78" t="str">
        <f>REPLACE(INDEX(GroupVertices[Group],MATCH(Edges[[#This Row],[Vertex 2]],GroupVertices[Vertex],0)),1,1,"")</f>
        <v>2</v>
      </c>
      <c r="V1558" s="48"/>
      <c r="W1558" s="49"/>
      <c r="X1558" s="48"/>
      <c r="Y1558" s="49"/>
      <c r="Z1558" s="48"/>
      <c r="AA1558" s="49"/>
      <c r="AB1558" s="48"/>
      <c r="AC1558" s="49"/>
      <c r="AD1558" s="48"/>
    </row>
    <row r="1559" spans="1:30" ht="15">
      <c r="A1559" s="65" t="s">
        <v>305</v>
      </c>
      <c r="B1559" s="65" t="s">
        <v>270</v>
      </c>
      <c r="C1559" s="66" t="s">
        <v>1350</v>
      </c>
      <c r="D1559" s="67">
        <v>3</v>
      </c>
      <c r="E1559" s="66" t="s">
        <v>132</v>
      </c>
      <c r="F1559" s="69">
        <v>32</v>
      </c>
      <c r="G1559" s="66"/>
      <c r="H1559" s="70"/>
      <c r="I1559" s="71"/>
      <c r="J1559" s="71"/>
      <c r="K1559" s="34" t="s">
        <v>66</v>
      </c>
      <c r="L1559" s="72">
        <v>1559</v>
      </c>
      <c r="M1559" s="72"/>
      <c r="N1559" s="73"/>
      <c r="O1559" s="79" t="s">
        <v>417</v>
      </c>
      <c r="P1559" s="79">
        <v>1</v>
      </c>
      <c r="Q1559" s="79" t="s">
        <v>418</v>
      </c>
      <c r="R1559" s="79"/>
      <c r="S1559" s="79"/>
      <c r="T1559" s="78" t="str">
        <f>REPLACE(INDEX(GroupVertices[Group],MATCH(Edges[[#This Row],[Vertex 1]],GroupVertices[Vertex],0)),1,1,"")</f>
        <v>2</v>
      </c>
      <c r="U1559" s="78" t="str">
        <f>REPLACE(INDEX(GroupVertices[Group],MATCH(Edges[[#This Row],[Vertex 2]],GroupVertices[Vertex],0)),1,1,"")</f>
        <v>2</v>
      </c>
      <c r="V1559" s="48"/>
      <c r="W1559" s="49"/>
      <c r="X1559" s="48"/>
      <c r="Y1559" s="49"/>
      <c r="Z1559" s="48"/>
      <c r="AA1559" s="49"/>
      <c r="AB1559" s="48"/>
      <c r="AC1559" s="49"/>
      <c r="AD1559" s="48"/>
    </row>
    <row r="1560" spans="1:30" ht="15">
      <c r="A1560" s="65" t="s">
        <v>358</v>
      </c>
      <c r="B1560" s="65" t="s">
        <v>270</v>
      </c>
      <c r="C1560" s="66" t="s">
        <v>1350</v>
      </c>
      <c r="D1560" s="67">
        <v>3</v>
      </c>
      <c r="E1560" s="66" t="s">
        <v>132</v>
      </c>
      <c r="F1560" s="69">
        <v>32</v>
      </c>
      <c r="G1560" s="66"/>
      <c r="H1560" s="70"/>
      <c r="I1560" s="71"/>
      <c r="J1560" s="71"/>
      <c r="K1560" s="34" t="s">
        <v>65</v>
      </c>
      <c r="L1560" s="72">
        <v>1560</v>
      </c>
      <c r="M1560" s="72"/>
      <c r="N1560" s="73"/>
      <c r="O1560" s="79" t="s">
        <v>417</v>
      </c>
      <c r="P1560" s="79">
        <v>1</v>
      </c>
      <c r="Q1560" s="79" t="s">
        <v>418</v>
      </c>
      <c r="R1560" s="79"/>
      <c r="S1560" s="79"/>
      <c r="T1560" s="78" t="str">
        <f>REPLACE(INDEX(GroupVertices[Group],MATCH(Edges[[#This Row],[Vertex 1]],GroupVertices[Vertex],0)),1,1,"")</f>
        <v>1</v>
      </c>
      <c r="U1560" s="78" t="str">
        <f>REPLACE(INDEX(GroupVertices[Group],MATCH(Edges[[#This Row],[Vertex 2]],GroupVertices[Vertex],0)),1,1,"")</f>
        <v>2</v>
      </c>
      <c r="V1560" s="48"/>
      <c r="W1560" s="49"/>
      <c r="X1560" s="48"/>
      <c r="Y1560" s="49"/>
      <c r="Z1560" s="48"/>
      <c r="AA1560" s="49"/>
      <c r="AB1560" s="48"/>
      <c r="AC1560" s="49"/>
      <c r="AD1560" s="48"/>
    </row>
    <row r="1561" spans="1:30" ht="15">
      <c r="A1561" s="65" t="s">
        <v>199</v>
      </c>
      <c r="B1561" s="65" t="s">
        <v>396</v>
      </c>
      <c r="C1561" s="66" t="s">
        <v>1350</v>
      </c>
      <c r="D1561" s="67">
        <v>3</v>
      </c>
      <c r="E1561" s="66" t="s">
        <v>132</v>
      </c>
      <c r="F1561" s="69">
        <v>32</v>
      </c>
      <c r="G1561" s="66"/>
      <c r="H1561" s="70"/>
      <c r="I1561" s="71"/>
      <c r="J1561" s="71"/>
      <c r="K1561" s="34" t="s">
        <v>65</v>
      </c>
      <c r="L1561" s="72">
        <v>1561</v>
      </c>
      <c r="M1561" s="72"/>
      <c r="N1561" s="73"/>
      <c r="O1561" s="79" t="s">
        <v>417</v>
      </c>
      <c r="P1561" s="79">
        <v>1</v>
      </c>
      <c r="Q1561" s="79" t="s">
        <v>418</v>
      </c>
      <c r="R1561" s="79"/>
      <c r="S1561" s="79"/>
      <c r="T1561" s="78" t="str">
        <f>REPLACE(INDEX(GroupVertices[Group],MATCH(Edges[[#This Row],[Vertex 1]],GroupVertices[Vertex],0)),1,1,"")</f>
        <v>1</v>
      </c>
      <c r="U1561" s="78" t="str">
        <f>REPLACE(INDEX(GroupVertices[Group],MATCH(Edges[[#This Row],[Vertex 2]],GroupVertices[Vertex],0)),1,1,"")</f>
        <v>2</v>
      </c>
      <c r="V1561" s="48"/>
      <c r="W1561" s="49"/>
      <c r="X1561" s="48"/>
      <c r="Y1561" s="49"/>
      <c r="Z1561" s="48"/>
      <c r="AA1561" s="49"/>
      <c r="AB1561" s="48"/>
      <c r="AC1561" s="49"/>
      <c r="AD1561" s="48"/>
    </row>
    <row r="1562" spans="1:30" ht="15">
      <c r="A1562" s="65" t="s">
        <v>275</v>
      </c>
      <c r="B1562" s="65" t="s">
        <v>396</v>
      </c>
      <c r="C1562" s="66" t="s">
        <v>1350</v>
      </c>
      <c r="D1562" s="67">
        <v>3</v>
      </c>
      <c r="E1562" s="66" t="s">
        <v>132</v>
      </c>
      <c r="F1562" s="69">
        <v>32</v>
      </c>
      <c r="G1562" s="66"/>
      <c r="H1562" s="70"/>
      <c r="I1562" s="71"/>
      <c r="J1562" s="71"/>
      <c r="K1562" s="34" t="s">
        <v>65</v>
      </c>
      <c r="L1562" s="72">
        <v>1562</v>
      </c>
      <c r="M1562" s="72"/>
      <c r="N1562" s="73"/>
      <c r="O1562" s="79" t="s">
        <v>417</v>
      </c>
      <c r="P1562" s="79">
        <v>1</v>
      </c>
      <c r="Q1562" s="79" t="s">
        <v>418</v>
      </c>
      <c r="R1562" s="79"/>
      <c r="S1562" s="79"/>
      <c r="T1562" s="78" t="str">
        <f>REPLACE(INDEX(GroupVertices[Group],MATCH(Edges[[#This Row],[Vertex 1]],GroupVertices[Vertex],0)),1,1,"")</f>
        <v>3</v>
      </c>
      <c r="U1562" s="78" t="str">
        <f>REPLACE(INDEX(GroupVertices[Group],MATCH(Edges[[#This Row],[Vertex 2]],GroupVertices[Vertex],0)),1,1,"")</f>
        <v>2</v>
      </c>
      <c r="V1562" s="48"/>
      <c r="W1562" s="49"/>
      <c r="X1562" s="48"/>
      <c r="Y1562" s="49"/>
      <c r="Z1562" s="48"/>
      <c r="AA1562" s="49"/>
      <c r="AB1562" s="48"/>
      <c r="AC1562" s="49"/>
      <c r="AD1562" s="48"/>
    </row>
    <row r="1563" spans="1:30" ht="15">
      <c r="A1563" s="65" t="s">
        <v>339</v>
      </c>
      <c r="B1563" s="65" t="s">
        <v>396</v>
      </c>
      <c r="C1563" s="66" t="s">
        <v>1350</v>
      </c>
      <c r="D1563" s="67">
        <v>3</v>
      </c>
      <c r="E1563" s="66" t="s">
        <v>132</v>
      </c>
      <c r="F1563" s="69">
        <v>32</v>
      </c>
      <c r="G1563" s="66"/>
      <c r="H1563" s="70"/>
      <c r="I1563" s="71"/>
      <c r="J1563" s="71"/>
      <c r="K1563" s="34" t="s">
        <v>65</v>
      </c>
      <c r="L1563" s="72">
        <v>1563</v>
      </c>
      <c r="M1563" s="72"/>
      <c r="N1563" s="73"/>
      <c r="O1563" s="79" t="s">
        <v>417</v>
      </c>
      <c r="P1563" s="79">
        <v>1</v>
      </c>
      <c r="Q1563" s="79" t="s">
        <v>418</v>
      </c>
      <c r="R1563" s="79"/>
      <c r="S1563" s="79"/>
      <c r="T1563" s="78" t="str">
        <f>REPLACE(INDEX(GroupVertices[Group],MATCH(Edges[[#This Row],[Vertex 1]],GroupVertices[Vertex],0)),1,1,"")</f>
        <v>2</v>
      </c>
      <c r="U1563" s="78" t="str">
        <f>REPLACE(INDEX(GroupVertices[Group],MATCH(Edges[[#This Row],[Vertex 2]],GroupVertices[Vertex],0)),1,1,"")</f>
        <v>2</v>
      </c>
      <c r="V1563" s="48"/>
      <c r="W1563" s="49"/>
      <c r="X1563" s="48"/>
      <c r="Y1563" s="49"/>
      <c r="Z1563" s="48"/>
      <c r="AA1563" s="49"/>
      <c r="AB1563" s="48"/>
      <c r="AC1563" s="49"/>
      <c r="AD1563" s="48"/>
    </row>
    <row r="1564" spans="1:30" ht="15">
      <c r="A1564" s="65" t="s">
        <v>358</v>
      </c>
      <c r="B1564" s="65" t="s">
        <v>396</v>
      </c>
      <c r="C1564" s="66" t="s">
        <v>1350</v>
      </c>
      <c r="D1564" s="67">
        <v>3</v>
      </c>
      <c r="E1564" s="66" t="s">
        <v>132</v>
      </c>
      <c r="F1564" s="69">
        <v>32</v>
      </c>
      <c r="G1564" s="66"/>
      <c r="H1564" s="70"/>
      <c r="I1564" s="71"/>
      <c r="J1564" s="71"/>
      <c r="K1564" s="34" t="s">
        <v>65</v>
      </c>
      <c r="L1564" s="72">
        <v>1564</v>
      </c>
      <c r="M1564" s="72"/>
      <c r="N1564" s="73"/>
      <c r="O1564" s="79" t="s">
        <v>417</v>
      </c>
      <c r="P1564" s="79">
        <v>1</v>
      </c>
      <c r="Q1564" s="79" t="s">
        <v>418</v>
      </c>
      <c r="R1564" s="79"/>
      <c r="S1564" s="79"/>
      <c r="T1564" s="78" t="str">
        <f>REPLACE(INDEX(GroupVertices[Group],MATCH(Edges[[#This Row],[Vertex 1]],GroupVertices[Vertex],0)),1,1,"")</f>
        <v>1</v>
      </c>
      <c r="U1564" s="78" t="str">
        <f>REPLACE(INDEX(GroupVertices[Group],MATCH(Edges[[#This Row],[Vertex 2]],GroupVertices[Vertex],0)),1,1,"")</f>
        <v>2</v>
      </c>
      <c r="V1564" s="48"/>
      <c r="W1564" s="49"/>
      <c r="X1564" s="48"/>
      <c r="Y1564" s="49"/>
      <c r="Z1564" s="48"/>
      <c r="AA1564" s="49"/>
      <c r="AB1564" s="48"/>
      <c r="AC1564" s="49"/>
      <c r="AD1564" s="48"/>
    </row>
    <row r="1565" spans="1:30" ht="15">
      <c r="A1565" s="65" t="s">
        <v>275</v>
      </c>
      <c r="B1565" s="65" t="s">
        <v>312</v>
      </c>
      <c r="C1565" s="66" t="s">
        <v>1350</v>
      </c>
      <c r="D1565" s="67">
        <v>3</v>
      </c>
      <c r="E1565" s="66" t="s">
        <v>132</v>
      </c>
      <c r="F1565" s="69">
        <v>32</v>
      </c>
      <c r="G1565" s="66"/>
      <c r="H1565" s="70"/>
      <c r="I1565" s="71"/>
      <c r="J1565" s="71"/>
      <c r="K1565" s="34" t="s">
        <v>66</v>
      </c>
      <c r="L1565" s="72">
        <v>1565</v>
      </c>
      <c r="M1565" s="72"/>
      <c r="N1565" s="73"/>
      <c r="O1565" s="79" t="s">
        <v>417</v>
      </c>
      <c r="P1565" s="79">
        <v>1</v>
      </c>
      <c r="Q1565" s="79" t="s">
        <v>418</v>
      </c>
      <c r="R1565" s="79"/>
      <c r="S1565" s="79"/>
      <c r="T1565" s="78" t="str">
        <f>REPLACE(INDEX(GroupVertices[Group],MATCH(Edges[[#This Row],[Vertex 1]],GroupVertices[Vertex],0)),1,1,"")</f>
        <v>3</v>
      </c>
      <c r="U1565" s="78" t="str">
        <f>REPLACE(INDEX(GroupVertices[Group],MATCH(Edges[[#This Row],[Vertex 2]],GroupVertices[Vertex],0)),1,1,"")</f>
        <v>2</v>
      </c>
      <c r="V1565" s="48"/>
      <c r="W1565" s="49"/>
      <c r="X1565" s="48"/>
      <c r="Y1565" s="49"/>
      <c r="Z1565" s="48"/>
      <c r="AA1565" s="49"/>
      <c r="AB1565" s="48"/>
      <c r="AC1565" s="49"/>
      <c r="AD1565" s="48"/>
    </row>
    <row r="1566" spans="1:30" ht="15">
      <c r="A1566" s="65" t="s">
        <v>199</v>
      </c>
      <c r="B1566" s="65" t="s">
        <v>275</v>
      </c>
      <c r="C1566" s="66" t="s">
        <v>1350</v>
      </c>
      <c r="D1566" s="67">
        <v>3</v>
      </c>
      <c r="E1566" s="66" t="s">
        <v>132</v>
      </c>
      <c r="F1566" s="69">
        <v>32</v>
      </c>
      <c r="G1566" s="66"/>
      <c r="H1566" s="70"/>
      <c r="I1566" s="71"/>
      <c r="J1566" s="71"/>
      <c r="K1566" s="34" t="s">
        <v>65</v>
      </c>
      <c r="L1566" s="72">
        <v>1566</v>
      </c>
      <c r="M1566" s="72"/>
      <c r="N1566" s="73"/>
      <c r="O1566" s="79" t="s">
        <v>417</v>
      </c>
      <c r="P1566" s="79">
        <v>1</v>
      </c>
      <c r="Q1566" s="79" t="s">
        <v>418</v>
      </c>
      <c r="R1566" s="79"/>
      <c r="S1566" s="79"/>
      <c r="T1566" s="78" t="str">
        <f>REPLACE(INDEX(GroupVertices[Group],MATCH(Edges[[#This Row],[Vertex 1]],GroupVertices[Vertex],0)),1,1,"")</f>
        <v>1</v>
      </c>
      <c r="U1566" s="78" t="str">
        <f>REPLACE(INDEX(GroupVertices[Group],MATCH(Edges[[#This Row],[Vertex 2]],GroupVertices[Vertex],0)),1,1,"")</f>
        <v>3</v>
      </c>
      <c r="V1566" s="48"/>
      <c r="W1566" s="49"/>
      <c r="X1566" s="48"/>
      <c r="Y1566" s="49"/>
      <c r="Z1566" s="48"/>
      <c r="AA1566" s="49"/>
      <c r="AB1566" s="48"/>
      <c r="AC1566" s="49"/>
      <c r="AD1566" s="48"/>
    </row>
    <row r="1567" spans="1:30" ht="15">
      <c r="A1567" s="65" t="s">
        <v>283</v>
      </c>
      <c r="B1567" s="65" t="s">
        <v>275</v>
      </c>
      <c r="C1567" s="66" t="s">
        <v>1350</v>
      </c>
      <c r="D1567" s="67">
        <v>3</v>
      </c>
      <c r="E1567" s="66" t="s">
        <v>132</v>
      </c>
      <c r="F1567" s="69">
        <v>32</v>
      </c>
      <c r="G1567" s="66"/>
      <c r="H1567" s="70"/>
      <c r="I1567" s="71"/>
      <c r="J1567" s="71"/>
      <c r="K1567" s="34" t="s">
        <v>65</v>
      </c>
      <c r="L1567" s="72">
        <v>1567</v>
      </c>
      <c r="M1567" s="72"/>
      <c r="N1567" s="73"/>
      <c r="O1567" s="79" t="s">
        <v>417</v>
      </c>
      <c r="P1567" s="79">
        <v>1</v>
      </c>
      <c r="Q1567" s="79" t="s">
        <v>418</v>
      </c>
      <c r="R1567" s="79"/>
      <c r="S1567" s="79"/>
      <c r="T1567" s="78" t="str">
        <f>REPLACE(INDEX(GroupVertices[Group],MATCH(Edges[[#This Row],[Vertex 1]],GroupVertices[Vertex],0)),1,1,"")</f>
        <v>2</v>
      </c>
      <c r="U1567" s="78" t="str">
        <f>REPLACE(INDEX(GroupVertices[Group],MATCH(Edges[[#This Row],[Vertex 2]],GroupVertices[Vertex],0)),1,1,"")</f>
        <v>3</v>
      </c>
      <c r="V1567" s="48"/>
      <c r="W1567" s="49"/>
      <c r="X1567" s="48"/>
      <c r="Y1567" s="49"/>
      <c r="Z1567" s="48"/>
      <c r="AA1567" s="49"/>
      <c r="AB1567" s="48"/>
      <c r="AC1567" s="49"/>
      <c r="AD1567" s="48"/>
    </row>
    <row r="1568" spans="1:30" ht="15">
      <c r="A1568" s="65" t="s">
        <v>305</v>
      </c>
      <c r="B1568" s="65" t="s">
        <v>275</v>
      </c>
      <c r="C1568" s="66" t="s">
        <v>1350</v>
      </c>
      <c r="D1568" s="67">
        <v>3</v>
      </c>
      <c r="E1568" s="66" t="s">
        <v>132</v>
      </c>
      <c r="F1568" s="69">
        <v>32</v>
      </c>
      <c r="G1568" s="66"/>
      <c r="H1568" s="70"/>
      <c r="I1568" s="71"/>
      <c r="J1568" s="71"/>
      <c r="K1568" s="34" t="s">
        <v>65</v>
      </c>
      <c r="L1568" s="72">
        <v>1568</v>
      </c>
      <c r="M1568" s="72"/>
      <c r="N1568" s="73"/>
      <c r="O1568" s="79" t="s">
        <v>417</v>
      </c>
      <c r="P1568" s="79">
        <v>1</v>
      </c>
      <c r="Q1568" s="79" t="s">
        <v>418</v>
      </c>
      <c r="R1568" s="79"/>
      <c r="S1568" s="79"/>
      <c r="T1568" s="78" t="str">
        <f>REPLACE(INDEX(GroupVertices[Group],MATCH(Edges[[#This Row],[Vertex 1]],GroupVertices[Vertex],0)),1,1,"")</f>
        <v>2</v>
      </c>
      <c r="U1568" s="78" t="str">
        <f>REPLACE(INDEX(GroupVertices[Group],MATCH(Edges[[#This Row],[Vertex 2]],GroupVertices[Vertex],0)),1,1,"")</f>
        <v>3</v>
      </c>
      <c r="V1568" s="48"/>
      <c r="W1568" s="49"/>
      <c r="X1568" s="48"/>
      <c r="Y1568" s="49"/>
      <c r="Z1568" s="48"/>
      <c r="AA1568" s="49"/>
      <c r="AB1568" s="48"/>
      <c r="AC1568" s="49"/>
      <c r="AD1568" s="48"/>
    </row>
    <row r="1569" spans="1:30" ht="15">
      <c r="A1569" s="65" t="s">
        <v>312</v>
      </c>
      <c r="B1569" s="65" t="s">
        <v>275</v>
      </c>
      <c r="C1569" s="66" t="s">
        <v>1350</v>
      </c>
      <c r="D1569" s="67">
        <v>3</v>
      </c>
      <c r="E1569" s="66" t="s">
        <v>132</v>
      </c>
      <c r="F1569" s="69">
        <v>32</v>
      </c>
      <c r="G1569" s="66"/>
      <c r="H1569" s="70"/>
      <c r="I1569" s="71"/>
      <c r="J1569" s="71"/>
      <c r="K1569" s="34" t="s">
        <v>66</v>
      </c>
      <c r="L1569" s="72">
        <v>1569</v>
      </c>
      <c r="M1569" s="72"/>
      <c r="N1569" s="73"/>
      <c r="O1569" s="79" t="s">
        <v>417</v>
      </c>
      <c r="P1569" s="79">
        <v>1</v>
      </c>
      <c r="Q1569" s="79" t="s">
        <v>418</v>
      </c>
      <c r="R1569" s="79"/>
      <c r="S1569" s="79"/>
      <c r="T1569" s="78" t="str">
        <f>REPLACE(INDEX(GroupVertices[Group],MATCH(Edges[[#This Row],[Vertex 1]],GroupVertices[Vertex],0)),1,1,"")</f>
        <v>2</v>
      </c>
      <c r="U1569" s="78" t="str">
        <f>REPLACE(INDEX(GroupVertices[Group],MATCH(Edges[[#This Row],[Vertex 2]],GroupVertices[Vertex],0)),1,1,"")</f>
        <v>3</v>
      </c>
      <c r="V1569" s="48"/>
      <c r="W1569" s="49"/>
      <c r="X1569" s="48"/>
      <c r="Y1569" s="49"/>
      <c r="Z1569" s="48"/>
      <c r="AA1569" s="49"/>
      <c r="AB1569" s="48"/>
      <c r="AC1569" s="49"/>
      <c r="AD1569" s="48"/>
    </row>
    <row r="1570" spans="1:30" ht="15">
      <c r="A1570" s="65" t="s">
        <v>358</v>
      </c>
      <c r="B1570" s="65" t="s">
        <v>275</v>
      </c>
      <c r="C1570" s="66" t="s">
        <v>1350</v>
      </c>
      <c r="D1570" s="67">
        <v>3</v>
      </c>
      <c r="E1570" s="66" t="s">
        <v>132</v>
      </c>
      <c r="F1570" s="69">
        <v>32</v>
      </c>
      <c r="G1570" s="66"/>
      <c r="H1570" s="70"/>
      <c r="I1570" s="71"/>
      <c r="J1570" s="71"/>
      <c r="K1570" s="34" t="s">
        <v>65</v>
      </c>
      <c r="L1570" s="72">
        <v>1570</v>
      </c>
      <c r="M1570" s="72"/>
      <c r="N1570" s="73"/>
      <c r="O1570" s="79" t="s">
        <v>417</v>
      </c>
      <c r="P1570" s="79">
        <v>1</v>
      </c>
      <c r="Q1570" s="79" t="s">
        <v>418</v>
      </c>
      <c r="R1570" s="79"/>
      <c r="S1570" s="79"/>
      <c r="T1570" s="78" t="str">
        <f>REPLACE(INDEX(GroupVertices[Group],MATCH(Edges[[#This Row],[Vertex 1]],GroupVertices[Vertex],0)),1,1,"")</f>
        <v>1</v>
      </c>
      <c r="U1570" s="78" t="str">
        <f>REPLACE(INDEX(GroupVertices[Group],MATCH(Edges[[#This Row],[Vertex 2]],GroupVertices[Vertex],0)),1,1,"")</f>
        <v>3</v>
      </c>
      <c r="V1570" s="48"/>
      <c r="W1570" s="49"/>
      <c r="X1570" s="48"/>
      <c r="Y1570" s="49"/>
      <c r="Z1570" s="48"/>
      <c r="AA1570" s="49"/>
      <c r="AB1570" s="48"/>
      <c r="AC1570" s="49"/>
      <c r="AD1570" s="48"/>
    </row>
    <row r="1571" spans="1:30" ht="15">
      <c r="A1571" s="65" t="s">
        <v>283</v>
      </c>
      <c r="B1571" s="65" t="s">
        <v>339</v>
      </c>
      <c r="C1571" s="66" t="s">
        <v>1350</v>
      </c>
      <c r="D1571" s="67">
        <v>3</v>
      </c>
      <c r="E1571" s="66" t="s">
        <v>132</v>
      </c>
      <c r="F1571" s="69">
        <v>32</v>
      </c>
      <c r="G1571" s="66"/>
      <c r="H1571" s="70"/>
      <c r="I1571" s="71"/>
      <c r="J1571" s="71"/>
      <c r="K1571" s="34" t="s">
        <v>65</v>
      </c>
      <c r="L1571" s="72">
        <v>1571</v>
      </c>
      <c r="M1571" s="72"/>
      <c r="N1571" s="73"/>
      <c r="O1571" s="79" t="s">
        <v>417</v>
      </c>
      <c r="P1571" s="79">
        <v>1</v>
      </c>
      <c r="Q1571" s="79" t="s">
        <v>418</v>
      </c>
      <c r="R1571" s="79"/>
      <c r="S1571" s="79"/>
      <c r="T1571" s="78" t="str">
        <f>REPLACE(INDEX(GroupVertices[Group],MATCH(Edges[[#This Row],[Vertex 1]],GroupVertices[Vertex],0)),1,1,"")</f>
        <v>2</v>
      </c>
      <c r="U1571" s="78" t="str">
        <f>REPLACE(INDEX(GroupVertices[Group],MATCH(Edges[[#This Row],[Vertex 2]],GroupVertices[Vertex],0)),1,1,"")</f>
        <v>2</v>
      </c>
      <c r="V1571" s="48"/>
      <c r="W1571" s="49"/>
      <c r="X1571" s="48"/>
      <c r="Y1571" s="49"/>
      <c r="Z1571" s="48"/>
      <c r="AA1571" s="49"/>
      <c r="AB1571" s="48"/>
      <c r="AC1571" s="49"/>
      <c r="AD1571" s="48"/>
    </row>
    <row r="1572" spans="1:30" ht="15">
      <c r="A1572" s="65" t="s">
        <v>199</v>
      </c>
      <c r="B1572" s="65" t="s">
        <v>283</v>
      </c>
      <c r="C1572" s="66" t="s">
        <v>1350</v>
      </c>
      <c r="D1572" s="67">
        <v>3</v>
      </c>
      <c r="E1572" s="66" t="s">
        <v>132</v>
      </c>
      <c r="F1572" s="69">
        <v>32</v>
      </c>
      <c r="G1572" s="66"/>
      <c r="H1572" s="70"/>
      <c r="I1572" s="71"/>
      <c r="J1572" s="71"/>
      <c r="K1572" s="34" t="s">
        <v>65</v>
      </c>
      <c r="L1572" s="72">
        <v>1572</v>
      </c>
      <c r="M1572" s="72"/>
      <c r="N1572" s="73"/>
      <c r="O1572" s="79" t="s">
        <v>417</v>
      </c>
      <c r="P1572" s="79">
        <v>1</v>
      </c>
      <c r="Q1572" s="79" t="s">
        <v>418</v>
      </c>
      <c r="R1572" s="79"/>
      <c r="S1572" s="79"/>
      <c r="T1572" s="78" t="str">
        <f>REPLACE(INDEX(GroupVertices[Group],MATCH(Edges[[#This Row],[Vertex 1]],GroupVertices[Vertex],0)),1,1,"")</f>
        <v>1</v>
      </c>
      <c r="U1572" s="78" t="str">
        <f>REPLACE(INDEX(GroupVertices[Group],MATCH(Edges[[#This Row],[Vertex 2]],GroupVertices[Vertex],0)),1,1,"")</f>
        <v>2</v>
      </c>
      <c r="V1572" s="48"/>
      <c r="W1572" s="49"/>
      <c r="X1572" s="48"/>
      <c r="Y1572" s="49"/>
      <c r="Z1572" s="48"/>
      <c r="AA1572" s="49"/>
      <c r="AB1572" s="48"/>
      <c r="AC1572" s="49"/>
      <c r="AD1572" s="48"/>
    </row>
    <row r="1573" spans="1:30" ht="15">
      <c r="A1573" s="65" t="s">
        <v>358</v>
      </c>
      <c r="B1573" s="65" t="s">
        <v>283</v>
      </c>
      <c r="C1573" s="66" t="s">
        <v>1350</v>
      </c>
      <c r="D1573" s="67">
        <v>3</v>
      </c>
      <c r="E1573" s="66" t="s">
        <v>132</v>
      </c>
      <c r="F1573" s="69">
        <v>32</v>
      </c>
      <c r="G1573" s="66"/>
      <c r="H1573" s="70"/>
      <c r="I1573" s="71"/>
      <c r="J1573" s="71"/>
      <c r="K1573" s="34" t="s">
        <v>65</v>
      </c>
      <c r="L1573" s="72">
        <v>1573</v>
      </c>
      <c r="M1573" s="72"/>
      <c r="N1573" s="73"/>
      <c r="O1573" s="79" t="s">
        <v>417</v>
      </c>
      <c r="P1573" s="79">
        <v>1</v>
      </c>
      <c r="Q1573" s="79" t="s">
        <v>418</v>
      </c>
      <c r="R1573" s="79"/>
      <c r="S1573" s="79"/>
      <c r="T1573" s="78" t="str">
        <f>REPLACE(INDEX(GroupVertices[Group],MATCH(Edges[[#This Row],[Vertex 1]],GroupVertices[Vertex],0)),1,1,"")</f>
        <v>1</v>
      </c>
      <c r="U1573" s="78" t="str">
        <f>REPLACE(INDEX(GroupVertices[Group],MATCH(Edges[[#This Row],[Vertex 2]],GroupVertices[Vertex],0)),1,1,"")</f>
        <v>2</v>
      </c>
      <c r="V1573" s="48"/>
      <c r="W1573" s="49"/>
      <c r="X1573" s="48"/>
      <c r="Y1573" s="49"/>
      <c r="Z1573" s="48"/>
      <c r="AA1573" s="49"/>
      <c r="AB1573" s="48"/>
      <c r="AC1573" s="49"/>
      <c r="AD1573" s="48"/>
    </row>
    <row r="1574" spans="1:30" ht="15">
      <c r="A1574" s="65" t="s">
        <v>297</v>
      </c>
      <c r="B1574" s="65" t="s">
        <v>312</v>
      </c>
      <c r="C1574" s="66" t="s">
        <v>1350</v>
      </c>
      <c r="D1574" s="67">
        <v>3</v>
      </c>
      <c r="E1574" s="66" t="s">
        <v>132</v>
      </c>
      <c r="F1574" s="69">
        <v>32</v>
      </c>
      <c r="G1574" s="66"/>
      <c r="H1574" s="70"/>
      <c r="I1574" s="71"/>
      <c r="J1574" s="71"/>
      <c r="K1574" s="34" t="s">
        <v>65</v>
      </c>
      <c r="L1574" s="72">
        <v>1574</v>
      </c>
      <c r="M1574" s="72"/>
      <c r="N1574" s="73"/>
      <c r="O1574" s="79" t="s">
        <v>417</v>
      </c>
      <c r="P1574" s="79">
        <v>1</v>
      </c>
      <c r="Q1574" s="79" t="s">
        <v>418</v>
      </c>
      <c r="R1574" s="79"/>
      <c r="S1574" s="79"/>
      <c r="T1574" s="78" t="str">
        <f>REPLACE(INDEX(GroupVertices[Group],MATCH(Edges[[#This Row],[Vertex 1]],GroupVertices[Vertex],0)),1,1,"")</f>
        <v>4</v>
      </c>
      <c r="U1574" s="78" t="str">
        <f>REPLACE(INDEX(GroupVertices[Group],MATCH(Edges[[#This Row],[Vertex 2]],GroupVertices[Vertex],0)),1,1,"")</f>
        <v>2</v>
      </c>
      <c r="V1574" s="48"/>
      <c r="W1574" s="49"/>
      <c r="X1574" s="48"/>
      <c r="Y1574" s="49"/>
      <c r="Z1574" s="48"/>
      <c r="AA1574" s="49"/>
      <c r="AB1574" s="48"/>
      <c r="AC1574" s="49"/>
      <c r="AD1574" s="48"/>
    </row>
    <row r="1575" spans="1:30" ht="15">
      <c r="A1575" s="65" t="s">
        <v>199</v>
      </c>
      <c r="B1575" s="65" t="s">
        <v>297</v>
      </c>
      <c r="C1575" s="66" t="s">
        <v>1350</v>
      </c>
      <c r="D1575" s="67">
        <v>3</v>
      </c>
      <c r="E1575" s="66" t="s">
        <v>132</v>
      </c>
      <c r="F1575" s="69">
        <v>32</v>
      </c>
      <c r="G1575" s="66"/>
      <c r="H1575" s="70"/>
      <c r="I1575" s="71"/>
      <c r="J1575" s="71"/>
      <c r="K1575" s="34" t="s">
        <v>65</v>
      </c>
      <c r="L1575" s="72">
        <v>1575</v>
      </c>
      <c r="M1575" s="72"/>
      <c r="N1575" s="73"/>
      <c r="O1575" s="79" t="s">
        <v>417</v>
      </c>
      <c r="P1575" s="79">
        <v>1</v>
      </c>
      <c r="Q1575" s="79" t="s">
        <v>418</v>
      </c>
      <c r="R1575" s="79"/>
      <c r="S1575" s="79"/>
      <c r="T1575" s="78" t="str">
        <f>REPLACE(INDEX(GroupVertices[Group],MATCH(Edges[[#This Row],[Vertex 1]],GroupVertices[Vertex],0)),1,1,"")</f>
        <v>1</v>
      </c>
      <c r="U1575" s="78" t="str">
        <f>REPLACE(INDEX(GroupVertices[Group],MATCH(Edges[[#This Row],[Vertex 2]],GroupVertices[Vertex],0)),1,1,"")</f>
        <v>4</v>
      </c>
      <c r="V1575" s="48"/>
      <c r="W1575" s="49"/>
      <c r="X1575" s="48"/>
      <c r="Y1575" s="49"/>
      <c r="Z1575" s="48"/>
      <c r="AA1575" s="49"/>
      <c r="AB1575" s="48"/>
      <c r="AC1575" s="49"/>
      <c r="AD1575" s="48"/>
    </row>
    <row r="1576" spans="1:30" ht="15">
      <c r="A1576" s="65" t="s">
        <v>305</v>
      </c>
      <c r="B1576" s="65" t="s">
        <v>297</v>
      </c>
      <c r="C1576" s="66" t="s">
        <v>1350</v>
      </c>
      <c r="D1576" s="67">
        <v>3</v>
      </c>
      <c r="E1576" s="66" t="s">
        <v>132</v>
      </c>
      <c r="F1576" s="69">
        <v>32</v>
      </c>
      <c r="G1576" s="66"/>
      <c r="H1576" s="70"/>
      <c r="I1576" s="71"/>
      <c r="J1576" s="71"/>
      <c r="K1576" s="34" t="s">
        <v>65</v>
      </c>
      <c r="L1576" s="72">
        <v>1576</v>
      </c>
      <c r="M1576" s="72"/>
      <c r="N1576" s="73"/>
      <c r="O1576" s="79" t="s">
        <v>417</v>
      </c>
      <c r="P1576" s="79">
        <v>1</v>
      </c>
      <c r="Q1576" s="79" t="s">
        <v>418</v>
      </c>
      <c r="R1576" s="79"/>
      <c r="S1576" s="79"/>
      <c r="T1576" s="78" t="str">
        <f>REPLACE(INDEX(GroupVertices[Group],MATCH(Edges[[#This Row],[Vertex 1]],GroupVertices[Vertex],0)),1,1,"")</f>
        <v>2</v>
      </c>
      <c r="U1576" s="78" t="str">
        <f>REPLACE(INDEX(GroupVertices[Group],MATCH(Edges[[#This Row],[Vertex 2]],GroupVertices[Vertex],0)),1,1,"")</f>
        <v>4</v>
      </c>
      <c r="V1576" s="48"/>
      <c r="W1576" s="49"/>
      <c r="X1576" s="48"/>
      <c r="Y1576" s="49"/>
      <c r="Z1576" s="48"/>
      <c r="AA1576" s="49"/>
      <c r="AB1576" s="48"/>
      <c r="AC1576" s="49"/>
      <c r="AD1576" s="48"/>
    </row>
    <row r="1577" spans="1:30" ht="15">
      <c r="A1577" s="65" t="s">
        <v>358</v>
      </c>
      <c r="B1577" s="65" t="s">
        <v>297</v>
      </c>
      <c r="C1577" s="66" t="s">
        <v>1350</v>
      </c>
      <c r="D1577" s="67">
        <v>3</v>
      </c>
      <c r="E1577" s="66" t="s">
        <v>132</v>
      </c>
      <c r="F1577" s="69">
        <v>32</v>
      </c>
      <c r="G1577" s="66"/>
      <c r="H1577" s="70"/>
      <c r="I1577" s="71"/>
      <c r="J1577" s="71"/>
      <c r="K1577" s="34" t="s">
        <v>65</v>
      </c>
      <c r="L1577" s="72">
        <v>1577</v>
      </c>
      <c r="M1577" s="72"/>
      <c r="N1577" s="73"/>
      <c r="O1577" s="79" t="s">
        <v>417</v>
      </c>
      <c r="P1577" s="79">
        <v>1</v>
      </c>
      <c r="Q1577" s="79" t="s">
        <v>418</v>
      </c>
      <c r="R1577" s="79"/>
      <c r="S1577" s="79"/>
      <c r="T1577" s="78" t="str">
        <f>REPLACE(INDEX(GroupVertices[Group],MATCH(Edges[[#This Row],[Vertex 1]],GroupVertices[Vertex],0)),1,1,"")</f>
        <v>1</v>
      </c>
      <c r="U1577" s="78" t="str">
        <f>REPLACE(INDEX(GroupVertices[Group],MATCH(Edges[[#This Row],[Vertex 2]],GroupVertices[Vertex],0)),1,1,"")</f>
        <v>4</v>
      </c>
      <c r="V1577" s="48"/>
      <c r="W1577" s="49"/>
      <c r="X1577" s="48"/>
      <c r="Y1577" s="49"/>
      <c r="Z1577" s="48"/>
      <c r="AA1577" s="49"/>
      <c r="AB1577" s="48"/>
      <c r="AC1577" s="49"/>
      <c r="AD1577" s="48"/>
    </row>
    <row r="1578" spans="1:30" ht="15">
      <c r="A1578" s="65" t="s">
        <v>305</v>
      </c>
      <c r="B1578" s="65" t="s">
        <v>312</v>
      </c>
      <c r="C1578" s="66" t="s">
        <v>1350</v>
      </c>
      <c r="D1578" s="67">
        <v>3</v>
      </c>
      <c r="E1578" s="66" t="s">
        <v>132</v>
      </c>
      <c r="F1578" s="69">
        <v>32</v>
      </c>
      <c r="G1578" s="66"/>
      <c r="H1578" s="70"/>
      <c r="I1578" s="71"/>
      <c r="J1578" s="71"/>
      <c r="K1578" s="34" t="s">
        <v>65</v>
      </c>
      <c r="L1578" s="72">
        <v>1578</v>
      </c>
      <c r="M1578" s="72"/>
      <c r="N1578" s="73"/>
      <c r="O1578" s="79" t="s">
        <v>417</v>
      </c>
      <c r="P1578" s="79">
        <v>1</v>
      </c>
      <c r="Q1578" s="79" t="s">
        <v>418</v>
      </c>
      <c r="R1578" s="79"/>
      <c r="S1578" s="79"/>
      <c r="T1578" s="78" t="str">
        <f>REPLACE(INDEX(GroupVertices[Group],MATCH(Edges[[#This Row],[Vertex 1]],GroupVertices[Vertex],0)),1,1,"")</f>
        <v>2</v>
      </c>
      <c r="U1578" s="78" t="str">
        <f>REPLACE(INDEX(GroupVertices[Group],MATCH(Edges[[#This Row],[Vertex 2]],GroupVertices[Vertex],0)),1,1,"")</f>
        <v>2</v>
      </c>
      <c r="V1578" s="48"/>
      <c r="W1578" s="49"/>
      <c r="X1578" s="48"/>
      <c r="Y1578" s="49"/>
      <c r="Z1578" s="48"/>
      <c r="AA1578" s="49"/>
      <c r="AB1578" s="48"/>
      <c r="AC1578" s="49"/>
      <c r="AD1578" s="48"/>
    </row>
    <row r="1579" spans="1:30" ht="15">
      <c r="A1579" s="65" t="s">
        <v>199</v>
      </c>
      <c r="B1579" s="65" t="s">
        <v>305</v>
      </c>
      <c r="C1579" s="66" t="s">
        <v>1350</v>
      </c>
      <c r="D1579" s="67">
        <v>3</v>
      </c>
      <c r="E1579" s="66" t="s">
        <v>132</v>
      </c>
      <c r="F1579" s="69">
        <v>32</v>
      </c>
      <c r="G1579" s="66"/>
      <c r="H1579" s="70"/>
      <c r="I1579" s="71"/>
      <c r="J1579" s="71"/>
      <c r="K1579" s="34" t="s">
        <v>65</v>
      </c>
      <c r="L1579" s="72">
        <v>1579</v>
      </c>
      <c r="M1579" s="72"/>
      <c r="N1579" s="73"/>
      <c r="O1579" s="79" t="s">
        <v>417</v>
      </c>
      <c r="P1579" s="79">
        <v>1</v>
      </c>
      <c r="Q1579" s="79" t="s">
        <v>418</v>
      </c>
      <c r="R1579" s="79"/>
      <c r="S1579" s="79"/>
      <c r="T1579" s="78" t="str">
        <f>REPLACE(INDEX(GroupVertices[Group],MATCH(Edges[[#This Row],[Vertex 1]],GroupVertices[Vertex],0)),1,1,"")</f>
        <v>1</v>
      </c>
      <c r="U1579" s="78" t="str">
        <f>REPLACE(INDEX(GroupVertices[Group],MATCH(Edges[[#This Row],[Vertex 2]],GroupVertices[Vertex],0)),1,1,"")</f>
        <v>2</v>
      </c>
      <c r="V1579" s="48"/>
      <c r="W1579" s="49"/>
      <c r="X1579" s="48"/>
      <c r="Y1579" s="49"/>
      <c r="Z1579" s="48"/>
      <c r="AA1579" s="49"/>
      <c r="AB1579" s="48"/>
      <c r="AC1579" s="49"/>
      <c r="AD1579" s="48"/>
    </row>
    <row r="1580" spans="1:30" ht="15">
      <c r="A1580" s="65" t="s">
        <v>358</v>
      </c>
      <c r="B1580" s="65" t="s">
        <v>305</v>
      </c>
      <c r="C1580" s="66" t="s">
        <v>1350</v>
      </c>
      <c r="D1580" s="67">
        <v>3</v>
      </c>
      <c r="E1580" s="66" t="s">
        <v>132</v>
      </c>
      <c r="F1580" s="69">
        <v>32</v>
      </c>
      <c r="G1580" s="66"/>
      <c r="H1580" s="70"/>
      <c r="I1580" s="71"/>
      <c r="J1580" s="71"/>
      <c r="K1580" s="34" t="s">
        <v>65</v>
      </c>
      <c r="L1580" s="72">
        <v>1580</v>
      </c>
      <c r="M1580" s="72"/>
      <c r="N1580" s="73"/>
      <c r="O1580" s="79" t="s">
        <v>417</v>
      </c>
      <c r="P1580" s="79">
        <v>1</v>
      </c>
      <c r="Q1580" s="79" t="s">
        <v>418</v>
      </c>
      <c r="R1580" s="79"/>
      <c r="S1580" s="79"/>
      <c r="T1580" s="78" t="str">
        <f>REPLACE(INDEX(GroupVertices[Group],MATCH(Edges[[#This Row],[Vertex 1]],GroupVertices[Vertex],0)),1,1,"")</f>
        <v>1</v>
      </c>
      <c r="U1580" s="78" t="str">
        <f>REPLACE(INDEX(GroupVertices[Group],MATCH(Edges[[#This Row],[Vertex 2]],GroupVertices[Vertex],0)),1,1,"")</f>
        <v>2</v>
      </c>
      <c r="V1580" s="48"/>
      <c r="W1580" s="49"/>
      <c r="X1580" s="48"/>
      <c r="Y1580" s="49"/>
      <c r="Z1580" s="48"/>
      <c r="AA1580" s="49"/>
      <c r="AB1580" s="48"/>
      <c r="AC1580" s="49"/>
      <c r="AD1580" s="48"/>
    </row>
    <row r="1581" spans="1:30" ht="15">
      <c r="A1581" s="65" t="s">
        <v>312</v>
      </c>
      <c r="B1581" s="65" t="s">
        <v>357</v>
      </c>
      <c r="C1581" s="66" t="s">
        <v>1350</v>
      </c>
      <c r="D1581" s="67">
        <v>3</v>
      </c>
      <c r="E1581" s="66" t="s">
        <v>132</v>
      </c>
      <c r="F1581" s="69">
        <v>32</v>
      </c>
      <c r="G1581" s="66"/>
      <c r="H1581" s="70"/>
      <c r="I1581" s="71"/>
      <c r="J1581" s="71"/>
      <c r="K1581" s="34" t="s">
        <v>65</v>
      </c>
      <c r="L1581" s="72">
        <v>1581</v>
      </c>
      <c r="M1581" s="72"/>
      <c r="N1581" s="73"/>
      <c r="O1581" s="79" t="s">
        <v>417</v>
      </c>
      <c r="P1581" s="79">
        <v>1</v>
      </c>
      <c r="Q1581" s="79" t="s">
        <v>418</v>
      </c>
      <c r="R1581" s="79"/>
      <c r="S1581" s="79"/>
      <c r="T1581" s="78" t="str">
        <f>REPLACE(INDEX(GroupVertices[Group],MATCH(Edges[[#This Row],[Vertex 1]],GroupVertices[Vertex],0)),1,1,"")</f>
        <v>2</v>
      </c>
      <c r="U1581" s="78" t="str">
        <f>REPLACE(INDEX(GroupVertices[Group],MATCH(Edges[[#This Row],[Vertex 2]],GroupVertices[Vertex],0)),1,1,"")</f>
        <v>2</v>
      </c>
      <c r="V1581" s="48"/>
      <c r="W1581" s="49"/>
      <c r="X1581" s="48"/>
      <c r="Y1581" s="49"/>
      <c r="Z1581" s="48"/>
      <c r="AA1581" s="49"/>
      <c r="AB1581" s="48"/>
      <c r="AC1581" s="49"/>
      <c r="AD1581" s="48"/>
    </row>
    <row r="1582" spans="1:30" ht="15">
      <c r="A1582" s="65" t="s">
        <v>199</v>
      </c>
      <c r="B1582" s="65" t="s">
        <v>312</v>
      </c>
      <c r="C1582" s="66" t="s">
        <v>1350</v>
      </c>
      <c r="D1582" s="67">
        <v>3</v>
      </c>
      <c r="E1582" s="66" t="s">
        <v>132</v>
      </c>
      <c r="F1582" s="69">
        <v>32</v>
      </c>
      <c r="G1582" s="66"/>
      <c r="H1582" s="70"/>
      <c r="I1582" s="71"/>
      <c r="J1582" s="71"/>
      <c r="K1582" s="34" t="s">
        <v>65</v>
      </c>
      <c r="L1582" s="72">
        <v>1582</v>
      </c>
      <c r="M1582" s="72"/>
      <c r="N1582" s="73"/>
      <c r="O1582" s="79" t="s">
        <v>417</v>
      </c>
      <c r="P1582" s="79">
        <v>1</v>
      </c>
      <c r="Q1582" s="79" t="s">
        <v>418</v>
      </c>
      <c r="R1582" s="79"/>
      <c r="S1582" s="79"/>
      <c r="T1582" s="78" t="str">
        <f>REPLACE(INDEX(GroupVertices[Group],MATCH(Edges[[#This Row],[Vertex 1]],GroupVertices[Vertex],0)),1,1,"")</f>
        <v>1</v>
      </c>
      <c r="U1582" s="78" t="str">
        <f>REPLACE(INDEX(GroupVertices[Group],MATCH(Edges[[#This Row],[Vertex 2]],GroupVertices[Vertex],0)),1,1,"")</f>
        <v>2</v>
      </c>
      <c r="V1582" s="48"/>
      <c r="W1582" s="49"/>
      <c r="X1582" s="48"/>
      <c r="Y1582" s="49"/>
      <c r="Z1582" s="48"/>
      <c r="AA1582" s="49"/>
      <c r="AB1582" s="48"/>
      <c r="AC1582" s="49"/>
      <c r="AD1582" s="48"/>
    </row>
    <row r="1583" spans="1:30" ht="15">
      <c r="A1583" s="65" t="s">
        <v>339</v>
      </c>
      <c r="B1583" s="65" t="s">
        <v>312</v>
      </c>
      <c r="C1583" s="66" t="s">
        <v>1350</v>
      </c>
      <c r="D1583" s="67">
        <v>3</v>
      </c>
      <c r="E1583" s="66" t="s">
        <v>132</v>
      </c>
      <c r="F1583" s="69">
        <v>32</v>
      </c>
      <c r="G1583" s="66"/>
      <c r="H1583" s="70"/>
      <c r="I1583" s="71"/>
      <c r="J1583" s="71"/>
      <c r="K1583" s="34" t="s">
        <v>65</v>
      </c>
      <c r="L1583" s="72">
        <v>1583</v>
      </c>
      <c r="M1583" s="72"/>
      <c r="N1583" s="73"/>
      <c r="O1583" s="79" t="s">
        <v>417</v>
      </c>
      <c r="P1583" s="79">
        <v>1</v>
      </c>
      <c r="Q1583" s="79" t="s">
        <v>418</v>
      </c>
      <c r="R1583" s="79"/>
      <c r="S1583" s="79"/>
      <c r="T1583" s="78" t="str">
        <f>REPLACE(INDEX(GroupVertices[Group],MATCH(Edges[[#This Row],[Vertex 1]],GroupVertices[Vertex],0)),1,1,"")</f>
        <v>2</v>
      </c>
      <c r="U1583" s="78" t="str">
        <f>REPLACE(INDEX(GroupVertices[Group],MATCH(Edges[[#This Row],[Vertex 2]],GroupVertices[Vertex],0)),1,1,"")</f>
        <v>2</v>
      </c>
      <c r="V1583" s="48"/>
      <c r="W1583" s="49"/>
      <c r="X1583" s="48"/>
      <c r="Y1583" s="49"/>
      <c r="Z1583" s="48"/>
      <c r="AA1583" s="49"/>
      <c r="AB1583" s="48"/>
      <c r="AC1583" s="49"/>
      <c r="AD1583" s="48"/>
    </row>
    <row r="1584" spans="1:30" ht="15">
      <c r="A1584" s="65" t="s">
        <v>358</v>
      </c>
      <c r="B1584" s="65" t="s">
        <v>312</v>
      </c>
      <c r="C1584" s="66" t="s">
        <v>1350</v>
      </c>
      <c r="D1584" s="67">
        <v>3</v>
      </c>
      <c r="E1584" s="66" t="s">
        <v>132</v>
      </c>
      <c r="F1584" s="69">
        <v>32</v>
      </c>
      <c r="G1584" s="66"/>
      <c r="H1584" s="70"/>
      <c r="I1584" s="71"/>
      <c r="J1584" s="71"/>
      <c r="K1584" s="34" t="s">
        <v>65</v>
      </c>
      <c r="L1584" s="72">
        <v>1584</v>
      </c>
      <c r="M1584" s="72"/>
      <c r="N1584" s="73"/>
      <c r="O1584" s="79" t="s">
        <v>417</v>
      </c>
      <c r="P1584" s="79">
        <v>1</v>
      </c>
      <c r="Q1584" s="79" t="s">
        <v>418</v>
      </c>
      <c r="R1584" s="79"/>
      <c r="S1584" s="79"/>
      <c r="T1584" s="78" t="str">
        <f>REPLACE(INDEX(GroupVertices[Group],MATCH(Edges[[#This Row],[Vertex 1]],GroupVertices[Vertex],0)),1,1,"")</f>
        <v>1</v>
      </c>
      <c r="U1584" s="78" t="str">
        <f>REPLACE(INDEX(GroupVertices[Group],MATCH(Edges[[#This Row],[Vertex 2]],GroupVertices[Vertex],0)),1,1,"")</f>
        <v>2</v>
      </c>
      <c r="V1584" s="48"/>
      <c r="W1584" s="49"/>
      <c r="X1584" s="48"/>
      <c r="Y1584" s="49"/>
      <c r="Z1584" s="48"/>
      <c r="AA1584" s="49"/>
      <c r="AB1584" s="48"/>
      <c r="AC1584" s="49"/>
      <c r="AD1584" s="48"/>
    </row>
    <row r="1585" spans="1:30" ht="15">
      <c r="A1585" s="65" t="s">
        <v>339</v>
      </c>
      <c r="B1585" s="65" t="s">
        <v>357</v>
      </c>
      <c r="C1585" s="66" t="s">
        <v>1350</v>
      </c>
      <c r="D1585" s="67">
        <v>3</v>
      </c>
      <c r="E1585" s="66" t="s">
        <v>132</v>
      </c>
      <c r="F1585" s="69">
        <v>32</v>
      </c>
      <c r="G1585" s="66"/>
      <c r="H1585" s="70"/>
      <c r="I1585" s="71"/>
      <c r="J1585" s="71"/>
      <c r="K1585" s="34" t="s">
        <v>66</v>
      </c>
      <c r="L1585" s="72">
        <v>1585</v>
      </c>
      <c r="M1585" s="72"/>
      <c r="N1585" s="73"/>
      <c r="O1585" s="79" t="s">
        <v>417</v>
      </c>
      <c r="P1585" s="79">
        <v>1</v>
      </c>
      <c r="Q1585" s="79" t="s">
        <v>418</v>
      </c>
      <c r="R1585" s="79"/>
      <c r="S1585" s="79"/>
      <c r="T1585" s="78" t="str">
        <f>REPLACE(INDEX(GroupVertices[Group],MATCH(Edges[[#This Row],[Vertex 1]],GroupVertices[Vertex],0)),1,1,"")</f>
        <v>2</v>
      </c>
      <c r="U1585" s="78" t="str">
        <f>REPLACE(INDEX(GroupVertices[Group],MATCH(Edges[[#This Row],[Vertex 2]],GroupVertices[Vertex],0)),1,1,"")</f>
        <v>2</v>
      </c>
      <c r="V1585" s="48"/>
      <c r="W1585" s="49"/>
      <c r="X1585" s="48"/>
      <c r="Y1585" s="49"/>
      <c r="Z1585" s="48"/>
      <c r="AA1585" s="49"/>
      <c r="AB1585" s="48"/>
      <c r="AC1585" s="49"/>
      <c r="AD1585" s="48"/>
    </row>
    <row r="1586" spans="1:30" ht="15">
      <c r="A1586" s="65" t="s">
        <v>199</v>
      </c>
      <c r="B1586" s="65" t="s">
        <v>339</v>
      </c>
      <c r="C1586" s="66" t="s">
        <v>1350</v>
      </c>
      <c r="D1586" s="67">
        <v>3</v>
      </c>
      <c r="E1586" s="66" t="s">
        <v>132</v>
      </c>
      <c r="F1586" s="69">
        <v>32</v>
      </c>
      <c r="G1586" s="66"/>
      <c r="H1586" s="70"/>
      <c r="I1586" s="71"/>
      <c r="J1586" s="71"/>
      <c r="K1586" s="34" t="s">
        <v>65</v>
      </c>
      <c r="L1586" s="72">
        <v>1586</v>
      </c>
      <c r="M1586" s="72"/>
      <c r="N1586" s="73"/>
      <c r="O1586" s="79" t="s">
        <v>417</v>
      </c>
      <c r="P1586" s="79">
        <v>1</v>
      </c>
      <c r="Q1586" s="79" t="s">
        <v>418</v>
      </c>
      <c r="R1586" s="79"/>
      <c r="S1586" s="79"/>
      <c r="T1586" s="78" t="str">
        <f>REPLACE(INDEX(GroupVertices[Group],MATCH(Edges[[#This Row],[Vertex 1]],GroupVertices[Vertex],0)),1,1,"")</f>
        <v>1</v>
      </c>
      <c r="U1586" s="78" t="str">
        <f>REPLACE(INDEX(GroupVertices[Group],MATCH(Edges[[#This Row],[Vertex 2]],GroupVertices[Vertex],0)),1,1,"")</f>
        <v>2</v>
      </c>
      <c r="V1586" s="48"/>
      <c r="W1586" s="49"/>
      <c r="X1586" s="48"/>
      <c r="Y1586" s="49"/>
      <c r="Z1586" s="48"/>
      <c r="AA1586" s="49"/>
      <c r="AB1586" s="48"/>
      <c r="AC1586" s="49"/>
      <c r="AD1586" s="48"/>
    </row>
    <row r="1587" spans="1:30" ht="15">
      <c r="A1587" s="65" t="s">
        <v>357</v>
      </c>
      <c r="B1587" s="65" t="s">
        <v>339</v>
      </c>
      <c r="C1587" s="66" t="s">
        <v>1350</v>
      </c>
      <c r="D1587" s="67">
        <v>3</v>
      </c>
      <c r="E1587" s="66" t="s">
        <v>132</v>
      </c>
      <c r="F1587" s="69">
        <v>32</v>
      </c>
      <c r="G1587" s="66"/>
      <c r="H1587" s="70"/>
      <c r="I1587" s="71"/>
      <c r="J1587" s="71"/>
      <c r="K1587" s="34" t="s">
        <v>66</v>
      </c>
      <c r="L1587" s="72">
        <v>1587</v>
      </c>
      <c r="M1587" s="72"/>
      <c r="N1587" s="73"/>
      <c r="O1587" s="79" t="s">
        <v>417</v>
      </c>
      <c r="P1587" s="79">
        <v>1</v>
      </c>
      <c r="Q1587" s="79" t="s">
        <v>418</v>
      </c>
      <c r="R1587" s="79"/>
      <c r="S1587" s="79"/>
      <c r="T1587" s="78" t="str">
        <f>REPLACE(INDEX(GroupVertices[Group],MATCH(Edges[[#This Row],[Vertex 1]],GroupVertices[Vertex],0)),1,1,"")</f>
        <v>2</v>
      </c>
      <c r="U1587" s="78" t="str">
        <f>REPLACE(INDEX(GroupVertices[Group],MATCH(Edges[[#This Row],[Vertex 2]],GroupVertices[Vertex],0)),1,1,"")</f>
        <v>2</v>
      </c>
      <c r="V1587" s="48"/>
      <c r="W1587" s="49"/>
      <c r="X1587" s="48"/>
      <c r="Y1587" s="49"/>
      <c r="Z1587" s="48"/>
      <c r="AA1587" s="49"/>
      <c r="AB1587" s="48"/>
      <c r="AC1587" s="49"/>
      <c r="AD1587" s="48"/>
    </row>
    <row r="1588" spans="1:30" ht="15">
      <c r="A1588" s="65" t="s">
        <v>358</v>
      </c>
      <c r="B1588" s="65" t="s">
        <v>339</v>
      </c>
      <c r="C1588" s="66" t="s">
        <v>1350</v>
      </c>
      <c r="D1588" s="67">
        <v>3</v>
      </c>
      <c r="E1588" s="66" t="s">
        <v>132</v>
      </c>
      <c r="F1588" s="69">
        <v>32</v>
      </c>
      <c r="G1588" s="66"/>
      <c r="H1588" s="70"/>
      <c r="I1588" s="71"/>
      <c r="J1588" s="71"/>
      <c r="K1588" s="34" t="s">
        <v>65</v>
      </c>
      <c r="L1588" s="72">
        <v>1588</v>
      </c>
      <c r="M1588" s="72"/>
      <c r="N1588" s="73"/>
      <c r="O1588" s="79" t="s">
        <v>417</v>
      </c>
      <c r="P1588" s="79">
        <v>1</v>
      </c>
      <c r="Q1588" s="79" t="s">
        <v>418</v>
      </c>
      <c r="R1588" s="79"/>
      <c r="S1588" s="79"/>
      <c r="T1588" s="78" t="str">
        <f>REPLACE(INDEX(GroupVertices[Group],MATCH(Edges[[#This Row],[Vertex 1]],GroupVertices[Vertex],0)),1,1,"")</f>
        <v>1</v>
      </c>
      <c r="U1588" s="78" t="str">
        <f>REPLACE(INDEX(GroupVertices[Group],MATCH(Edges[[#This Row],[Vertex 2]],GroupVertices[Vertex],0)),1,1,"")</f>
        <v>2</v>
      </c>
      <c r="V1588" s="48"/>
      <c r="W1588" s="49"/>
      <c r="X1588" s="48"/>
      <c r="Y1588" s="49"/>
      <c r="Z1588" s="48"/>
      <c r="AA1588" s="49"/>
      <c r="AB1588" s="48"/>
      <c r="AC1588" s="49"/>
      <c r="AD1588" s="48"/>
    </row>
    <row r="1589" spans="1:30" ht="15">
      <c r="A1589" s="65" t="s">
        <v>199</v>
      </c>
      <c r="B1589" s="65" t="s">
        <v>357</v>
      </c>
      <c r="C1589" s="66" t="s">
        <v>1350</v>
      </c>
      <c r="D1589" s="67">
        <v>3</v>
      </c>
      <c r="E1589" s="66" t="s">
        <v>132</v>
      </c>
      <c r="F1589" s="69">
        <v>32</v>
      </c>
      <c r="G1589" s="66"/>
      <c r="H1589" s="70"/>
      <c r="I1589" s="71"/>
      <c r="J1589" s="71"/>
      <c r="K1589" s="34" t="s">
        <v>65</v>
      </c>
      <c r="L1589" s="72">
        <v>1589</v>
      </c>
      <c r="M1589" s="72"/>
      <c r="N1589" s="73"/>
      <c r="O1589" s="79" t="s">
        <v>417</v>
      </c>
      <c r="P1589" s="79">
        <v>1</v>
      </c>
      <c r="Q1589" s="79" t="s">
        <v>418</v>
      </c>
      <c r="R1589" s="79"/>
      <c r="S1589" s="79"/>
      <c r="T1589" s="78" t="str">
        <f>REPLACE(INDEX(GroupVertices[Group],MATCH(Edges[[#This Row],[Vertex 1]],GroupVertices[Vertex],0)),1,1,"")</f>
        <v>1</v>
      </c>
      <c r="U1589" s="78" t="str">
        <f>REPLACE(INDEX(GroupVertices[Group],MATCH(Edges[[#This Row],[Vertex 2]],GroupVertices[Vertex],0)),1,1,"")</f>
        <v>2</v>
      </c>
      <c r="V1589" s="48"/>
      <c r="W1589" s="49"/>
      <c r="X1589" s="48"/>
      <c r="Y1589" s="49"/>
      <c r="Z1589" s="48"/>
      <c r="AA1589" s="49"/>
      <c r="AB1589" s="48"/>
      <c r="AC1589" s="49"/>
      <c r="AD1589" s="48"/>
    </row>
    <row r="1590" spans="1:30" ht="15">
      <c r="A1590" s="65" t="s">
        <v>358</v>
      </c>
      <c r="B1590" s="65" t="s">
        <v>357</v>
      </c>
      <c r="C1590" s="66" t="s">
        <v>1350</v>
      </c>
      <c r="D1590" s="67">
        <v>3</v>
      </c>
      <c r="E1590" s="66" t="s">
        <v>132</v>
      </c>
      <c r="F1590" s="69">
        <v>32</v>
      </c>
      <c r="G1590" s="66"/>
      <c r="H1590" s="70"/>
      <c r="I1590" s="71"/>
      <c r="J1590" s="71"/>
      <c r="K1590" s="34" t="s">
        <v>65</v>
      </c>
      <c r="L1590" s="72">
        <v>1590</v>
      </c>
      <c r="M1590" s="72"/>
      <c r="N1590" s="73"/>
      <c r="O1590" s="79" t="s">
        <v>417</v>
      </c>
      <c r="P1590" s="79">
        <v>1</v>
      </c>
      <c r="Q1590" s="79" t="s">
        <v>418</v>
      </c>
      <c r="R1590" s="79"/>
      <c r="S1590" s="79"/>
      <c r="T1590" s="78" t="str">
        <f>REPLACE(INDEX(GroupVertices[Group],MATCH(Edges[[#This Row],[Vertex 1]],GroupVertices[Vertex],0)),1,1,"")</f>
        <v>1</v>
      </c>
      <c r="U1590" s="78" t="str">
        <f>REPLACE(INDEX(GroupVertices[Group],MATCH(Edges[[#This Row],[Vertex 2]],GroupVertices[Vertex],0)),1,1,"")</f>
        <v>2</v>
      </c>
      <c r="V1590" s="48"/>
      <c r="W1590" s="49"/>
      <c r="X1590" s="48"/>
      <c r="Y1590" s="49"/>
      <c r="Z1590" s="48"/>
      <c r="AA1590" s="49"/>
      <c r="AB1590" s="48"/>
      <c r="AC1590" s="49"/>
      <c r="AD1590" s="48"/>
    </row>
    <row r="1591" spans="1:30" ht="15">
      <c r="A1591" s="65" t="s">
        <v>199</v>
      </c>
      <c r="B1591" s="65" t="s">
        <v>358</v>
      </c>
      <c r="C1591" s="66" t="s">
        <v>1350</v>
      </c>
      <c r="D1591" s="67">
        <v>3</v>
      </c>
      <c r="E1591" s="66" t="s">
        <v>132</v>
      </c>
      <c r="F1591" s="69">
        <v>32</v>
      </c>
      <c r="G1591" s="66"/>
      <c r="H1591" s="70"/>
      <c r="I1591" s="71"/>
      <c r="J1591" s="71"/>
      <c r="K1591" s="34" t="s">
        <v>65</v>
      </c>
      <c r="L1591" s="72">
        <v>1591</v>
      </c>
      <c r="M1591" s="72"/>
      <c r="N1591" s="73"/>
      <c r="O1591" s="79" t="s">
        <v>417</v>
      </c>
      <c r="P1591" s="79">
        <v>1</v>
      </c>
      <c r="Q1591" s="79" t="s">
        <v>418</v>
      </c>
      <c r="R1591" s="79"/>
      <c r="S1591" s="79"/>
      <c r="T1591" s="78" t="str">
        <f>REPLACE(INDEX(GroupVertices[Group],MATCH(Edges[[#This Row],[Vertex 1]],GroupVertices[Vertex],0)),1,1,"")</f>
        <v>1</v>
      </c>
      <c r="U1591" s="78" t="str">
        <f>REPLACE(INDEX(GroupVertices[Group],MATCH(Edges[[#This Row],[Vertex 2]],GroupVertices[Vertex],0)),1,1,"")</f>
        <v>1</v>
      </c>
      <c r="V1591" s="48"/>
      <c r="W1591" s="49"/>
      <c r="X1591" s="48"/>
      <c r="Y1591" s="49"/>
      <c r="Z1591" s="48"/>
      <c r="AA1591" s="49"/>
      <c r="AB1591" s="48"/>
      <c r="AC1591" s="49"/>
      <c r="AD159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1"/>
    <dataValidation allowBlank="1" showErrorMessage="1" sqref="N2:N1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1"/>
    <dataValidation allowBlank="1" showInputMessage="1" promptTitle="Edge Color" prompt="To select an optional edge color, right-click and select Select Color on the right-click menu." sqref="C3:C1591"/>
    <dataValidation allowBlank="1" showInputMessage="1" promptTitle="Edge Width" prompt="Enter an optional edge width between 1 and 10." errorTitle="Invalid Edge Width" error="The optional edge width must be a whole number between 1 and 10." sqref="D3:D1591"/>
    <dataValidation allowBlank="1" showInputMessage="1" promptTitle="Edge Opacity" prompt="Enter an optional edge opacity between 0 (transparent) and 100 (opaque)." errorTitle="Invalid Edge Opacity" error="The optional edge opacity must be a whole number between 0 and 10." sqref="F3:F1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1">
      <formula1>ValidEdgeVisibilities</formula1>
    </dataValidation>
    <dataValidation allowBlank="1" showInputMessage="1" showErrorMessage="1" promptTitle="Vertex 1 Name" prompt="Enter the name of the edge's first vertex." sqref="A3:A1591"/>
    <dataValidation allowBlank="1" showInputMessage="1" showErrorMessage="1" promptTitle="Vertex 2 Name" prompt="Enter the name of the edge's second vertex." sqref="B3:B1591"/>
    <dataValidation allowBlank="1" showInputMessage="1" showErrorMessage="1" promptTitle="Edge Label" prompt="Enter an optional edge label." errorTitle="Invalid Edge Visibility" error="You have entered an unrecognized edge visibility.  Try selecting from the drop-down list instead." sqref="H3:H1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CEF9-31C8-43D5-9967-699488EA562A}">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1322</v>
      </c>
      <c r="B1" s="13" t="s">
        <v>1323</v>
      </c>
      <c r="C1" s="13" t="s">
        <v>1324</v>
      </c>
      <c r="D1" s="13" t="s">
        <v>144</v>
      </c>
      <c r="E1" s="13" t="s">
        <v>1326</v>
      </c>
      <c r="F1" s="13" t="s">
        <v>1327</v>
      </c>
      <c r="G1" s="13" t="s">
        <v>1328</v>
      </c>
    </row>
    <row r="2" spans="1:7" ht="15">
      <c r="A2" s="78" t="s">
        <v>1267</v>
      </c>
      <c r="B2" s="78">
        <v>0</v>
      </c>
      <c r="C2" s="113">
        <v>0</v>
      </c>
      <c r="D2" s="78" t="s">
        <v>1325</v>
      </c>
      <c r="E2" s="78"/>
      <c r="F2" s="78"/>
      <c r="G2" s="78"/>
    </row>
    <row r="3" spans="1:7" ht="15">
      <c r="A3" s="78" t="s">
        <v>1268</v>
      </c>
      <c r="B3" s="78">
        <v>0</v>
      </c>
      <c r="C3" s="113">
        <v>0</v>
      </c>
      <c r="D3" s="78" t="s">
        <v>1325</v>
      </c>
      <c r="E3" s="78"/>
      <c r="F3" s="78"/>
      <c r="G3" s="78"/>
    </row>
    <row r="4" spans="1:7" ht="15">
      <c r="A4" s="78" t="s">
        <v>1269</v>
      </c>
      <c r="B4" s="78">
        <v>0</v>
      </c>
      <c r="C4" s="113">
        <v>0</v>
      </c>
      <c r="D4" s="78" t="s">
        <v>1325</v>
      </c>
      <c r="E4" s="78"/>
      <c r="F4" s="78"/>
      <c r="G4" s="78"/>
    </row>
    <row r="5" spans="1:7" ht="15">
      <c r="A5" s="78" t="s">
        <v>1270</v>
      </c>
      <c r="B5" s="78">
        <v>0</v>
      </c>
      <c r="C5" s="113">
        <v>0</v>
      </c>
      <c r="D5" s="78" t="s">
        <v>1325</v>
      </c>
      <c r="E5" s="78"/>
      <c r="F5" s="78"/>
      <c r="G5" s="78"/>
    </row>
    <row r="6" spans="1:7" ht="15">
      <c r="A6" s="78" t="s">
        <v>1271</v>
      </c>
      <c r="B6" s="78">
        <v>0</v>
      </c>
      <c r="C6" s="113">
        <v>1</v>
      </c>
      <c r="D6" s="78" t="s">
        <v>1325</v>
      </c>
      <c r="E6" s="78"/>
      <c r="F6" s="78"/>
      <c r="G6" s="78"/>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43808-C74D-46DD-8DBA-ABA23CA1DEBB}">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78" t="s">
        <v>1329</v>
      </c>
      <c r="B1" s="78" t="s">
        <v>1330</v>
      </c>
      <c r="C1" s="78" t="s">
        <v>1323</v>
      </c>
      <c r="D1" s="78" t="s">
        <v>1324</v>
      </c>
      <c r="E1" s="78" t="s">
        <v>1331</v>
      </c>
      <c r="F1" s="78" t="s">
        <v>144</v>
      </c>
      <c r="G1" s="78" t="s">
        <v>1332</v>
      </c>
      <c r="H1" s="78" t="s">
        <v>1333</v>
      </c>
      <c r="I1" s="78" t="s">
        <v>1334</v>
      </c>
      <c r="J1" s="78" t="s">
        <v>1335</v>
      </c>
      <c r="K1" s="78" t="s">
        <v>1336</v>
      </c>
      <c r="L1" s="78" t="s">
        <v>1337</v>
      </c>
    </row>
    <row r="2" spans="1:12" ht="15">
      <c r="A2" s="78"/>
      <c r="B2" s="78"/>
      <c r="C2" s="78"/>
      <c r="D2" s="113"/>
      <c r="E2" s="113"/>
      <c r="F2" s="78"/>
      <c r="G2" s="78"/>
      <c r="H2" s="78"/>
      <c r="I2" s="78"/>
      <c r="J2" s="78"/>
      <c r="K2" s="78"/>
      <c r="L2" s="78"/>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031A-D330-4C79-B314-3D8AD618E300}">
  <dimension ref="A1:AD15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21.7109375" style="0" bestFit="1" customWidth="1"/>
    <col min="23" max="23" width="27.421875" style="0" bestFit="1" customWidth="1"/>
    <col min="24" max="24" width="22.57421875" style="0" bestFit="1" customWidth="1"/>
    <col min="25" max="25" width="28.421875" style="0" bestFit="1" customWidth="1"/>
    <col min="26" max="26" width="27.28125" style="0" bestFit="1" customWidth="1"/>
    <col min="27" max="27" width="33.140625" style="0" bestFit="1" customWidth="1"/>
    <col min="28" max="28" width="18.57421875" style="0" bestFit="1" customWidth="1"/>
    <col min="29" max="29" width="22.28125" style="0" bestFit="1" customWidth="1"/>
    <col min="30" max="30" width="15.7109375" style="0" bestFit="1" customWidth="1"/>
  </cols>
  <sheetData>
    <row r="1" spans="3:14" ht="15">
      <c r="C1" s="16" t="s">
        <v>39</v>
      </c>
      <c r="D1" s="17"/>
      <c r="E1" s="17"/>
      <c r="F1" s="17"/>
      <c r="G1" s="16"/>
      <c r="H1" s="14" t="s">
        <v>43</v>
      </c>
      <c r="I1" s="50"/>
      <c r="J1" s="50"/>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1225</v>
      </c>
      <c r="U2" s="13" t="s">
        <v>1226</v>
      </c>
      <c r="V2" s="52" t="s">
        <v>1338</v>
      </c>
      <c r="W2" s="52" t="s">
        <v>1339</v>
      </c>
      <c r="X2" s="52" t="s">
        <v>1340</v>
      </c>
      <c r="Y2" s="52" t="s">
        <v>1341</v>
      </c>
      <c r="Z2" s="52" t="s">
        <v>1342</v>
      </c>
      <c r="AA2" s="52" t="s">
        <v>1343</v>
      </c>
      <c r="AB2" s="52" t="s">
        <v>1344</v>
      </c>
      <c r="AC2" s="52" t="s">
        <v>1345</v>
      </c>
      <c r="AD2" s="52" t="s">
        <v>1346</v>
      </c>
    </row>
    <row r="3" spans="1:30" ht="15" customHeight="1">
      <c r="A3" s="65" t="s">
        <v>199</v>
      </c>
      <c r="B3" s="65" t="s">
        <v>359</v>
      </c>
      <c r="C3" s="66"/>
      <c r="D3" s="67"/>
      <c r="E3" s="68"/>
      <c r="F3" s="69"/>
      <c r="G3" s="66"/>
      <c r="H3" s="70"/>
      <c r="I3" s="71"/>
      <c r="J3" s="71"/>
      <c r="K3" s="34" t="s">
        <v>65</v>
      </c>
      <c r="L3" s="72">
        <v>3</v>
      </c>
      <c r="M3" s="72"/>
      <c r="N3" s="73"/>
      <c r="O3" s="78" t="s">
        <v>417</v>
      </c>
      <c r="P3" s="78">
        <v>1</v>
      </c>
      <c r="Q3" s="78" t="s">
        <v>418</v>
      </c>
      <c r="R3" s="78"/>
      <c r="S3" s="78"/>
      <c r="T3" s="78" t="str">
        <f>REPLACE(INDEX(GroupVertices[Group],MATCH(Edges24[[#This Row],[Vertex 1]],GroupVertices[Vertex],0)),1,1,"")</f>
        <v>1</v>
      </c>
      <c r="U3" s="78" t="str">
        <f>REPLACE(INDEX(GroupVertices[Group],MATCH(Edges24[[#This Row],[Vertex 2]],GroupVertices[Vertex],0)),1,1,"")</f>
        <v>1</v>
      </c>
      <c r="V3" s="48"/>
      <c r="W3" s="49"/>
      <c r="X3" s="48"/>
      <c r="Y3" s="49"/>
      <c r="Z3" s="48"/>
      <c r="AA3" s="49"/>
      <c r="AB3" s="48"/>
      <c r="AC3" s="49"/>
      <c r="AD3" s="48"/>
    </row>
    <row r="4" spans="1:30" ht="15" customHeight="1">
      <c r="A4" s="65" t="s">
        <v>199</v>
      </c>
      <c r="B4" s="65" t="s">
        <v>360</v>
      </c>
      <c r="C4" s="66"/>
      <c r="D4" s="67"/>
      <c r="E4" s="66"/>
      <c r="F4" s="69"/>
      <c r="G4" s="66"/>
      <c r="H4" s="70"/>
      <c r="I4" s="71"/>
      <c r="J4" s="71"/>
      <c r="K4" s="34" t="s">
        <v>65</v>
      </c>
      <c r="L4" s="72">
        <v>4</v>
      </c>
      <c r="M4" s="72"/>
      <c r="N4" s="73"/>
      <c r="O4" s="79" t="s">
        <v>417</v>
      </c>
      <c r="P4" s="79">
        <v>1</v>
      </c>
      <c r="Q4" s="79" t="s">
        <v>418</v>
      </c>
      <c r="R4" s="79"/>
      <c r="S4" s="79"/>
      <c r="T4" s="78" t="str">
        <f>REPLACE(INDEX(GroupVertices[Group],MATCH(Edges24[[#This Row],[Vertex 1]],GroupVertices[Vertex],0)),1,1,"")</f>
        <v>1</v>
      </c>
      <c r="U4" s="78" t="str">
        <f>REPLACE(INDEX(GroupVertices[Group],MATCH(Edges24[[#This Row],[Vertex 2]],GroupVertices[Vertex],0)),1,1,"")</f>
        <v>1</v>
      </c>
      <c r="V4" s="48"/>
      <c r="W4" s="49"/>
      <c r="X4" s="48"/>
      <c r="Y4" s="49"/>
      <c r="Z4" s="48"/>
      <c r="AA4" s="49"/>
      <c r="AB4" s="48"/>
      <c r="AC4" s="49"/>
      <c r="AD4" s="48"/>
    </row>
    <row r="5" spans="1:30" ht="15">
      <c r="A5" s="65" t="s">
        <v>200</v>
      </c>
      <c r="B5" s="65" t="s">
        <v>205</v>
      </c>
      <c r="C5" s="66"/>
      <c r="D5" s="67"/>
      <c r="E5" s="66"/>
      <c r="F5" s="69"/>
      <c r="G5" s="66"/>
      <c r="H5" s="70"/>
      <c r="I5" s="71"/>
      <c r="J5" s="71"/>
      <c r="K5" s="34" t="s">
        <v>65</v>
      </c>
      <c r="L5" s="72">
        <v>5</v>
      </c>
      <c r="M5" s="72"/>
      <c r="N5" s="73"/>
      <c r="O5" s="79" t="s">
        <v>417</v>
      </c>
      <c r="P5" s="79">
        <v>1</v>
      </c>
      <c r="Q5" s="79" t="s">
        <v>418</v>
      </c>
      <c r="R5" s="79"/>
      <c r="S5" s="79"/>
      <c r="T5" s="78" t="str">
        <f>REPLACE(INDEX(GroupVertices[Group],MATCH(Edges24[[#This Row],[Vertex 1]],GroupVertices[Vertex],0)),1,1,"")</f>
        <v>4</v>
      </c>
      <c r="U5" s="78" t="str">
        <f>REPLACE(INDEX(GroupVertices[Group],MATCH(Edges24[[#This Row],[Vertex 2]],GroupVertices[Vertex],0)),1,1,"")</f>
        <v>4</v>
      </c>
      <c r="V5" s="48"/>
      <c r="W5" s="49"/>
      <c r="X5" s="48"/>
      <c r="Y5" s="49"/>
      <c r="Z5" s="48"/>
      <c r="AA5" s="49"/>
      <c r="AB5" s="48"/>
      <c r="AC5" s="49"/>
      <c r="AD5" s="48"/>
    </row>
    <row r="6" spans="1:30" ht="15">
      <c r="A6" s="65" t="s">
        <v>200</v>
      </c>
      <c r="B6" s="65" t="s">
        <v>299</v>
      </c>
      <c r="C6" s="66"/>
      <c r="D6" s="67"/>
      <c r="E6" s="66"/>
      <c r="F6" s="69"/>
      <c r="G6" s="66"/>
      <c r="H6" s="70"/>
      <c r="I6" s="71"/>
      <c r="J6" s="71"/>
      <c r="K6" s="34" t="s">
        <v>65</v>
      </c>
      <c r="L6" s="72">
        <v>6</v>
      </c>
      <c r="M6" s="72"/>
      <c r="N6" s="73"/>
      <c r="O6" s="79" t="s">
        <v>417</v>
      </c>
      <c r="P6" s="79">
        <v>1</v>
      </c>
      <c r="Q6" s="79" t="s">
        <v>418</v>
      </c>
      <c r="R6" s="79"/>
      <c r="S6" s="79"/>
      <c r="T6" s="78" t="str">
        <f>REPLACE(INDEX(GroupVertices[Group],MATCH(Edges24[[#This Row],[Vertex 1]],GroupVertices[Vertex],0)),1,1,"")</f>
        <v>4</v>
      </c>
      <c r="U6" s="78" t="str">
        <f>REPLACE(INDEX(GroupVertices[Group],MATCH(Edges24[[#This Row],[Vertex 2]],GroupVertices[Vertex],0)),1,1,"")</f>
        <v>1</v>
      </c>
      <c r="V6" s="48"/>
      <c r="W6" s="49"/>
      <c r="X6" s="48"/>
      <c r="Y6" s="49"/>
      <c r="Z6" s="48"/>
      <c r="AA6" s="49"/>
      <c r="AB6" s="48"/>
      <c r="AC6" s="49"/>
      <c r="AD6" s="48"/>
    </row>
    <row r="7" spans="1:30" ht="15">
      <c r="A7" s="65" t="s">
        <v>200</v>
      </c>
      <c r="B7" s="65" t="s">
        <v>291</v>
      </c>
      <c r="C7" s="66"/>
      <c r="D7" s="67"/>
      <c r="E7" s="66"/>
      <c r="F7" s="69"/>
      <c r="G7" s="66"/>
      <c r="H7" s="70"/>
      <c r="I7" s="71"/>
      <c r="J7" s="71"/>
      <c r="K7" s="34" t="s">
        <v>65</v>
      </c>
      <c r="L7" s="72">
        <v>7</v>
      </c>
      <c r="M7" s="72"/>
      <c r="N7" s="73"/>
      <c r="O7" s="79" t="s">
        <v>417</v>
      </c>
      <c r="P7" s="79">
        <v>1</v>
      </c>
      <c r="Q7" s="79" t="s">
        <v>418</v>
      </c>
      <c r="R7" s="79"/>
      <c r="S7" s="79"/>
      <c r="T7" s="78" t="str">
        <f>REPLACE(INDEX(GroupVertices[Group],MATCH(Edges24[[#This Row],[Vertex 1]],GroupVertices[Vertex],0)),1,1,"")</f>
        <v>4</v>
      </c>
      <c r="U7" s="78" t="str">
        <f>REPLACE(INDEX(GroupVertices[Group],MATCH(Edges24[[#This Row],[Vertex 2]],GroupVertices[Vertex],0)),1,1,"")</f>
        <v>4</v>
      </c>
      <c r="V7" s="48"/>
      <c r="W7" s="49"/>
      <c r="X7" s="48"/>
      <c r="Y7" s="49"/>
      <c r="Z7" s="48"/>
      <c r="AA7" s="49"/>
      <c r="AB7" s="48"/>
      <c r="AC7" s="49"/>
      <c r="AD7" s="48"/>
    </row>
    <row r="8" spans="1:30" ht="15">
      <c r="A8" s="65" t="s">
        <v>200</v>
      </c>
      <c r="B8" s="65" t="s">
        <v>222</v>
      </c>
      <c r="C8" s="66"/>
      <c r="D8" s="67"/>
      <c r="E8" s="66"/>
      <c r="F8" s="69"/>
      <c r="G8" s="66"/>
      <c r="H8" s="70"/>
      <c r="I8" s="71"/>
      <c r="J8" s="71"/>
      <c r="K8" s="34" t="s">
        <v>65</v>
      </c>
      <c r="L8" s="72">
        <v>8</v>
      </c>
      <c r="M8" s="72"/>
      <c r="N8" s="73"/>
      <c r="O8" s="79" t="s">
        <v>417</v>
      </c>
      <c r="P8" s="79">
        <v>1</v>
      </c>
      <c r="Q8" s="79" t="s">
        <v>418</v>
      </c>
      <c r="R8" s="79"/>
      <c r="S8" s="79"/>
      <c r="T8" s="78" t="str">
        <f>REPLACE(INDEX(GroupVertices[Group],MATCH(Edges24[[#This Row],[Vertex 1]],GroupVertices[Vertex],0)),1,1,"")</f>
        <v>4</v>
      </c>
      <c r="U8" s="78" t="str">
        <f>REPLACE(INDEX(GroupVertices[Group],MATCH(Edges24[[#This Row],[Vertex 2]],GroupVertices[Vertex],0)),1,1,"")</f>
        <v>3</v>
      </c>
      <c r="V8" s="48"/>
      <c r="W8" s="49"/>
      <c r="X8" s="48"/>
      <c r="Y8" s="49"/>
      <c r="Z8" s="48"/>
      <c r="AA8" s="49"/>
      <c r="AB8" s="48"/>
      <c r="AC8" s="49"/>
      <c r="AD8" s="48"/>
    </row>
    <row r="9" spans="1:30" ht="15">
      <c r="A9" s="65" t="s">
        <v>200</v>
      </c>
      <c r="B9" s="65" t="s">
        <v>242</v>
      </c>
      <c r="C9" s="66"/>
      <c r="D9" s="67"/>
      <c r="E9" s="66"/>
      <c r="F9" s="69"/>
      <c r="G9" s="66"/>
      <c r="H9" s="70"/>
      <c r="I9" s="71"/>
      <c r="J9" s="71"/>
      <c r="K9" s="34" t="s">
        <v>65</v>
      </c>
      <c r="L9" s="72">
        <v>9</v>
      </c>
      <c r="M9" s="72"/>
      <c r="N9" s="73"/>
      <c r="O9" s="79" t="s">
        <v>417</v>
      </c>
      <c r="P9" s="79">
        <v>1</v>
      </c>
      <c r="Q9" s="79" t="s">
        <v>418</v>
      </c>
      <c r="R9" s="79"/>
      <c r="S9" s="79"/>
      <c r="T9" s="78" t="str">
        <f>REPLACE(INDEX(GroupVertices[Group],MATCH(Edges24[[#This Row],[Vertex 1]],GroupVertices[Vertex],0)),1,1,"")</f>
        <v>4</v>
      </c>
      <c r="U9" s="78" t="str">
        <f>REPLACE(INDEX(GroupVertices[Group],MATCH(Edges24[[#This Row],[Vertex 2]],GroupVertices[Vertex],0)),1,1,"")</f>
        <v>2</v>
      </c>
      <c r="V9" s="48"/>
      <c r="W9" s="49"/>
      <c r="X9" s="48"/>
      <c r="Y9" s="49"/>
      <c r="Z9" s="48"/>
      <c r="AA9" s="49"/>
      <c r="AB9" s="48"/>
      <c r="AC9" s="49"/>
      <c r="AD9" s="48"/>
    </row>
    <row r="10" spans="1:30" ht="15">
      <c r="A10" s="65" t="s">
        <v>200</v>
      </c>
      <c r="B10" s="65" t="s">
        <v>245</v>
      </c>
      <c r="C10" s="66"/>
      <c r="D10" s="67"/>
      <c r="E10" s="66"/>
      <c r="F10" s="69"/>
      <c r="G10" s="66"/>
      <c r="H10" s="70"/>
      <c r="I10" s="71"/>
      <c r="J10" s="71"/>
      <c r="K10" s="34" t="s">
        <v>65</v>
      </c>
      <c r="L10" s="72">
        <v>10</v>
      </c>
      <c r="M10" s="72"/>
      <c r="N10" s="73"/>
      <c r="O10" s="79" t="s">
        <v>417</v>
      </c>
      <c r="P10" s="79">
        <v>1</v>
      </c>
      <c r="Q10" s="79" t="s">
        <v>418</v>
      </c>
      <c r="R10" s="79"/>
      <c r="S10" s="79"/>
      <c r="T10" s="78" t="str">
        <f>REPLACE(INDEX(GroupVertices[Group],MATCH(Edges24[[#This Row],[Vertex 1]],GroupVertices[Vertex],0)),1,1,"")</f>
        <v>4</v>
      </c>
      <c r="U10" s="78" t="str">
        <f>REPLACE(INDEX(GroupVertices[Group],MATCH(Edges24[[#This Row],[Vertex 2]],GroupVertices[Vertex],0)),1,1,"")</f>
        <v>2</v>
      </c>
      <c r="V10" s="48"/>
      <c r="W10" s="49"/>
      <c r="X10" s="48"/>
      <c r="Y10" s="49"/>
      <c r="Z10" s="48"/>
      <c r="AA10" s="49"/>
      <c r="AB10" s="48"/>
      <c r="AC10" s="49"/>
      <c r="AD10" s="48"/>
    </row>
    <row r="11" spans="1:30" ht="15">
      <c r="A11" s="65" t="s">
        <v>200</v>
      </c>
      <c r="B11" s="65" t="s">
        <v>275</v>
      </c>
      <c r="C11" s="66"/>
      <c r="D11" s="67"/>
      <c r="E11" s="66"/>
      <c r="F11" s="69"/>
      <c r="G11" s="66"/>
      <c r="H11" s="70"/>
      <c r="I11" s="71"/>
      <c r="J11" s="71"/>
      <c r="K11" s="34" t="s">
        <v>65</v>
      </c>
      <c r="L11" s="72">
        <v>11</v>
      </c>
      <c r="M11" s="72"/>
      <c r="N11" s="73"/>
      <c r="O11" s="79" t="s">
        <v>417</v>
      </c>
      <c r="P11" s="79">
        <v>1</v>
      </c>
      <c r="Q11" s="79" t="s">
        <v>418</v>
      </c>
      <c r="R11" s="79"/>
      <c r="S11" s="79"/>
      <c r="T11" s="78" t="str">
        <f>REPLACE(INDEX(GroupVertices[Group],MATCH(Edges24[[#This Row],[Vertex 1]],GroupVertices[Vertex],0)),1,1,"")</f>
        <v>4</v>
      </c>
      <c r="U11" s="78" t="str">
        <f>REPLACE(INDEX(GroupVertices[Group],MATCH(Edges24[[#This Row],[Vertex 2]],GroupVertices[Vertex],0)),1,1,"")</f>
        <v>3</v>
      </c>
      <c r="V11" s="48"/>
      <c r="W11" s="49"/>
      <c r="X11" s="48"/>
      <c r="Y11" s="49"/>
      <c r="Z11" s="48"/>
      <c r="AA11" s="49"/>
      <c r="AB11" s="48"/>
      <c r="AC11" s="49"/>
      <c r="AD11" s="48"/>
    </row>
    <row r="12" spans="1:30" ht="15">
      <c r="A12" s="65" t="s">
        <v>200</v>
      </c>
      <c r="B12" s="65" t="s">
        <v>314</v>
      </c>
      <c r="C12" s="66"/>
      <c r="D12" s="67"/>
      <c r="E12" s="66"/>
      <c r="F12" s="69"/>
      <c r="G12" s="66"/>
      <c r="H12" s="70"/>
      <c r="I12" s="71"/>
      <c r="J12" s="71"/>
      <c r="K12" s="34" t="s">
        <v>65</v>
      </c>
      <c r="L12" s="72">
        <v>12</v>
      </c>
      <c r="M12" s="72"/>
      <c r="N12" s="73"/>
      <c r="O12" s="79" t="s">
        <v>417</v>
      </c>
      <c r="P12" s="79">
        <v>1</v>
      </c>
      <c r="Q12" s="79" t="s">
        <v>418</v>
      </c>
      <c r="R12" s="79"/>
      <c r="S12" s="79"/>
      <c r="T12" s="78" t="str">
        <f>REPLACE(INDEX(GroupVertices[Group],MATCH(Edges24[[#This Row],[Vertex 1]],GroupVertices[Vertex],0)),1,1,"")</f>
        <v>4</v>
      </c>
      <c r="U12" s="78" t="str">
        <f>REPLACE(INDEX(GroupVertices[Group],MATCH(Edges24[[#This Row],[Vertex 2]],GroupVertices[Vertex],0)),1,1,"")</f>
        <v>4</v>
      </c>
      <c r="V12" s="48"/>
      <c r="W12" s="49"/>
      <c r="X12" s="48"/>
      <c r="Y12" s="49"/>
      <c r="Z12" s="48"/>
      <c r="AA12" s="49"/>
      <c r="AB12" s="48"/>
      <c r="AC12" s="49"/>
      <c r="AD12" s="48"/>
    </row>
    <row r="13" spans="1:30" ht="15">
      <c r="A13" s="65" t="s">
        <v>200</v>
      </c>
      <c r="B13" s="65" t="s">
        <v>333</v>
      </c>
      <c r="C13" s="66"/>
      <c r="D13" s="67"/>
      <c r="E13" s="66"/>
      <c r="F13" s="69"/>
      <c r="G13" s="66"/>
      <c r="H13" s="70"/>
      <c r="I13" s="71"/>
      <c r="J13" s="71"/>
      <c r="K13" s="34" t="s">
        <v>65</v>
      </c>
      <c r="L13" s="72">
        <v>13</v>
      </c>
      <c r="M13" s="72"/>
      <c r="N13" s="73"/>
      <c r="O13" s="79" t="s">
        <v>417</v>
      </c>
      <c r="P13" s="79">
        <v>1</v>
      </c>
      <c r="Q13" s="79" t="s">
        <v>418</v>
      </c>
      <c r="R13" s="79"/>
      <c r="S13" s="79"/>
      <c r="T13" s="78" t="str">
        <f>REPLACE(INDEX(GroupVertices[Group],MATCH(Edges24[[#This Row],[Vertex 1]],GroupVertices[Vertex],0)),1,1,"")</f>
        <v>4</v>
      </c>
      <c r="U13" s="78" t="str">
        <f>REPLACE(INDEX(GroupVertices[Group],MATCH(Edges24[[#This Row],[Vertex 2]],GroupVertices[Vertex],0)),1,1,"")</f>
        <v>1</v>
      </c>
      <c r="V13" s="48"/>
      <c r="W13" s="49"/>
      <c r="X13" s="48"/>
      <c r="Y13" s="49"/>
      <c r="Z13" s="48"/>
      <c r="AA13" s="49"/>
      <c r="AB13" s="48"/>
      <c r="AC13" s="49"/>
      <c r="AD13" s="48"/>
    </row>
    <row r="14" spans="1:30" ht="15">
      <c r="A14" s="65" t="s">
        <v>200</v>
      </c>
      <c r="B14" s="65" t="s">
        <v>341</v>
      </c>
      <c r="C14" s="66"/>
      <c r="D14" s="67"/>
      <c r="E14" s="66"/>
      <c r="F14" s="69"/>
      <c r="G14" s="66"/>
      <c r="H14" s="70"/>
      <c r="I14" s="71"/>
      <c r="J14" s="71"/>
      <c r="K14" s="34" t="s">
        <v>65</v>
      </c>
      <c r="L14" s="72">
        <v>14</v>
      </c>
      <c r="M14" s="72"/>
      <c r="N14" s="73"/>
      <c r="O14" s="79" t="s">
        <v>417</v>
      </c>
      <c r="P14" s="79">
        <v>1</v>
      </c>
      <c r="Q14" s="79" t="s">
        <v>418</v>
      </c>
      <c r="R14" s="79"/>
      <c r="S14" s="79"/>
      <c r="T14" s="78" t="str">
        <f>REPLACE(INDEX(GroupVertices[Group],MATCH(Edges24[[#This Row],[Vertex 1]],GroupVertices[Vertex],0)),1,1,"")</f>
        <v>4</v>
      </c>
      <c r="U14" s="78" t="str">
        <f>REPLACE(INDEX(GroupVertices[Group],MATCH(Edges24[[#This Row],[Vertex 2]],GroupVertices[Vertex],0)),1,1,"")</f>
        <v>4</v>
      </c>
      <c r="V14" s="48"/>
      <c r="W14" s="49"/>
      <c r="X14" s="48"/>
      <c r="Y14" s="49"/>
      <c r="Z14" s="48"/>
      <c r="AA14" s="49"/>
      <c r="AB14" s="48"/>
      <c r="AC14" s="49"/>
      <c r="AD14" s="48"/>
    </row>
    <row r="15" spans="1:30" ht="15">
      <c r="A15" s="65" t="s">
        <v>200</v>
      </c>
      <c r="B15" s="65" t="s">
        <v>339</v>
      </c>
      <c r="C15" s="66"/>
      <c r="D15" s="67"/>
      <c r="E15" s="66"/>
      <c r="F15" s="69"/>
      <c r="G15" s="66"/>
      <c r="H15" s="70"/>
      <c r="I15" s="71"/>
      <c r="J15" s="71"/>
      <c r="K15" s="34" t="s">
        <v>65</v>
      </c>
      <c r="L15" s="72">
        <v>15</v>
      </c>
      <c r="M15" s="72"/>
      <c r="N15" s="73"/>
      <c r="O15" s="79" t="s">
        <v>417</v>
      </c>
      <c r="P15" s="79">
        <v>1</v>
      </c>
      <c r="Q15" s="79" t="s">
        <v>418</v>
      </c>
      <c r="R15" s="79"/>
      <c r="S15" s="79"/>
      <c r="T15" s="78" t="str">
        <f>REPLACE(INDEX(GroupVertices[Group],MATCH(Edges24[[#This Row],[Vertex 1]],GroupVertices[Vertex],0)),1,1,"")</f>
        <v>4</v>
      </c>
      <c r="U15" s="78" t="str">
        <f>REPLACE(INDEX(GroupVertices[Group],MATCH(Edges24[[#This Row],[Vertex 2]],GroupVertices[Vertex],0)),1,1,"")</f>
        <v>2</v>
      </c>
      <c r="V15" s="48"/>
      <c r="W15" s="49"/>
      <c r="X15" s="48"/>
      <c r="Y15" s="49"/>
      <c r="Z15" s="48"/>
      <c r="AA15" s="49"/>
      <c r="AB15" s="48"/>
      <c r="AC15" s="49"/>
      <c r="AD15" s="48"/>
    </row>
    <row r="16" spans="1:30" ht="15">
      <c r="A16" s="65" t="s">
        <v>200</v>
      </c>
      <c r="B16" s="65" t="s">
        <v>357</v>
      </c>
      <c r="C16" s="66"/>
      <c r="D16" s="67"/>
      <c r="E16" s="66"/>
      <c r="F16" s="69"/>
      <c r="G16" s="66"/>
      <c r="H16" s="70"/>
      <c r="I16" s="71"/>
      <c r="J16" s="71"/>
      <c r="K16" s="34" t="s">
        <v>65</v>
      </c>
      <c r="L16" s="72">
        <v>16</v>
      </c>
      <c r="M16" s="72"/>
      <c r="N16" s="73"/>
      <c r="O16" s="79" t="s">
        <v>417</v>
      </c>
      <c r="P16" s="79">
        <v>1</v>
      </c>
      <c r="Q16" s="79" t="s">
        <v>418</v>
      </c>
      <c r="R16" s="79"/>
      <c r="S16" s="79"/>
      <c r="T16" s="78" t="str">
        <f>REPLACE(INDEX(GroupVertices[Group],MATCH(Edges24[[#This Row],[Vertex 1]],GroupVertices[Vertex],0)),1,1,"")</f>
        <v>4</v>
      </c>
      <c r="U16" s="78" t="str">
        <f>REPLACE(INDEX(GroupVertices[Group],MATCH(Edges24[[#This Row],[Vertex 2]],GroupVertices[Vertex],0)),1,1,"")</f>
        <v>2</v>
      </c>
      <c r="V16" s="48"/>
      <c r="W16" s="49"/>
      <c r="X16" s="48"/>
      <c r="Y16" s="49"/>
      <c r="Z16" s="48"/>
      <c r="AA16" s="49"/>
      <c r="AB16" s="48"/>
      <c r="AC16" s="49"/>
      <c r="AD16" s="48"/>
    </row>
    <row r="17" spans="1:30" ht="15">
      <c r="A17" s="65" t="s">
        <v>199</v>
      </c>
      <c r="B17" s="65" t="s">
        <v>200</v>
      </c>
      <c r="C17" s="66"/>
      <c r="D17" s="67"/>
      <c r="E17" s="66"/>
      <c r="F17" s="69"/>
      <c r="G17" s="66"/>
      <c r="H17" s="70"/>
      <c r="I17" s="71"/>
      <c r="J17" s="71"/>
      <c r="K17" s="34" t="s">
        <v>65</v>
      </c>
      <c r="L17" s="72">
        <v>17</v>
      </c>
      <c r="M17" s="72"/>
      <c r="N17" s="73"/>
      <c r="O17" s="79" t="s">
        <v>417</v>
      </c>
      <c r="P17" s="79">
        <v>1</v>
      </c>
      <c r="Q17" s="79" t="s">
        <v>418</v>
      </c>
      <c r="R17" s="79"/>
      <c r="S17" s="79"/>
      <c r="T17" s="78" t="str">
        <f>REPLACE(INDEX(GroupVertices[Group],MATCH(Edges24[[#This Row],[Vertex 1]],GroupVertices[Vertex],0)),1,1,"")</f>
        <v>1</v>
      </c>
      <c r="U17" s="78" t="str">
        <f>REPLACE(INDEX(GroupVertices[Group],MATCH(Edges24[[#This Row],[Vertex 2]],GroupVertices[Vertex],0)),1,1,"")</f>
        <v>4</v>
      </c>
      <c r="V17" s="48"/>
      <c r="W17" s="49"/>
      <c r="X17" s="48"/>
      <c r="Y17" s="49"/>
      <c r="Z17" s="48"/>
      <c r="AA17" s="49"/>
      <c r="AB17" s="48"/>
      <c r="AC17" s="49"/>
      <c r="AD17" s="48"/>
    </row>
    <row r="18" spans="1:30" ht="15">
      <c r="A18" s="65" t="s">
        <v>199</v>
      </c>
      <c r="B18" s="65" t="s">
        <v>361</v>
      </c>
      <c r="C18" s="66"/>
      <c r="D18" s="67"/>
      <c r="E18" s="66"/>
      <c r="F18" s="69"/>
      <c r="G18" s="66"/>
      <c r="H18" s="70"/>
      <c r="I18" s="71"/>
      <c r="J18" s="71"/>
      <c r="K18" s="34" t="s">
        <v>65</v>
      </c>
      <c r="L18" s="72">
        <v>18</v>
      </c>
      <c r="M18" s="72"/>
      <c r="N18" s="73"/>
      <c r="O18" s="79" t="s">
        <v>417</v>
      </c>
      <c r="P18" s="79">
        <v>1</v>
      </c>
      <c r="Q18" s="79" t="s">
        <v>418</v>
      </c>
      <c r="R18" s="79"/>
      <c r="S18" s="79"/>
      <c r="T18" s="78" t="str">
        <f>REPLACE(INDEX(GroupVertices[Group],MATCH(Edges24[[#This Row],[Vertex 1]],GroupVertices[Vertex],0)),1,1,"")</f>
        <v>1</v>
      </c>
      <c r="U18" s="78" t="str">
        <f>REPLACE(INDEX(GroupVertices[Group],MATCH(Edges24[[#This Row],[Vertex 2]],GroupVertices[Vertex],0)),1,1,"")</f>
        <v>1</v>
      </c>
      <c r="V18" s="48"/>
      <c r="W18" s="49"/>
      <c r="X18" s="48"/>
      <c r="Y18" s="49"/>
      <c r="Z18" s="48"/>
      <c r="AA18" s="49"/>
      <c r="AB18" s="48"/>
      <c r="AC18" s="49"/>
      <c r="AD18" s="48"/>
    </row>
    <row r="19" spans="1:30" ht="15">
      <c r="A19" s="65" t="s">
        <v>201</v>
      </c>
      <c r="B19" s="65" t="s">
        <v>213</v>
      </c>
      <c r="C19" s="66"/>
      <c r="D19" s="67"/>
      <c r="E19" s="66"/>
      <c r="F19" s="69"/>
      <c r="G19" s="66"/>
      <c r="H19" s="70"/>
      <c r="I19" s="71"/>
      <c r="J19" s="71"/>
      <c r="K19" s="34" t="s">
        <v>65</v>
      </c>
      <c r="L19" s="72">
        <v>19</v>
      </c>
      <c r="M19" s="72"/>
      <c r="N19" s="73"/>
      <c r="O19" s="79" t="s">
        <v>417</v>
      </c>
      <c r="P19" s="79">
        <v>1</v>
      </c>
      <c r="Q19" s="79" t="s">
        <v>418</v>
      </c>
      <c r="R19" s="79"/>
      <c r="S19" s="79"/>
      <c r="T19" s="78" t="str">
        <f>REPLACE(INDEX(GroupVertices[Group],MATCH(Edges24[[#This Row],[Vertex 1]],GroupVertices[Vertex],0)),1,1,"")</f>
        <v>2</v>
      </c>
      <c r="U19" s="78" t="str">
        <f>REPLACE(INDEX(GroupVertices[Group],MATCH(Edges24[[#This Row],[Vertex 2]],GroupVertices[Vertex],0)),1,1,"")</f>
        <v>2</v>
      </c>
      <c r="V19" s="48"/>
      <c r="W19" s="49"/>
      <c r="X19" s="48"/>
      <c r="Y19" s="49"/>
      <c r="Z19" s="48"/>
      <c r="AA19" s="49"/>
      <c r="AB19" s="48"/>
      <c r="AC19" s="49"/>
      <c r="AD19" s="48"/>
    </row>
    <row r="20" spans="1:30" ht="15">
      <c r="A20" s="65" t="s">
        <v>201</v>
      </c>
      <c r="B20" s="65" t="s">
        <v>222</v>
      </c>
      <c r="C20" s="66"/>
      <c r="D20" s="67"/>
      <c r="E20" s="66"/>
      <c r="F20" s="69"/>
      <c r="G20" s="66"/>
      <c r="H20" s="70"/>
      <c r="I20" s="71"/>
      <c r="J20" s="71"/>
      <c r="K20" s="34" t="s">
        <v>65</v>
      </c>
      <c r="L20" s="72">
        <v>20</v>
      </c>
      <c r="M20" s="72"/>
      <c r="N20" s="73"/>
      <c r="O20" s="79" t="s">
        <v>417</v>
      </c>
      <c r="P20" s="79">
        <v>1</v>
      </c>
      <c r="Q20" s="79" t="s">
        <v>418</v>
      </c>
      <c r="R20" s="79"/>
      <c r="S20" s="79"/>
      <c r="T20" s="78" t="str">
        <f>REPLACE(INDEX(GroupVertices[Group],MATCH(Edges24[[#This Row],[Vertex 1]],GroupVertices[Vertex],0)),1,1,"")</f>
        <v>2</v>
      </c>
      <c r="U20" s="78" t="str">
        <f>REPLACE(INDEX(GroupVertices[Group],MATCH(Edges24[[#This Row],[Vertex 2]],GroupVertices[Vertex],0)),1,1,"")</f>
        <v>3</v>
      </c>
      <c r="V20" s="48"/>
      <c r="W20" s="49"/>
      <c r="X20" s="48"/>
      <c r="Y20" s="49"/>
      <c r="Z20" s="48"/>
      <c r="AA20" s="49"/>
      <c r="AB20" s="48"/>
      <c r="AC20" s="49"/>
      <c r="AD20" s="48"/>
    </row>
    <row r="21" spans="1:30" ht="15">
      <c r="A21" s="65" t="s">
        <v>201</v>
      </c>
      <c r="B21" s="65" t="s">
        <v>283</v>
      </c>
      <c r="C21" s="66"/>
      <c r="D21" s="67"/>
      <c r="E21" s="66"/>
      <c r="F21" s="69"/>
      <c r="G21" s="66"/>
      <c r="H21" s="70"/>
      <c r="I21" s="71"/>
      <c r="J21" s="71"/>
      <c r="K21" s="34" t="s">
        <v>65</v>
      </c>
      <c r="L21" s="72">
        <v>21</v>
      </c>
      <c r="M21" s="72"/>
      <c r="N21" s="73"/>
      <c r="O21" s="79" t="s">
        <v>417</v>
      </c>
      <c r="P21" s="79">
        <v>1</v>
      </c>
      <c r="Q21" s="79" t="s">
        <v>418</v>
      </c>
      <c r="R21" s="79"/>
      <c r="S21" s="79"/>
      <c r="T21" s="78" t="str">
        <f>REPLACE(INDEX(GroupVertices[Group],MATCH(Edges24[[#This Row],[Vertex 1]],GroupVertices[Vertex],0)),1,1,"")</f>
        <v>2</v>
      </c>
      <c r="U21" s="78" t="str">
        <f>REPLACE(INDEX(GroupVertices[Group],MATCH(Edges24[[#This Row],[Vertex 2]],GroupVertices[Vertex],0)),1,1,"")</f>
        <v>2</v>
      </c>
      <c r="V21" s="48"/>
      <c r="W21" s="49"/>
      <c r="X21" s="48"/>
      <c r="Y21" s="49"/>
      <c r="Z21" s="48"/>
      <c r="AA21" s="49"/>
      <c r="AB21" s="48"/>
      <c r="AC21" s="49"/>
      <c r="AD21" s="48"/>
    </row>
    <row r="22" spans="1:30" ht="15">
      <c r="A22" s="65" t="s">
        <v>201</v>
      </c>
      <c r="B22" s="65" t="s">
        <v>293</v>
      </c>
      <c r="C22" s="66"/>
      <c r="D22" s="67"/>
      <c r="E22" s="66"/>
      <c r="F22" s="69"/>
      <c r="G22" s="66"/>
      <c r="H22" s="70"/>
      <c r="I22" s="71"/>
      <c r="J22" s="71"/>
      <c r="K22" s="34" t="s">
        <v>65</v>
      </c>
      <c r="L22" s="72">
        <v>22</v>
      </c>
      <c r="M22" s="72"/>
      <c r="N22" s="73"/>
      <c r="O22" s="79" t="s">
        <v>417</v>
      </c>
      <c r="P22" s="79">
        <v>1</v>
      </c>
      <c r="Q22" s="79" t="s">
        <v>418</v>
      </c>
      <c r="R22" s="79"/>
      <c r="S22" s="79"/>
      <c r="T22" s="78" t="str">
        <f>REPLACE(INDEX(GroupVertices[Group],MATCH(Edges24[[#This Row],[Vertex 1]],GroupVertices[Vertex],0)),1,1,"")</f>
        <v>2</v>
      </c>
      <c r="U22" s="78" t="str">
        <f>REPLACE(INDEX(GroupVertices[Group],MATCH(Edges24[[#This Row],[Vertex 2]],GroupVertices[Vertex],0)),1,1,"")</f>
        <v>2</v>
      </c>
      <c r="V22" s="48"/>
      <c r="W22" s="49"/>
      <c r="X22" s="48"/>
      <c r="Y22" s="49"/>
      <c r="Z22" s="48"/>
      <c r="AA22" s="49"/>
      <c r="AB22" s="48"/>
      <c r="AC22" s="49"/>
      <c r="AD22" s="48"/>
    </row>
    <row r="23" spans="1:30" ht="15">
      <c r="A23" s="65" t="s">
        <v>201</v>
      </c>
      <c r="B23" s="65" t="s">
        <v>295</v>
      </c>
      <c r="C23" s="66"/>
      <c r="D23" s="67"/>
      <c r="E23" s="66"/>
      <c r="F23" s="69"/>
      <c r="G23" s="66"/>
      <c r="H23" s="70"/>
      <c r="I23" s="71"/>
      <c r="J23" s="71"/>
      <c r="K23" s="34" t="s">
        <v>65</v>
      </c>
      <c r="L23" s="72">
        <v>23</v>
      </c>
      <c r="M23" s="72"/>
      <c r="N23" s="73"/>
      <c r="O23" s="79" t="s">
        <v>417</v>
      </c>
      <c r="P23" s="79">
        <v>1</v>
      </c>
      <c r="Q23" s="79" t="s">
        <v>418</v>
      </c>
      <c r="R23" s="79"/>
      <c r="S23" s="79"/>
      <c r="T23" s="78" t="str">
        <f>REPLACE(INDEX(GroupVertices[Group],MATCH(Edges24[[#This Row],[Vertex 1]],GroupVertices[Vertex],0)),1,1,"")</f>
        <v>2</v>
      </c>
      <c r="U23" s="78" t="str">
        <f>REPLACE(INDEX(GroupVertices[Group],MATCH(Edges24[[#This Row],[Vertex 2]],GroupVertices[Vertex],0)),1,1,"")</f>
        <v>2</v>
      </c>
      <c r="V23" s="48"/>
      <c r="W23" s="49"/>
      <c r="X23" s="48"/>
      <c r="Y23" s="49"/>
      <c r="Z23" s="48"/>
      <c r="AA23" s="49"/>
      <c r="AB23" s="48"/>
      <c r="AC23" s="49"/>
      <c r="AD23" s="48"/>
    </row>
    <row r="24" spans="1:30" ht="15">
      <c r="A24" s="65" t="s">
        <v>199</v>
      </c>
      <c r="B24" s="65" t="s">
        <v>201</v>
      </c>
      <c r="C24" s="66"/>
      <c r="D24" s="67"/>
      <c r="E24" s="66"/>
      <c r="F24" s="69"/>
      <c r="G24" s="66"/>
      <c r="H24" s="70"/>
      <c r="I24" s="71"/>
      <c r="J24" s="71"/>
      <c r="K24" s="34" t="s">
        <v>65</v>
      </c>
      <c r="L24" s="72">
        <v>24</v>
      </c>
      <c r="M24" s="72"/>
      <c r="N24" s="73"/>
      <c r="O24" s="79" t="s">
        <v>417</v>
      </c>
      <c r="P24" s="79">
        <v>1</v>
      </c>
      <c r="Q24" s="79" t="s">
        <v>418</v>
      </c>
      <c r="R24" s="79"/>
      <c r="S24" s="79"/>
      <c r="T24" s="78" t="str">
        <f>REPLACE(INDEX(GroupVertices[Group],MATCH(Edges24[[#This Row],[Vertex 1]],GroupVertices[Vertex],0)),1,1,"")</f>
        <v>1</v>
      </c>
      <c r="U24" s="78" t="str">
        <f>REPLACE(INDEX(GroupVertices[Group],MATCH(Edges24[[#This Row],[Vertex 2]],GroupVertices[Vertex],0)),1,1,"")</f>
        <v>2</v>
      </c>
      <c r="V24" s="48"/>
      <c r="W24" s="49"/>
      <c r="X24" s="48"/>
      <c r="Y24" s="49"/>
      <c r="Z24" s="48"/>
      <c r="AA24" s="49"/>
      <c r="AB24" s="48"/>
      <c r="AC24" s="49"/>
      <c r="AD24" s="48"/>
    </row>
    <row r="25" spans="1:30" ht="15">
      <c r="A25" s="65" t="s">
        <v>199</v>
      </c>
      <c r="B25" s="65" t="s">
        <v>362</v>
      </c>
      <c r="C25" s="66"/>
      <c r="D25" s="67"/>
      <c r="E25" s="66"/>
      <c r="F25" s="69"/>
      <c r="G25" s="66"/>
      <c r="H25" s="70"/>
      <c r="I25" s="71"/>
      <c r="J25" s="71"/>
      <c r="K25" s="34" t="s">
        <v>65</v>
      </c>
      <c r="L25" s="72">
        <v>25</v>
      </c>
      <c r="M25" s="72"/>
      <c r="N25" s="73"/>
      <c r="O25" s="79" t="s">
        <v>417</v>
      </c>
      <c r="P25" s="79">
        <v>1</v>
      </c>
      <c r="Q25" s="79" t="s">
        <v>418</v>
      </c>
      <c r="R25" s="79"/>
      <c r="S25" s="79"/>
      <c r="T25" s="78" t="str">
        <f>REPLACE(INDEX(GroupVertices[Group],MATCH(Edges24[[#This Row],[Vertex 1]],GroupVertices[Vertex],0)),1,1,"")</f>
        <v>1</v>
      </c>
      <c r="U25" s="78" t="str">
        <f>REPLACE(INDEX(GroupVertices[Group],MATCH(Edges24[[#This Row],[Vertex 2]],GroupVertices[Vertex],0)),1,1,"")</f>
        <v>1</v>
      </c>
      <c r="V25" s="48"/>
      <c r="W25" s="49"/>
      <c r="X25" s="48"/>
      <c r="Y25" s="49"/>
      <c r="Z25" s="48"/>
      <c r="AA25" s="49"/>
      <c r="AB25" s="48"/>
      <c r="AC25" s="49"/>
      <c r="AD25" s="48"/>
    </row>
    <row r="26" spans="1:30" ht="15">
      <c r="A26" s="65" t="s">
        <v>202</v>
      </c>
      <c r="B26" s="65" t="s">
        <v>242</v>
      </c>
      <c r="C26" s="66"/>
      <c r="D26" s="67"/>
      <c r="E26" s="66"/>
      <c r="F26" s="69"/>
      <c r="G26" s="66"/>
      <c r="H26" s="70"/>
      <c r="I26" s="71"/>
      <c r="J26" s="71"/>
      <c r="K26" s="34" t="s">
        <v>65</v>
      </c>
      <c r="L26" s="72">
        <v>26</v>
      </c>
      <c r="M26" s="72"/>
      <c r="N26" s="73"/>
      <c r="O26" s="79" t="s">
        <v>417</v>
      </c>
      <c r="P26" s="79">
        <v>1</v>
      </c>
      <c r="Q26" s="79" t="s">
        <v>418</v>
      </c>
      <c r="R26" s="79"/>
      <c r="S26" s="79"/>
      <c r="T26" s="78" t="str">
        <f>REPLACE(INDEX(GroupVertices[Group],MATCH(Edges24[[#This Row],[Vertex 1]],GroupVertices[Vertex],0)),1,1,"")</f>
        <v>2</v>
      </c>
      <c r="U26" s="78" t="str">
        <f>REPLACE(INDEX(GroupVertices[Group],MATCH(Edges24[[#This Row],[Vertex 2]],GroupVertices[Vertex],0)),1,1,"")</f>
        <v>2</v>
      </c>
      <c r="V26" s="48"/>
      <c r="W26" s="49"/>
      <c r="X26" s="48"/>
      <c r="Y26" s="49"/>
      <c r="Z26" s="48"/>
      <c r="AA26" s="49"/>
      <c r="AB26" s="48"/>
      <c r="AC26" s="49"/>
      <c r="AD26" s="48"/>
    </row>
    <row r="27" spans="1:30" ht="15">
      <c r="A27" s="65" t="s">
        <v>202</v>
      </c>
      <c r="B27" s="65" t="s">
        <v>363</v>
      </c>
      <c r="C27" s="66"/>
      <c r="D27" s="67"/>
      <c r="E27" s="66"/>
      <c r="F27" s="69"/>
      <c r="G27" s="66"/>
      <c r="H27" s="70"/>
      <c r="I27" s="71"/>
      <c r="J27" s="71"/>
      <c r="K27" s="34" t="s">
        <v>65</v>
      </c>
      <c r="L27" s="72">
        <v>27</v>
      </c>
      <c r="M27" s="72"/>
      <c r="N27" s="73"/>
      <c r="O27" s="79" t="s">
        <v>417</v>
      </c>
      <c r="P27" s="79">
        <v>1</v>
      </c>
      <c r="Q27" s="79" t="s">
        <v>418</v>
      </c>
      <c r="R27" s="79"/>
      <c r="S27" s="79"/>
      <c r="T27" s="78" t="str">
        <f>REPLACE(INDEX(GroupVertices[Group],MATCH(Edges24[[#This Row],[Vertex 1]],GroupVertices[Vertex],0)),1,1,"")</f>
        <v>2</v>
      </c>
      <c r="U27" s="78" t="str">
        <f>REPLACE(INDEX(GroupVertices[Group],MATCH(Edges24[[#This Row],[Vertex 2]],GroupVertices[Vertex],0)),1,1,"")</f>
        <v>2</v>
      </c>
      <c r="V27" s="48"/>
      <c r="W27" s="49"/>
      <c r="X27" s="48"/>
      <c r="Y27" s="49"/>
      <c r="Z27" s="48"/>
      <c r="AA27" s="49"/>
      <c r="AB27" s="48"/>
      <c r="AC27" s="49"/>
      <c r="AD27" s="48"/>
    </row>
    <row r="28" spans="1:30" ht="15">
      <c r="A28" s="65" t="s">
        <v>202</v>
      </c>
      <c r="B28" s="65" t="s">
        <v>309</v>
      </c>
      <c r="C28" s="66"/>
      <c r="D28" s="67"/>
      <c r="E28" s="66"/>
      <c r="F28" s="69"/>
      <c r="G28" s="66"/>
      <c r="H28" s="70"/>
      <c r="I28" s="71"/>
      <c r="J28" s="71"/>
      <c r="K28" s="34" t="s">
        <v>65</v>
      </c>
      <c r="L28" s="72">
        <v>28</v>
      </c>
      <c r="M28" s="72"/>
      <c r="N28" s="73"/>
      <c r="O28" s="79" t="s">
        <v>417</v>
      </c>
      <c r="P28" s="79">
        <v>1</v>
      </c>
      <c r="Q28" s="79" t="s">
        <v>418</v>
      </c>
      <c r="R28" s="79"/>
      <c r="S28" s="79"/>
      <c r="T28" s="78" t="str">
        <f>REPLACE(INDEX(GroupVertices[Group],MATCH(Edges24[[#This Row],[Vertex 1]],GroupVertices[Vertex],0)),1,1,"")</f>
        <v>2</v>
      </c>
      <c r="U28" s="78" t="str">
        <f>REPLACE(INDEX(GroupVertices[Group],MATCH(Edges24[[#This Row],[Vertex 2]],GroupVertices[Vertex],0)),1,1,"")</f>
        <v>4</v>
      </c>
      <c r="V28" s="48"/>
      <c r="W28" s="49"/>
      <c r="X28" s="48"/>
      <c r="Y28" s="49"/>
      <c r="Z28" s="48"/>
      <c r="AA28" s="49"/>
      <c r="AB28" s="48"/>
      <c r="AC28" s="49"/>
      <c r="AD28" s="48"/>
    </row>
    <row r="29" spans="1:30" ht="15">
      <c r="A29" s="65" t="s">
        <v>202</v>
      </c>
      <c r="B29" s="65" t="s">
        <v>312</v>
      </c>
      <c r="C29" s="66"/>
      <c r="D29" s="67"/>
      <c r="E29" s="66"/>
      <c r="F29" s="69"/>
      <c r="G29" s="66"/>
      <c r="H29" s="70"/>
      <c r="I29" s="71"/>
      <c r="J29" s="71"/>
      <c r="K29" s="34" t="s">
        <v>65</v>
      </c>
      <c r="L29" s="72">
        <v>29</v>
      </c>
      <c r="M29" s="72"/>
      <c r="N29" s="73"/>
      <c r="O29" s="79" t="s">
        <v>417</v>
      </c>
      <c r="P29" s="79">
        <v>1</v>
      </c>
      <c r="Q29" s="79" t="s">
        <v>418</v>
      </c>
      <c r="R29" s="79"/>
      <c r="S29" s="79"/>
      <c r="T29" s="78" t="str">
        <f>REPLACE(INDEX(GroupVertices[Group],MATCH(Edges24[[#This Row],[Vertex 1]],GroupVertices[Vertex],0)),1,1,"")</f>
        <v>2</v>
      </c>
      <c r="U29" s="78" t="str">
        <f>REPLACE(INDEX(GroupVertices[Group],MATCH(Edges24[[#This Row],[Vertex 2]],GroupVertices[Vertex],0)),1,1,"")</f>
        <v>2</v>
      </c>
      <c r="V29" s="48"/>
      <c r="W29" s="49"/>
      <c r="X29" s="48"/>
      <c r="Y29" s="49"/>
      <c r="Z29" s="48"/>
      <c r="AA29" s="49"/>
      <c r="AB29" s="48"/>
      <c r="AC29" s="49"/>
      <c r="AD29" s="48"/>
    </row>
    <row r="30" spans="1:30" ht="15">
      <c r="A30" s="65" t="s">
        <v>199</v>
      </c>
      <c r="B30" s="65" t="s">
        <v>202</v>
      </c>
      <c r="C30" s="66"/>
      <c r="D30" s="67"/>
      <c r="E30" s="66"/>
      <c r="F30" s="69"/>
      <c r="G30" s="66"/>
      <c r="H30" s="70"/>
      <c r="I30" s="71"/>
      <c r="J30" s="71"/>
      <c r="K30" s="34" t="s">
        <v>65</v>
      </c>
      <c r="L30" s="72">
        <v>30</v>
      </c>
      <c r="M30" s="72"/>
      <c r="N30" s="73"/>
      <c r="O30" s="79" t="s">
        <v>417</v>
      </c>
      <c r="P30" s="79">
        <v>1</v>
      </c>
      <c r="Q30" s="79" t="s">
        <v>418</v>
      </c>
      <c r="R30" s="79"/>
      <c r="S30" s="79"/>
      <c r="T30" s="78" t="str">
        <f>REPLACE(INDEX(GroupVertices[Group],MATCH(Edges24[[#This Row],[Vertex 1]],GroupVertices[Vertex],0)),1,1,"")</f>
        <v>1</v>
      </c>
      <c r="U30" s="78" t="str">
        <f>REPLACE(INDEX(GroupVertices[Group],MATCH(Edges24[[#This Row],[Vertex 2]],GroupVertices[Vertex],0)),1,1,"")</f>
        <v>2</v>
      </c>
      <c r="V30" s="48"/>
      <c r="W30" s="49"/>
      <c r="X30" s="48"/>
      <c r="Y30" s="49"/>
      <c r="Z30" s="48"/>
      <c r="AA30" s="49"/>
      <c r="AB30" s="48"/>
      <c r="AC30" s="49"/>
      <c r="AD30" s="48"/>
    </row>
    <row r="31" spans="1:30" ht="15">
      <c r="A31" s="65" t="s">
        <v>203</v>
      </c>
      <c r="B31" s="65" t="s">
        <v>344</v>
      </c>
      <c r="C31" s="66"/>
      <c r="D31" s="67"/>
      <c r="E31" s="66"/>
      <c r="F31" s="69"/>
      <c r="G31" s="66"/>
      <c r="H31" s="70"/>
      <c r="I31" s="71"/>
      <c r="J31" s="71"/>
      <c r="K31" s="34" t="s">
        <v>65</v>
      </c>
      <c r="L31" s="72">
        <v>31</v>
      </c>
      <c r="M31" s="72"/>
      <c r="N31" s="73"/>
      <c r="O31" s="79" t="s">
        <v>417</v>
      </c>
      <c r="P31" s="79">
        <v>1</v>
      </c>
      <c r="Q31" s="79" t="s">
        <v>418</v>
      </c>
      <c r="R31" s="79"/>
      <c r="S31" s="79"/>
      <c r="T31" s="78" t="str">
        <f>REPLACE(INDEX(GroupVertices[Group],MATCH(Edges24[[#This Row],[Vertex 1]],GroupVertices[Vertex],0)),1,1,"")</f>
        <v>1</v>
      </c>
      <c r="U31" s="78" t="str">
        <f>REPLACE(INDEX(GroupVertices[Group],MATCH(Edges24[[#This Row],[Vertex 2]],GroupVertices[Vertex],0)),1,1,"")</f>
        <v>1</v>
      </c>
      <c r="V31" s="48"/>
      <c r="W31" s="49"/>
      <c r="X31" s="48"/>
      <c r="Y31" s="49"/>
      <c r="Z31" s="48"/>
      <c r="AA31" s="49"/>
      <c r="AB31" s="48"/>
      <c r="AC31" s="49"/>
      <c r="AD31" s="48"/>
    </row>
    <row r="32" spans="1:30" ht="15">
      <c r="A32" s="65" t="s">
        <v>203</v>
      </c>
      <c r="B32" s="65" t="s">
        <v>340</v>
      </c>
      <c r="C32" s="66"/>
      <c r="D32" s="67"/>
      <c r="E32" s="66"/>
      <c r="F32" s="69"/>
      <c r="G32" s="66"/>
      <c r="H32" s="70"/>
      <c r="I32" s="71"/>
      <c r="J32" s="71"/>
      <c r="K32" s="34" t="s">
        <v>65</v>
      </c>
      <c r="L32" s="72">
        <v>32</v>
      </c>
      <c r="M32" s="72"/>
      <c r="N32" s="73"/>
      <c r="O32" s="79" t="s">
        <v>417</v>
      </c>
      <c r="P32" s="79">
        <v>1</v>
      </c>
      <c r="Q32" s="79" t="s">
        <v>418</v>
      </c>
      <c r="R32" s="79"/>
      <c r="S32" s="79"/>
      <c r="T32" s="78" t="str">
        <f>REPLACE(INDEX(GroupVertices[Group],MATCH(Edges24[[#This Row],[Vertex 1]],GroupVertices[Vertex],0)),1,1,"")</f>
        <v>1</v>
      </c>
      <c r="U32" s="78" t="str">
        <f>REPLACE(INDEX(GroupVertices[Group],MATCH(Edges24[[#This Row],[Vertex 2]],GroupVertices[Vertex],0)),1,1,"")</f>
        <v>4</v>
      </c>
      <c r="V32" s="48"/>
      <c r="W32" s="49"/>
      <c r="X32" s="48"/>
      <c r="Y32" s="49"/>
      <c r="Z32" s="48"/>
      <c r="AA32" s="49"/>
      <c r="AB32" s="48"/>
      <c r="AC32" s="49"/>
      <c r="AD32" s="48"/>
    </row>
    <row r="33" spans="1:30" ht="15">
      <c r="A33" s="65" t="s">
        <v>203</v>
      </c>
      <c r="B33" s="65" t="s">
        <v>249</v>
      </c>
      <c r="C33" s="66"/>
      <c r="D33" s="67"/>
      <c r="E33" s="66"/>
      <c r="F33" s="69"/>
      <c r="G33" s="66"/>
      <c r="H33" s="70"/>
      <c r="I33" s="71"/>
      <c r="J33" s="71"/>
      <c r="K33" s="34" t="s">
        <v>65</v>
      </c>
      <c r="L33" s="72">
        <v>33</v>
      </c>
      <c r="M33" s="72"/>
      <c r="N33" s="73"/>
      <c r="O33" s="79" t="s">
        <v>417</v>
      </c>
      <c r="P33" s="79">
        <v>1</v>
      </c>
      <c r="Q33" s="79" t="s">
        <v>418</v>
      </c>
      <c r="R33" s="79"/>
      <c r="S33" s="79"/>
      <c r="T33" s="78" t="str">
        <f>REPLACE(INDEX(GroupVertices[Group],MATCH(Edges24[[#This Row],[Vertex 1]],GroupVertices[Vertex],0)),1,1,"")</f>
        <v>1</v>
      </c>
      <c r="U33" s="78" t="str">
        <f>REPLACE(INDEX(GroupVertices[Group],MATCH(Edges24[[#This Row],[Vertex 2]],GroupVertices[Vertex],0)),1,1,"")</f>
        <v>1</v>
      </c>
      <c r="V33" s="48"/>
      <c r="W33" s="49"/>
      <c r="X33" s="48"/>
      <c r="Y33" s="49"/>
      <c r="Z33" s="48"/>
      <c r="AA33" s="49"/>
      <c r="AB33" s="48"/>
      <c r="AC33" s="49"/>
      <c r="AD33" s="48"/>
    </row>
    <row r="34" spans="1:30" ht="15">
      <c r="A34" s="65" t="s">
        <v>203</v>
      </c>
      <c r="B34" s="65" t="s">
        <v>334</v>
      </c>
      <c r="C34" s="66"/>
      <c r="D34" s="67"/>
      <c r="E34" s="66"/>
      <c r="F34" s="69"/>
      <c r="G34" s="66"/>
      <c r="H34" s="70"/>
      <c r="I34" s="71"/>
      <c r="J34" s="71"/>
      <c r="K34" s="34" t="s">
        <v>65</v>
      </c>
      <c r="L34" s="72">
        <v>34</v>
      </c>
      <c r="M34" s="72"/>
      <c r="N34" s="73"/>
      <c r="O34" s="79" t="s">
        <v>417</v>
      </c>
      <c r="P34" s="79">
        <v>1</v>
      </c>
      <c r="Q34" s="79" t="s">
        <v>418</v>
      </c>
      <c r="R34" s="79"/>
      <c r="S34" s="79"/>
      <c r="T34" s="78" t="str">
        <f>REPLACE(INDEX(GroupVertices[Group],MATCH(Edges24[[#This Row],[Vertex 1]],GroupVertices[Vertex],0)),1,1,"")</f>
        <v>1</v>
      </c>
      <c r="U34" s="78" t="str">
        <f>REPLACE(INDEX(GroupVertices[Group],MATCH(Edges24[[#This Row],[Vertex 2]],GroupVertices[Vertex],0)),1,1,"")</f>
        <v>1</v>
      </c>
      <c r="V34" s="48"/>
      <c r="W34" s="49"/>
      <c r="X34" s="48"/>
      <c r="Y34" s="49"/>
      <c r="Z34" s="48"/>
      <c r="AA34" s="49"/>
      <c r="AB34" s="48"/>
      <c r="AC34" s="49"/>
      <c r="AD34" s="48"/>
    </row>
    <row r="35" spans="1:30" ht="15">
      <c r="A35" s="65" t="s">
        <v>203</v>
      </c>
      <c r="B35" s="65" t="s">
        <v>309</v>
      </c>
      <c r="C35" s="66"/>
      <c r="D35" s="67"/>
      <c r="E35" s="66"/>
      <c r="F35" s="69"/>
      <c r="G35" s="66"/>
      <c r="H35" s="70"/>
      <c r="I35" s="71"/>
      <c r="J35" s="71"/>
      <c r="K35" s="34" t="s">
        <v>65</v>
      </c>
      <c r="L35" s="72">
        <v>35</v>
      </c>
      <c r="M35" s="72"/>
      <c r="N35" s="73"/>
      <c r="O35" s="79" t="s">
        <v>417</v>
      </c>
      <c r="P35" s="79">
        <v>1</v>
      </c>
      <c r="Q35" s="79" t="s">
        <v>418</v>
      </c>
      <c r="R35" s="79"/>
      <c r="S35" s="79"/>
      <c r="T35" s="78" t="str">
        <f>REPLACE(INDEX(GroupVertices[Group],MATCH(Edges24[[#This Row],[Vertex 1]],GroupVertices[Vertex],0)),1,1,"")</f>
        <v>1</v>
      </c>
      <c r="U35" s="78" t="str">
        <f>REPLACE(INDEX(GroupVertices[Group],MATCH(Edges24[[#This Row],[Vertex 2]],GroupVertices[Vertex],0)),1,1,"")</f>
        <v>4</v>
      </c>
      <c r="V35" s="48"/>
      <c r="W35" s="49"/>
      <c r="X35" s="48"/>
      <c r="Y35" s="49"/>
      <c r="Z35" s="48"/>
      <c r="AA35" s="49"/>
      <c r="AB35" s="48"/>
      <c r="AC35" s="49"/>
      <c r="AD35" s="48"/>
    </row>
    <row r="36" spans="1:30" ht="15">
      <c r="A36" s="65" t="s">
        <v>203</v>
      </c>
      <c r="B36" s="65" t="s">
        <v>341</v>
      </c>
      <c r="C36" s="66"/>
      <c r="D36" s="67"/>
      <c r="E36" s="66"/>
      <c r="F36" s="69"/>
      <c r="G36" s="66"/>
      <c r="H36" s="70"/>
      <c r="I36" s="71"/>
      <c r="J36" s="71"/>
      <c r="K36" s="34" t="s">
        <v>65</v>
      </c>
      <c r="L36" s="72">
        <v>36</v>
      </c>
      <c r="M36" s="72"/>
      <c r="N36" s="73"/>
      <c r="O36" s="79" t="s">
        <v>417</v>
      </c>
      <c r="P36" s="79">
        <v>1</v>
      </c>
      <c r="Q36" s="79" t="s">
        <v>418</v>
      </c>
      <c r="R36" s="79"/>
      <c r="S36" s="79"/>
      <c r="T36" s="78" t="str">
        <f>REPLACE(INDEX(GroupVertices[Group],MATCH(Edges24[[#This Row],[Vertex 1]],GroupVertices[Vertex],0)),1,1,"")</f>
        <v>1</v>
      </c>
      <c r="U36" s="78" t="str">
        <f>REPLACE(INDEX(GroupVertices[Group],MATCH(Edges24[[#This Row],[Vertex 2]],GroupVertices[Vertex],0)),1,1,"")</f>
        <v>4</v>
      </c>
      <c r="V36" s="48"/>
      <c r="W36" s="49"/>
      <c r="X36" s="48"/>
      <c r="Y36" s="49"/>
      <c r="Z36" s="48"/>
      <c r="AA36" s="49"/>
      <c r="AB36" s="48"/>
      <c r="AC36" s="49"/>
      <c r="AD36" s="48"/>
    </row>
    <row r="37" spans="1:30" ht="15">
      <c r="A37" s="65" t="s">
        <v>203</v>
      </c>
      <c r="B37" s="65" t="s">
        <v>312</v>
      </c>
      <c r="C37" s="66"/>
      <c r="D37" s="67"/>
      <c r="E37" s="66"/>
      <c r="F37" s="69"/>
      <c r="G37" s="66"/>
      <c r="H37" s="70"/>
      <c r="I37" s="71"/>
      <c r="J37" s="71"/>
      <c r="K37" s="34" t="s">
        <v>65</v>
      </c>
      <c r="L37" s="72">
        <v>37</v>
      </c>
      <c r="M37" s="72"/>
      <c r="N37" s="73"/>
      <c r="O37" s="79" t="s">
        <v>417</v>
      </c>
      <c r="P37" s="79">
        <v>1</v>
      </c>
      <c r="Q37" s="79" t="s">
        <v>418</v>
      </c>
      <c r="R37" s="79"/>
      <c r="S37" s="79"/>
      <c r="T37" s="78" t="str">
        <f>REPLACE(INDEX(GroupVertices[Group],MATCH(Edges24[[#This Row],[Vertex 1]],GroupVertices[Vertex],0)),1,1,"")</f>
        <v>1</v>
      </c>
      <c r="U37" s="78" t="str">
        <f>REPLACE(INDEX(GroupVertices[Group],MATCH(Edges24[[#This Row],[Vertex 2]],GroupVertices[Vertex],0)),1,1,"")</f>
        <v>2</v>
      </c>
      <c r="V37" s="48"/>
      <c r="W37" s="49"/>
      <c r="X37" s="48"/>
      <c r="Y37" s="49"/>
      <c r="Z37" s="48"/>
      <c r="AA37" s="49"/>
      <c r="AB37" s="48"/>
      <c r="AC37" s="49"/>
      <c r="AD37" s="48"/>
    </row>
    <row r="38" spans="1:30" ht="15">
      <c r="A38" s="65" t="s">
        <v>203</v>
      </c>
      <c r="B38" s="65" t="s">
        <v>331</v>
      </c>
      <c r="C38" s="66"/>
      <c r="D38" s="67"/>
      <c r="E38" s="66"/>
      <c r="F38" s="69"/>
      <c r="G38" s="66"/>
      <c r="H38" s="70"/>
      <c r="I38" s="71"/>
      <c r="J38" s="71"/>
      <c r="K38" s="34" t="s">
        <v>65</v>
      </c>
      <c r="L38" s="72">
        <v>38</v>
      </c>
      <c r="M38" s="72"/>
      <c r="N38" s="73"/>
      <c r="O38" s="79" t="s">
        <v>417</v>
      </c>
      <c r="P38" s="79">
        <v>1</v>
      </c>
      <c r="Q38" s="79" t="s">
        <v>418</v>
      </c>
      <c r="R38" s="79"/>
      <c r="S38" s="79"/>
      <c r="T38" s="78" t="str">
        <f>REPLACE(INDEX(GroupVertices[Group],MATCH(Edges24[[#This Row],[Vertex 1]],GroupVertices[Vertex],0)),1,1,"")</f>
        <v>1</v>
      </c>
      <c r="U38" s="78" t="str">
        <f>REPLACE(INDEX(GroupVertices[Group],MATCH(Edges24[[#This Row],[Vertex 2]],GroupVertices[Vertex],0)),1,1,"")</f>
        <v>4</v>
      </c>
      <c r="V38" s="48"/>
      <c r="W38" s="49"/>
      <c r="X38" s="48"/>
      <c r="Y38" s="49"/>
      <c r="Z38" s="48"/>
      <c r="AA38" s="49"/>
      <c r="AB38" s="48"/>
      <c r="AC38" s="49"/>
      <c r="AD38" s="48"/>
    </row>
    <row r="39" spans="1:30" ht="15">
      <c r="A39" s="65" t="s">
        <v>203</v>
      </c>
      <c r="B39" s="65" t="s">
        <v>352</v>
      </c>
      <c r="C39" s="66"/>
      <c r="D39" s="67"/>
      <c r="E39" s="66"/>
      <c r="F39" s="69"/>
      <c r="G39" s="66"/>
      <c r="H39" s="70"/>
      <c r="I39" s="71"/>
      <c r="J39" s="71"/>
      <c r="K39" s="34" t="s">
        <v>65</v>
      </c>
      <c r="L39" s="72">
        <v>39</v>
      </c>
      <c r="M39" s="72"/>
      <c r="N39" s="73"/>
      <c r="O39" s="79" t="s">
        <v>417</v>
      </c>
      <c r="P39" s="79">
        <v>1</v>
      </c>
      <c r="Q39" s="79" t="s">
        <v>418</v>
      </c>
      <c r="R39" s="79"/>
      <c r="S39" s="79"/>
      <c r="T39" s="78" t="str">
        <f>REPLACE(INDEX(GroupVertices[Group],MATCH(Edges24[[#This Row],[Vertex 1]],GroupVertices[Vertex],0)),1,1,"")</f>
        <v>1</v>
      </c>
      <c r="U39" s="78" t="str">
        <f>REPLACE(INDEX(GroupVertices[Group],MATCH(Edges24[[#This Row],[Vertex 2]],GroupVertices[Vertex],0)),1,1,"")</f>
        <v>3</v>
      </c>
      <c r="V39" s="48"/>
      <c r="W39" s="49"/>
      <c r="X39" s="48"/>
      <c r="Y39" s="49"/>
      <c r="Z39" s="48"/>
      <c r="AA39" s="49"/>
      <c r="AB39" s="48"/>
      <c r="AC39" s="49"/>
      <c r="AD39" s="48"/>
    </row>
    <row r="40" spans="1:30" ht="15">
      <c r="A40" s="65" t="s">
        <v>203</v>
      </c>
      <c r="B40" s="65" t="s">
        <v>358</v>
      </c>
      <c r="C40" s="66"/>
      <c r="D40" s="67"/>
      <c r="E40" s="66"/>
      <c r="F40" s="69"/>
      <c r="G40" s="66"/>
      <c r="H40" s="70"/>
      <c r="I40" s="71"/>
      <c r="J40" s="71"/>
      <c r="K40" s="34" t="s">
        <v>65</v>
      </c>
      <c r="L40" s="72">
        <v>40</v>
      </c>
      <c r="M40" s="72"/>
      <c r="N40" s="73"/>
      <c r="O40" s="79" t="s">
        <v>417</v>
      </c>
      <c r="P40" s="79">
        <v>1</v>
      </c>
      <c r="Q40" s="79" t="s">
        <v>418</v>
      </c>
      <c r="R40" s="79"/>
      <c r="S40" s="79"/>
      <c r="T40" s="78" t="str">
        <f>REPLACE(INDEX(GroupVertices[Group],MATCH(Edges24[[#This Row],[Vertex 1]],GroupVertices[Vertex],0)),1,1,"")</f>
        <v>1</v>
      </c>
      <c r="U40" s="78" t="str">
        <f>REPLACE(INDEX(GroupVertices[Group],MATCH(Edges24[[#This Row],[Vertex 2]],GroupVertices[Vertex],0)),1,1,"")</f>
        <v>1</v>
      </c>
      <c r="V40" s="48"/>
      <c r="W40" s="49"/>
      <c r="X40" s="48"/>
      <c r="Y40" s="49"/>
      <c r="Z40" s="48"/>
      <c r="AA40" s="49"/>
      <c r="AB40" s="48"/>
      <c r="AC40" s="49"/>
      <c r="AD40" s="48"/>
    </row>
    <row r="41" spans="1:30" ht="15">
      <c r="A41" s="65" t="s">
        <v>199</v>
      </c>
      <c r="B41" s="65" t="s">
        <v>203</v>
      </c>
      <c r="C41" s="66"/>
      <c r="D41" s="67"/>
      <c r="E41" s="66"/>
      <c r="F41" s="69"/>
      <c r="G41" s="66"/>
      <c r="H41" s="70"/>
      <c r="I41" s="71"/>
      <c r="J41" s="71"/>
      <c r="K41" s="34" t="s">
        <v>65</v>
      </c>
      <c r="L41" s="72">
        <v>41</v>
      </c>
      <c r="M41" s="72"/>
      <c r="N41" s="73"/>
      <c r="O41" s="79" t="s">
        <v>417</v>
      </c>
      <c r="P41" s="79">
        <v>1</v>
      </c>
      <c r="Q41" s="79" t="s">
        <v>418</v>
      </c>
      <c r="R41" s="79"/>
      <c r="S41" s="79"/>
      <c r="T41" s="78" t="str">
        <f>REPLACE(INDEX(GroupVertices[Group],MATCH(Edges24[[#This Row],[Vertex 1]],GroupVertices[Vertex],0)),1,1,"")</f>
        <v>1</v>
      </c>
      <c r="U41" s="78" t="str">
        <f>REPLACE(INDEX(GroupVertices[Group],MATCH(Edges24[[#This Row],[Vertex 2]],GroupVertices[Vertex],0)),1,1,"")</f>
        <v>1</v>
      </c>
      <c r="V41" s="48"/>
      <c r="W41" s="49"/>
      <c r="X41" s="48"/>
      <c r="Y41" s="49"/>
      <c r="Z41" s="48"/>
      <c r="AA41" s="49"/>
      <c r="AB41" s="48"/>
      <c r="AC41" s="49"/>
      <c r="AD41" s="48"/>
    </row>
    <row r="42" spans="1:30" ht="15">
      <c r="A42" s="65" t="s">
        <v>204</v>
      </c>
      <c r="B42" s="65" t="s">
        <v>340</v>
      </c>
      <c r="C42" s="66"/>
      <c r="D42" s="67"/>
      <c r="E42" s="66"/>
      <c r="F42" s="69"/>
      <c r="G42" s="66"/>
      <c r="H42" s="70"/>
      <c r="I42" s="71"/>
      <c r="J42" s="71"/>
      <c r="K42" s="34" t="s">
        <v>65</v>
      </c>
      <c r="L42" s="72">
        <v>42</v>
      </c>
      <c r="M42" s="72"/>
      <c r="N42" s="73"/>
      <c r="O42" s="79" t="s">
        <v>417</v>
      </c>
      <c r="P42" s="79">
        <v>1</v>
      </c>
      <c r="Q42" s="79" t="s">
        <v>418</v>
      </c>
      <c r="R42" s="79"/>
      <c r="S42" s="79"/>
      <c r="T42" s="78" t="str">
        <f>REPLACE(INDEX(GroupVertices[Group],MATCH(Edges24[[#This Row],[Vertex 1]],GroupVertices[Vertex],0)),1,1,"")</f>
        <v>4</v>
      </c>
      <c r="U42" s="78" t="str">
        <f>REPLACE(INDEX(GroupVertices[Group],MATCH(Edges24[[#This Row],[Vertex 2]],GroupVertices[Vertex],0)),1,1,"")</f>
        <v>4</v>
      </c>
      <c r="V42" s="48"/>
      <c r="W42" s="49"/>
      <c r="X42" s="48"/>
      <c r="Y42" s="49"/>
      <c r="Z42" s="48"/>
      <c r="AA42" s="49"/>
      <c r="AB42" s="48"/>
      <c r="AC42" s="49"/>
      <c r="AD42" s="48"/>
    </row>
    <row r="43" spans="1:30" ht="15">
      <c r="A43" s="65" t="s">
        <v>199</v>
      </c>
      <c r="B43" s="65" t="s">
        <v>204</v>
      </c>
      <c r="C43" s="66"/>
      <c r="D43" s="67"/>
      <c r="E43" s="66"/>
      <c r="F43" s="69"/>
      <c r="G43" s="66"/>
      <c r="H43" s="70"/>
      <c r="I43" s="71"/>
      <c r="J43" s="71"/>
      <c r="K43" s="34" t="s">
        <v>65</v>
      </c>
      <c r="L43" s="72">
        <v>43</v>
      </c>
      <c r="M43" s="72"/>
      <c r="N43" s="73"/>
      <c r="O43" s="79" t="s">
        <v>417</v>
      </c>
      <c r="P43" s="79">
        <v>1</v>
      </c>
      <c r="Q43" s="79" t="s">
        <v>418</v>
      </c>
      <c r="R43" s="79"/>
      <c r="S43" s="79"/>
      <c r="T43" s="78" t="str">
        <f>REPLACE(INDEX(GroupVertices[Group],MATCH(Edges24[[#This Row],[Vertex 1]],GroupVertices[Vertex],0)),1,1,"")</f>
        <v>1</v>
      </c>
      <c r="U43" s="78" t="str">
        <f>REPLACE(INDEX(GroupVertices[Group],MATCH(Edges24[[#This Row],[Vertex 2]],GroupVertices[Vertex],0)),1,1,"")</f>
        <v>4</v>
      </c>
      <c r="V43" s="48"/>
      <c r="W43" s="49"/>
      <c r="X43" s="48"/>
      <c r="Y43" s="49"/>
      <c r="Z43" s="48"/>
      <c r="AA43" s="49"/>
      <c r="AB43" s="48"/>
      <c r="AC43" s="49"/>
      <c r="AD43" s="48"/>
    </row>
    <row r="44" spans="1:30" ht="15">
      <c r="A44" s="65" t="s">
        <v>199</v>
      </c>
      <c r="B44" s="65" t="s">
        <v>364</v>
      </c>
      <c r="C44" s="66"/>
      <c r="D44" s="67"/>
      <c r="E44" s="66"/>
      <c r="F44" s="69"/>
      <c r="G44" s="66"/>
      <c r="H44" s="70"/>
      <c r="I44" s="71"/>
      <c r="J44" s="71"/>
      <c r="K44" s="34" t="s">
        <v>65</v>
      </c>
      <c r="L44" s="72">
        <v>44</v>
      </c>
      <c r="M44" s="72"/>
      <c r="N44" s="73"/>
      <c r="O44" s="79" t="s">
        <v>417</v>
      </c>
      <c r="P44" s="79">
        <v>1</v>
      </c>
      <c r="Q44" s="79" t="s">
        <v>418</v>
      </c>
      <c r="R44" s="79"/>
      <c r="S44" s="79"/>
      <c r="T44" s="78" t="str">
        <f>REPLACE(INDEX(GroupVertices[Group],MATCH(Edges24[[#This Row],[Vertex 1]],GroupVertices[Vertex],0)),1,1,"")</f>
        <v>1</v>
      </c>
      <c r="U44" s="78" t="str">
        <f>REPLACE(INDEX(GroupVertices[Group],MATCH(Edges24[[#This Row],[Vertex 2]],GroupVertices[Vertex],0)),1,1,"")</f>
        <v>4</v>
      </c>
      <c r="V44" s="48"/>
      <c r="W44" s="49"/>
      <c r="X44" s="48"/>
      <c r="Y44" s="49"/>
      <c r="Z44" s="48"/>
      <c r="AA44" s="49"/>
      <c r="AB44" s="48"/>
      <c r="AC44" s="49"/>
      <c r="AD44" s="48"/>
    </row>
    <row r="45" spans="1:30" ht="15">
      <c r="A45" s="65" t="s">
        <v>205</v>
      </c>
      <c r="B45" s="65" t="s">
        <v>364</v>
      </c>
      <c r="C45" s="66"/>
      <c r="D45" s="67"/>
      <c r="E45" s="66"/>
      <c r="F45" s="69"/>
      <c r="G45" s="66"/>
      <c r="H45" s="70"/>
      <c r="I45" s="71"/>
      <c r="J45" s="71"/>
      <c r="K45" s="34" t="s">
        <v>65</v>
      </c>
      <c r="L45" s="72">
        <v>45</v>
      </c>
      <c r="M45" s="72"/>
      <c r="N45" s="73"/>
      <c r="O45" s="79" t="s">
        <v>417</v>
      </c>
      <c r="P45" s="79">
        <v>1</v>
      </c>
      <c r="Q45" s="79" t="s">
        <v>418</v>
      </c>
      <c r="R45" s="79"/>
      <c r="S45" s="79"/>
      <c r="T45" s="78" t="str">
        <f>REPLACE(INDEX(GroupVertices[Group],MATCH(Edges24[[#This Row],[Vertex 1]],GroupVertices[Vertex],0)),1,1,"")</f>
        <v>4</v>
      </c>
      <c r="U45" s="78" t="str">
        <f>REPLACE(INDEX(GroupVertices[Group],MATCH(Edges24[[#This Row],[Vertex 2]],GroupVertices[Vertex],0)),1,1,"")</f>
        <v>4</v>
      </c>
      <c r="V45" s="48"/>
      <c r="W45" s="49"/>
      <c r="X45" s="48"/>
      <c r="Y45" s="49"/>
      <c r="Z45" s="48"/>
      <c r="AA45" s="49"/>
      <c r="AB45" s="48"/>
      <c r="AC45" s="49"/>
      <c r="AD45" s="48"/>
    </row>
    <row r="46" spans="1:30" ht="15">
      <c r="A46" s="65" t="s">
        <v>206</v>
      </c>
      <c r="B46" s="65" t="s">
        <v>207</v>
      </c>
      <c r="C46" s="66"/>
      <c r="D46" s="67"/>
      <c r="E46" s="66"/>
      <c r="F46" s="69"/>
      <c r="G46" s="66"/>
      <c r="H46" s="70"/>
      <c r="I46" s="71"/>
      <c r="J46" s="71"/>
      <c r="K46" s="34" t="s">
        <v>66</v>
      </c>
      <c r="L46" s="72">
        <v>46</v>
      </c>
      <c r="M46" s="72"/>
      <c r="N46" s="73"/>
      <c r="O46" s="79" t="s">
        <v>417</v>
      </c>
      <c r="P46" s="79">
        <v>1</v>
      </c>
      <c r="Q46" s="79" t="s">
        <v>418</v>
      </c>
      <c r="R46" s="79"/>
      <c r="S46" s="79"/>
      <c r="T46" s="78" t="str">
        <f>REPLACE(INDEX(GroupVertices[Group],MATCH(Edges24[[#This Row],[Vertex 1]],GroupVertices[Vertex],0)),1,1,"")</f>
        <v>4</v>
      </c>
      <c r="U46" s="78" t="str">
        <f>REPLACE(INDEX(GroupVertices[Group],MATCH(Edges24[[#This Row],[Vertex 2]],GroupVertices[Vertex],0)),1,1,"")</f>
        <v>4</v>
      </c>
      <c r="V46" s="48"/>
      <c r="W46" s="49"/>
      <c r="X46" s="48"/>
      <c r="Y46" s="49"/>
      <c r="Z46" s="48"/>
      <c r="AA46" s="49"/>
      <c r="AB46" s="48"/>
      <c r="AC46" s="49"/>
      <c r="AD46" s="48"/>
    </row>
    <row r="47" spans="1:30" ht="15">
      <c r="A47" s="65" t="s">
        <v>207</v>
      </c>
      <c r="B47" s="65" t="s">
        <v>206</v>
      </c>
      <c r="C47" s="66"/>
      <c r="D47" s="67"/>
      <c r="E47" s="66"/>
      <c r="F47" s="69"/>
      <c r="G47" s="66"/>
      <c r="H47" s="70"/>
      <c r="I47" s="71"/>
      <c r="J47" s="71"/>
      <c r="K47" s="34" t="s">
        <v>66</v>
      </c>
      <c r="L47" s="72">
        <v>47</v>
      </c>
      <c r="M47" s="72"/>
      <c r="N47" s="73"/>
      <c r="O47" s="79" t="s">
        <v>417</v>
      </c>
      <c r="P47" s="79">
        <v>1</v>
      </c>
      <c r="Q47" s="79" t="s">
        <v>418</v>
      </c>
      <c r="R47" s="79"/>
      <c r="S47" s="79"/>
      <c r="T47" s="78" t="str">
        <f>REPLACE(INDEX(GroupVertices[Group],MATCH(Edges24[[#This Row],[Vertex 1]],GroupVertices[Vertex],0)),1,1,"")</f>
        <v>4</v>
      </c>
      <c r="U47" s="78" t="str">
        <f>REPLACE(INDEX(GroupVertices[Group],MATCH(Edges24[[#This Row],[Vertex 2]],GroupVertices[Vertex],0)),1,1,"")</f>
        <v>4</v>
      </c>
      <c r="V47" s="48"/>
      <c r="W47" s="49"/>
      <c r="X47" s="48"/>
      <c r="Y47" s="49"/>
      <c r="Z47" s="48"/>
      <c r="AA47" s="49"/>
      <c r="AB47" s="48"/>
      <c r="AC47" s="49"/>
      <c r="AD47" s="48"/>
    </row>
    <row r="48" spans="1:30" ht="15">
      <c r="A48" s="65" t="s">
        <v>207</v>
      </c>
      <c r="B48" s="65" t="s">
        <v>281</v>
      </c>
      <c r="C48" s="66"/>
      <c r="D48" s="67"/>
      <c r="E48" s="66"/>
      <c r="F48" s="69"/>
      <c r="G48" s="66"/>
      <c r="H48" s="70"/>
      <c r="I48" s="71"/>
      <c r="J48" s="71"/>
      <c r="K48" s="34" t="s">
        <v>65</v>
      </c>
      <c r="L48" s="72">
        <v>48</v>
      </c>
      <c r="M48" s="72"/>
      <c r="N48" s="73"/>
      <c r="O48" s="79" t="s">
        <v>417</v>
      </c>
      <c r="P48" s="79">
        <v>1</v>
      </c>
      <c r="Q48" s="79" t="s">
        <v>418</v>
      </c>
      <c r="R48" s="79"/>
      <c r="S48" s="79"/>
      <c r="T48" s="78" t="str">
        <f>REPLACE(INDEX(GroupVertices[Group],MATCH(Edges24[[#This Row],[Vertex 1]],GroupVertices[Vertex],0)),1,1,"")</f>
        <v>4</v>
      </c>
      <c r="U48" s="78" t="str">
        <f>REPLACE(INDEX(GroupVertices[Group],MATCH(Edges24[[#This Row],[Vertex 2]],GroupVertices[Vertex],0)),1,1,"")</f>
        <v>2</v>
      </c>
      <c r="V48" s="48"/>
      <c r="W48" s="49"/>
      <c r="X48" s="48"/>
      <c r="Y48" s="49"/>
      <c r="Z48" s="48"/>
      <c r="AA48" s="49"/>
      <c r="AB48" s="48"/>
      <c r="AC48" s="49"/>
      <c r="AD48" s="48"/>
    </row>
    <row r="49" spans="1:30" ht="15">
      <c r="A49" s="65" t="s">
        <v>207</v>
      </c>
      <c r="B49" s="65" t="s">
        <v>245</v>
      </c>
      <c r="C49" s="66"/>
      <c r="D49" s="67"/>
      <c r="E49" s="66"/>
      <c r="F49" s="69"/>
      <c r="G49" s="66"/>
      <c r="H49" s="70"/>
      <c r="I49" s="71"/>
      <c r="J49" s="71"/>
      <c r="K49" s="34" t="s">
        <v>65</v>
      </c>
      <c r="L49" s="72">
        <v>49</v>
      </c>
      <c r="M49" s="72"/>
      <c r="N49" s="73"/>
      <c r="O49" s="79" t="s">
        <v>417</v>
      </c>
      <c r="P49" s="79">
        <v>1</v>
      </c>
      <c r="Q49" s="79" t="s">
        <v>418</v>
      </c>
      <c r="R49" s="79"/>
      <c r="S49" s="79"/>
      <c r="T49" s="78" t="str">
        <f>REPLACE(INDEX(GroupVertices[Group],MATCH(Edges24[[#This Row],[Vertex 1]],GroupVertices[Vertex],0)),1,1,"")</f>
        <v>4</v>
      </c>
      <c r="U49" s="78" t="str">
        <f>REPLACE(INDEX(GroupVertices[Group],MATCH(Edges24[[#This Row],[Vertex 2]],GroupVertices[Vertex],0)),1,1,"")</f>
        <v>2</v>
      </c>
      <c r="V49" s="48"/>
      <c r="W49" s="49"/>
      <c r="X49" s="48"/>
      <c r="Y49" s="49"/>
      <c r="Z49" s="48"/>
      <c r="AA49" s="49"/>
      <c r="AB49" s="48"/>
      <c r="AC49" s="49"/>
      <c r="AD49" s="48"/>
    </row>
    <row r="50" spans="1:30" ht="15">
      <c r="A50" s="65" t="s">
        <v>207</v>
      </c>
      <c r="B50" s="65" t="s">
        <v>275</v>
      </c>
      <c r="C50" s="66"/>
      <c r="D50" s="67"/>
      <c r="E50" s="66"/>
      <c r="F50" s="69"/>
      <c r="G50" s="66"/>
      <c r="H50" s="70"/>
      <c r="I50" s="71"/>
      <c r="J50" s="71"/>
      <c r="K50" s="34" t="s">
        <v>65</v>
      </c>
      <c r="L50" s="72">
        <v>50</v>
      </c>
      <c r="M50" s="72"/>
      <c r="N50" s="73"/>
      <c r="O50" s="79" t="s">
        <v>417</v>
      </c>
      <c r="P50" s="79">
        <v>1</v>
      </c>
      <c r="Q50" s="79" t="s">
        <v>418</v>
      </c>
      <c r="R50" s="79"/>
      <c r="S50" s="79"/>
      <c r="T50" s="78" t="str">
        <f>REPLACE(INDEX(GroupVertices[Group],MATCH(Edges24[[#This Row],[Vertex 1]],GroupVertices[Vertex],0)),1,1,"")</f>
        <v>4</v>
      </c>
      <c r="U50" s="78" t="str">
        <f>REPLACE(INDEX(GroupVertices[Group],MATCH(Edges24[[#This Row],[Vertex 2]],GroupVertices[Vertex],0)),1,1,"")</f>
        <v>3</v>
      </c>
      <c r="V50" s="48"/>
      <c r="W50" s="49"/>
      <c r="X50" s="48"/>
      <c r="Y50" s="49"/>
      <c r="Z50" s="48"/>
      <c r="AA50" s="49"/>
      <c r="AB50" s="48"/>
      <c r="AC50" s="49"/>
      <c r="AD50" s="48"/>
    </row>
    <row r="51" spans="1:30" ht="15">
      <c r="A51" s="65" t="s">
        <v>207</v>
      </c>
      <c r="B51" s="65" t="s">
        <v>297</v>
      </c>
      <c r="C51" s="66"/>
      <c r="D51" s="67"/>
      <c r="E51" s="66"/>
      <c r="F51" s="69"/>
      <c r="G51" s="66"/>
      <c r="H51" s="70"/>
      <c r="I51" s="71"/>
      <c r="J51" s="71"/>
      <c r="K51" s="34" t="s">
        <v>65</v>
      </c>
      <c r="L51" s="72">
        <v>51</v>
      </c>
      <c r="M51" s="72"/>
      <c r="N51" s="73"/>
      <c r="O51" s="79" t="s">
        <v>417</v>
      </c>
      <c r="P51" s="79">
        <v>1</v>
      </c>
      <c r="Q51" s="79" t="s">
        <v>418</v>
      </c>
      <c r="R51" s="79"/>
      <c r="S51" s="79"/>
      <c r="T51" s="78" t="str">
        <f>REPLACE(INDEX(GroupVertices[Group],MATCH(Edges24[[#This Row],[Vertex 1]],GroupVertices[Vertex],0)),1,1,"")</f>
        <v>4</v>
      </c>
      <c r="U51" s="78" t="str">
        <f>REPLACE(INDEX(GroupVertices[Group],MATCH(Edges24[[#This Row],[Vertex 2]],GroupVertices[Vertex],0)),1,1,"")</f>
        <v>4</v>
      </c>
      <c r="V51" s="48"/>
      <c r="W51" s="49"/>
      <c r="X51" s="48"/>
      <c r="Y51" s="49"/>
      <c r="Z51" s="48"/>
      <c r="AA51" s="49"/>
      <c r="AB51" s="48"/>
      <c r="AC51" s="49"/>
      <c r="AD51" s="48"/>
    </row>
    <row r="52" spans="1:30" ht="15">
      <c r="A52" s="65" t="s">
        <v>199</v>
      </c>
      <c r="B52" s="65" t="s">
        <v>207</v>
      </c>
      <c r="C52" s="66"/>
      <c r="D52" s="67"/>
      <c r="E52" s="66"/>
      <c r="F52" s="69"/>
      <c r="G52" s="66"/>
      <c r="H52" s="70"/>
      <c r="I52" s="71"/>
      <c r="J52" s="71"/>
      <c r="K52" s="34" t="s">
        <v>65</v>
      </c>
      <c r="L52" s="72">
        <v>52</v>
      </c>
      <c r="M52" s="72"/>
      <c r="N52" s="73"/>
      <c r="O52" s="79" t="s">
        <v>417</v>
      </c>
      <c r="P52" s="79">
        <v>1</v>
      </c>
      <c r="Q52" s="79" t="s">
        <v>418</v>
      </c>
      <c r="R52" s="79"/>
      <c r="S52" s="79"/>
      <c r="T52" s="78" t="str">
        <f>REPLACE(INDEX(GroupVertices[Group],MATCH(Edges24[[#This Row],[Vertex 1]],GroupVertices[Vertex],0)),1,1,"")</f>
        <v>1</v>
      </c>
      <c r="U52" s="78" t="str">
        <f>REPLACE(INDEX(GroupVertices[Group],MATCH(Edges24[[#This Row],[Vertex 2]],GroupVertices[Vertex],0)),1,1,"")</f>
        <v>4</v>
      </c>
      <c r="V52" s="48"/>
      <c r="W52" s="49"/>
      <c r="X52" s="48"/>
      <c r="Y52" s="49"/>
      <c r="Z52" s="48"/>
      <c r="AA52" s="49"/>
      <c r="AB52" s="48"/>
      <c r="AC52" s="49"/>
      <c r="AD52" s="48"/>
    </row>
    <row r="53" spans="1:30" ht="15">
      <c r="A53" s="65" t="s">
        <v>199</v>
      </c>
      <c r="B53" s="65" t="s">
        <v>365</v>
      </c>
      <c r="C53" s="66"/>
      <c r="D53" s="67"/>
      <c r="E53" s="66"/>
      <c r="F53" s="69"/>
      <c r="G53" s="66"/>
      <c r="H53" s="70"/>
      <c r="I53" s="71"/>
      <c r="J53" s="71"/>
      <c r="K53" s="34" t="s">
        <v>65</v>
      </c>
      <c r="L53" s="72">
        <v>53</v>
      </c>
      <c r="M53" s="72"/>
      <c r="N53" s="73"/>
      <c r="O53" s="79" t="s">
        <v>417</v>
      </c>
      <c r="P53" s="79">
        <v>1</v>
      </c>
      <c r="Q53" s="79" t="s">
        <v>418</v>
      </c>
      <c r="R53" s="79"/>
      <c r="S53" s="79"/>
      <c r="T53" s="78" t="str">
        <f>REPLACE(INDEX(GroupVertices[Group],MATCH(Edges24[[#This Row],[Vertex 1]],GroupVertices[Vertex],0)),1,1,"")</f>
        <v>1</v>
      </c>
      <c r="U53" s="78" t="str">
        <f>REPLACE(INDEX(GroupVertices[Group],MATCH(Edges24[[#This Row],[Vertex 2]],GroupVertices[Vertex],0)),1,1,"")</f>
        <v>1</v>
      </c>
      <c r="V53" s="48"/>
      <c r="W53" s="49"/>
      <c r="X53" s="48"/>
      <c r="Y53" s="49"/>
      <c r="Z53" s="48"/>
      <c r="AA53" s="49"/>
      <c r="AB53" s="48"/>
      <c r="AC53" s="49"/>
      <c r="AD53" s="48"/>
    </row>
    <row r="54" spans="1:30" ht="15">
      <c r="A54" s="65" t="s">
        <v>199</v>
      </c>
      <c r="B54" s="65" t="s">
        <v>366</v>
      </c>
      <c r="C54" s="66"/>
      <c r="D54" s="67"/>
      <c r="E54" s="66"/>
      <c r="F54" s="69"/>
      <c r="G54" s="66"/>
      <c r="H54" s="70"/>
      <c r="I54" s="71"/>
      <c r="J54" s="71"/>
      <c r="K54" s="34" t="s">
        <v>65</v>
      </c>
      <c r="L54" s="72">
        <v>54</v>
      </c>
      <c r="M54" s="72"/>
      <c r="N54" s="73"/>
      <c r="O54" s="79" t="s">
        <v>417</v>
      </c>
      <c r="P54" s="79">
        <v>1</v>
      </c>
      <c r="Q54" s="79" t="s">
        <v>418</v>
      </c>
      <c r="R54" s="79"/>
      <c r="S54" s="79"/>
      <c r="T54" s="78" t="str">
        <f>REPLACE(INDEX(GroupVertices[Group],MATCH(Edges24[[#This Row],[Vertex 1]],GroupVertices[Vertex],0)),1,1,"")</f>
        <v>1</v>
      </c>
      <c r="U54" s="78" t="str">
        <f>REPLACE(INDEX(GroupVertices[Group],MATCH(Edges24[[#This Row],[Vertex 2]],GroupVertices[Vertex],0)),1,1,"")</f>
        <v>1</v>
      </c>
      <c r="V54" s="48"/>
      <c r="W54" s="49"/>
      <c r="X54" s="48"/>
      <c r="Y54" s="49"/>
      <c r="Z54" s="48"/>
      <c r="AA54" s="49"/>
      <c r="AB54" s="48"/>
      <c r="AC54" s="49"/>
      <c r="AD54" s="48"/>
    </row>
    <row r="55" spans="1:30" ht="15">
      <c r="A55" s="65" t="s">
        <v>208</v>
      </c>
      <c r="B55" s="65" t="s">
        <v>221</v>
      </c>
      <c r="C55" s="66"/>
      <c r="D55" s="67"/>
      <c r="E55" s="66"/>
      <c r="F55" s="69"/>
      <c r="G55" s="66"/>
      <c r="H55" s="70"/>
      <c r="I55" s="71"/>
      <c r="J55" s="71"/>
      <c r="K55" s="34" t="s">
        <v>65</v>
      </c>
      <c r="L55" s="72">
        <v>55</v>
      </c>
      <c r="M55" s="72"/>
      <c r="N55" s="73"/>
      <c r="O55" s="79" t="s">
        <v>417</v>
      </c>
      <c r="P55" s="79">
        <v>1</v>
      </c>
      <c r="Q55" s="79" t="s">
        <v>418</v>
      </c>
      <c r="R55" s="79"/>
      <c r="S55" s="79"/>
      <c r="T55" s="78" t="str">
        <f>REPLACE(INDEX(GroupVertices[Group],MATCH(Edges24[[#This Row],[Vertex 1]],GroupVertices[Vertex],0)),1,1,"")</f>
        <v>1</v>
      </c>
      <c r="U55" s="78" t="str">
        <f>REPLACE(INDEX(GroupVertices[Group],MATCH(Edges24[[#This Row],[Vertex 2]],GroupVertices[Vertex],0)),1,1,"")</f>
        <v>1</v>
      </c>
      <c r="V55" s="48"/>
      <c r="W55" s="49"/>
      <c r="X55" s="48"/>
      <c r="Y55" s="49"/>
      <c r="Z55" s="48"/>
      <c r="AA55" s="49"/>
      <c r="AB55" s="48"/>
      <c r="AC55" s="49"/>
      <c r="AD55" s="48"/>
    </row>
    <row r="56" spans="1:30" ht="15">
      <c r="A56" s="65" t="s">
        <v>199</v>
      </c>
      <c r="B56" s="65" t="s">
        <v>208</v>
      </c>
      <c r="C56" s="66"/>
      <c r="D56" s="67"/>
      <c r="E56" s="66"/>
      <c r="F56" s="69"/>
      <c r="G56" s="66"/>
      <c r="H56" s="70"/>
      <c r="I56" s="71"/>
      <c r="J56" s="71"/>
      <c r="K56" s="34" t="s">
        <v>65</v>
      </c>
      <c r="L56" s="72">
        <v>56</v>
      </c>
      <c r="M56" s="72"/>
      <c r="N56" s="73"/>
      <c r="O56" s="79" t="s">
        <v>417</v>
      </c>
      <c r="P56" s="79">
        <v>1</v>
      </c>
      <c r="Q56" s="79" t="s">
        <v>418</v>
      </c>
      <c r="R56" s="79"/>
      <c r="S56" s="79"/>
      <c r="T56" s="78" t="str">
        <f>REPLACE(INDEX(GroupVertices[Group],MATCH(Edges24[[#This Row],[Vertex 1]],GroupVertices[Vertex],0)),1,1,"")</f>
        <v>1</v>
      </c>
      <c r="U56" s="78" t="str">
        <f>REPLACE(INDEX(GroupVertices[Group],MATCH(Edges24[[#This Row],[Vertex 2]],GroupVertices[Vertex],0)),1,1,"")</f>
        <v>1</v>
      </c>
      <c r="V56" s="48"/>
      <c r="W56" s="49"/>
      <c r="X56" s="48"/>
      <c r="Y56" s="49"/>
      <c r="Z56" s="48"/>
      <c r="AA56" s="49"/>
      <c r="AB56" s="48"/>
      <c r="AC56" s="49"/>
      <c r="AD56" s="48"/>
    </row>
    <row r="57" spans="1:30" ht="15">
      <c r="A57" s="65" t="s">
        <v>209</v>
      </c>
      <c r="B57" s="65" t="s">
        <v>334</v>
      </c>
      <c r="C57" s="66"/>
      <c r="D57" s="67"/>
      <c r="E57" s="66"/>
      <c r="F57" s="69"/>
      <c r="G57" s="66"/>
      <c r="H57" s="70"/>
      <c r="I57" s="71"/>
      <c r="J57" s="71"/>
      <c r="K57" s="34" t="s">
        <v>65</v>
      </c>
      <c r="L57" s="72">
        <v>57</v>
      </c>
      <c r="M57" s="72"/>
      <c r="N57" s="73"/>
      <c r="O57" s="79" t="s">
        <v>417</v>
      </c>
      <c r="P57" s="79">
        <v>1</v>
      </c>
      <c r="Q57" s="79" t="s">
        <v>418</v>
      </c>
      <c r="R57" s="79"/>
      <c r="S57" s="79"/>
      <c r="T57" s="78" t="str">
        <f>REPLACE(INDEX(GroupVertices[Group],MATCH(Edges24[[#This Row],[Vertex 1]],GroupVertices[Vertex],0)),1,1,"")</f>
        <v>1</v>
      </c>
      <c r="U57" s="78" t="str">
        <f>REPLACE(INDEX(GroupVertices[Group],MATCH(Edges24[[#This Row],[Vertex 2]],GroupVertices[Vertex],0)),1,1,"")</f>
        <v>1</v>
      </c>
      <c r="V57" s="48"/>
      <c r="W57" s="49"/>
      <c r="X57" s="48"/>
      <c r="Y57" s="49"/>
      <c r="Z57" s="48"/>
      <c r="AA57" s="49"/>
      <c r="AB57" s="48"/>
      <c r="AC57" s="49"/>
      <c r="AD57" s="48"/>
    </row>
    <row r="58" spans="1:30" ht="15">
      <c r="A58" s="65" t="s">
        <v>199</v>
      </c>
      <c r="B58" s="65" t="s">
        <v>209</v>
      </c>
      <c r="C58" s="66"/>
      <c r="D58" s="67"/>
      <c r="E58" s="66"/>
      <c r="F58" s="69"/>
      <c r="G58" s="66"/>
      <c r="H58" s="70"/>
      <c r="I58" s="71"/>
      <c r="J58" s="71"/>
      <c r="K58" s="34" t="s">
        <v>65</v>
      </c>
      <c r="L58" s="72">
        <v>58</v>
      </c>
      <c r="M58" s="72"/>
      <c r="N58" s="73"/>
      <c r="O58" s="79" t="s">
        <v>417</v>
      </c>
      <c r="P58" s="79">
        <v>1</v>
      </c>
      <c r="Q58" s="79" t="s">
        <v>418</v>
      </c>
      <c r="R58" s="79"/>
      <c r="S58" s="79"/>
      <c r="T58" s="78" t="str">
        <f>REPLACE(INDEX(GroupVertices[Group],MATCH(Edges24[[#This Row],[Vertex 1]],GroupVertices[Vertex],0)),1,1,"")</f>
        <v>1</v>
      </c>
      <c r="U58" s="78" t="str">
        <f>REPLACE(INDEX(GroupVertices[Group],MATCH(Edges24[[#This Row],[Vertex 2]],GroupVertices[Vertex],0)),1,1,"")</f>
        <v>1</v>
      </c>
      <c r="V58" s="48"/>
      <c r="W58" s="49"/>
      <c r="X58" s="48"/>
      <c r="Y58" s="49"/>
      <c r="Z58" s="48"/>
      <c r="AA58" s="49"/>
      <c r="AB58" s="48"/>
      <c r="AC58" s="49"/>
      <c r="AD58" s="48"/>
    </row>
    <row r="59" spans="1:30" ht="15">
      <c r="A59" s="65" t="s">
        <v>210</v>
      </c>
      <c r="B59" s="65" t="s">
        <v>209</v>
      </c>
      <c r="C59" s="66"/>
      <c r="D59" s="67"/>
      <c r="E59" s="66"/>
      <c r="F59" s="69"/>
      <c r="G59" s="66"/>
      <c r="H59" s="70"/>
      <c r="I59" s="71"/>
      <c r="J59" s="71"/>
      <c r="K59" s="34" t="s">
        <v>65</v>
      </c>
      <c r="L59" s="72">
        <v>59</v>
      </c>
      <c r="M59" s="72"/>
      <c r="N59" s="73"/>
      <c r="O59" s="79" t="s">
        <v>417</v>
      </c>
      <c r="P59" s="79">
        <v>1</v>
      </c>
      <c r="Q59" s="79" t="s">
        <v>418</v>
      </c>
      <c r="R59" s="79"/>
      <c r="S59" s="79"/>
      <c r="T59" s="78" t="str">
        <f>REPLACE(INDEX(GroupVertices[Group],MATCH(Edges24[[#This Row],[Vertex 1]],GroupVertices[Vertex],0)),1,1,"")</f>
        <v>1</v>
      </c>
      <c r="U59" s="78" t="str">
        <f>REPLACE(INDEX(GroupVertices[Group],MATCH(Edges24[[#This Row],[Vertex 2]],GroupVertices[Vertex],0)),1,1,"")</f>
        <v>1</v>
      </c>
      <c r="V59" s="48"/>
      <c r="W59" s="49"/>
      <c r="X59" s="48"/>
      <c r="Y59" s="49"/>
      <c r="Z59" s="48"/>
      <c r="AA59" s="49"/>
      <c r="AB59" s="48"/>
      <c r="AC59" s="49"/>
      <c r="AD59" s="48"/>
    </row>
    <row r="60" spans="1:30" ht="15">
      <c r="A60" s="65" t="s">
        <v>199</v>
      </c>
      <c r="B60" s="65" t="s">
        <v>210</v>
      </c>
      <c r="C60" s="66"/>
      <c r="D60" s="67"/>
      <c r="E60" s="66"/>
      <c r="F60" s="69"/>
      <c r="G60" s="66"/>
      <c r="H60" s="70"/>
      <c r="I60" s="71"/>
      <c r="J60" s="71"/>
      <c r="K60" s="34" t="s">
        <v>65</v>
      </c>
      <c r="L60" s="72">
        <v>60</v>
      </c>
      <c r="M60" s="72"/>
      <c r="N60" s="73"/>
      <c r="O60" s="79" t="s">
        <v>417</v>
      </c>
      <c r="P60" s="79">
        <v>1</v>
      </c>
      <c r="Q60" s="79" t="s">
        <v>418</v>
      </c>
      <c r="R60" s="79"/>
      <c r="S60" s="79"/>
      <c r="T60" s="78" t="str">
        <f>REPLACE(INDEX(GroupVertices[Group],MATCH(Edges24[[#This Row],[Vertex 1]],GroupVertices[Vertex],0)),1,1,"")</f>
        <v>1</v>
      </c>
      <c r="U60" s="78" t="str">
        <f>REPLACE(INDEX(GroupVertices[Group],MATCH(Edges24[[#This Row],[Vertex 2]],GroupVertices[Vertex],0)),1,1,"")</f>
        <v>1</v>
      </c>
      <c r="V60" s="48"/>
      <c r="W60" s="49"/>
      <c r="X60" s="48"/>
      <c r="Y60" s="49"/>
      <c r="Z60" s="48"/>
      <c r="AA60" s="49"/>
      <c r="AB60" s="48"/>
      <c r="AC60" s="49"/>
      <c r="AD60" s="48"/>
    </row>
    <row r="61" spans="1:30" ht="15">
      <c r="A61" s="65" t="s">
        <v>211</v>
      </c>
      <c r="B61" s="65" t="s">
        <v>283</v>
      </c>
      <c r="C61" s="66"/>
      <c r="D61" s="67"/>
      <c r="E61" s="66"/>
      <c r="F61" s="69"/>
      <c r="G61" s="66"/>
      <c r="H61" s="70"/>
      <c r="I61" s="71"/>
      <c r="J61" s="71"/>
      <c r="K61" s="34" t="s">
        <v>65</v>
      </c>
      <c r="L61" s="72">
        <v>61</v>
      </c>
      <c r="M61" s="72"/>
      <c r="N61" s="73"/>
      <c r="O61" s="79" t="s">
        <v>417</v>
      </c>
      <c r="P61" s="79">
        <v>1</v>
      </c>
      <c r="Q61" s="79" t="s">
        <v>418</v>
      </c>
      <c r="R61" s="79"/>
      <c r="S61" s="79"/>
      <c r="T61" s="78" t="str">
        <f>REPLACE(INDEX(GroupVertices[Group],MATCH(Edges24[[#This Row],[Vertex 1]],GroupVertices[Vertex],0)),1,1,"")</f>
        <v>1</v>
      </c>
      <c r="U61" s="78" t="str">
        <f>REPLACE(INDEX(GroupVertices[Group],MATCH(Edges24[[#This Row],[Vertex 2]],GroupVertices[Vertex],0)),1,1,"")</f>
        <v>2</v>
      </c>
      <c r="V61" s="48"/>
      <c r="W61" s="49"/>
      <c r="X61" s="48"/>
      <c r="Y61" s="49"/>
      <c r="Z61" s="48"/>
      <c r="AA61" s="49"/>
      <c r="AB61" s="48"/>
      <c r="AC61" s="49"/>
      <c r="AD61" s="48"/>
    </row>
    <row r="62" spans="1:30" ht="15">
      <c r="A62" s="65" t="s">
        <v>199</v>
      </c>
      <c r="B62" s="65" t="s">
        <v>211</v>
      </c>
      <c r="C62" s="66"/>
      <c r="D62" s="67"/>
      <c r="E62" s="66"/>
      <c r="F62" s="69"/>
      <c r="G62" s="66"/>
      <c r="H62" s="70"/>
      <c r="I62" s="71"/>
      <c r="J62" s="71"/>
      <c r="K62" s="34" t="s">
        <v>65</v>
      </c>
      <c r="L62" s="72">
        <v>62</v>
      </c>
      <c r="M62" s="72"/>
      <c r="N62" s="73"/>
      <c r="O62" s="79" t="s">
        <v>417</v>
      </c>
      <c r="P62" s="79">
        <v>1</v>
      </c>
      <c r="Q62" s="79" t="s">
        <v>418</v>
      </c>
      <c r="R62" s="79"/>
      <c r="S62" s="79"/>
      <c r="T62" s="78" t="str">
        <f>REPLACE(INDEX(GroupVertices[Group],MATCH(Edges24[[#This Row],[Vertex 1]],GroupVertices[Vertex],0)),1,1,"")</f>
        <v>1</v>
      </c>
      <c r="U62" s="78" t="str">
        <f>REPLACE(INDEX(GroupVertices[Group],MATCH(Edges24[[#This Row],[Vertex 2]],GroupVertices[Vertex],0)),1,1,"")</f>
        <v>1</v>
      </c>
      <c r="V62" s="48"/>
      <c r="W62" s="49"/>
      <c r="X62" s="48"/>
      <c r="Y62" s="49"/>
      <c r="Z62" s="48"/>
      <c r="AA62" s="49"/>
      <c r="AB62" s="48"/>
      <c r="AC62" s="49"/>
      <c r="AD62" s="48"/>
    </row>
    <row r="63" spans="1:30" ht="15">
      <c r="A63" s="65" t="s">
        <v>212</v>
      </c>
      <c r="B63" s="65" t="s">
        <v>296</v>
      </c>
      <c r="C63" s="66"/>
      <c r="D63" s="67"/>
      <c r="E63" s="66"/>
      <c r="F63" s="69"/>
      <c r="G63" s="66"/>
      <c r="H63" s="70"/>
      <c r="I63" s="71"/>
      <c r="J63" s="71"/>
      <c r="K63" s="34" t="s">
        <v>65</v>
      </c>
      <c r="L63" s="72">
        <v>63</v>
      </c>
      <c r="M63" s="72"/>
      <c r="N63" s="73"/>
      <c r="O63" s="79" t="s">
        <v>417</v>
      </c>
      <c r="P63" s="79">
        <v>1</v>
      </c>
      <c r="Q63" s="79" t="s">
        <v>418</v>
      </c>
      <c r="R63" s="79"/>
      <c r="S63" s="79"/>
      <c r="T63" s="78" t="str">
        <f>REPLACE(INDEX(GroupVertices[Group],MATCH(Edges24[[#This Row],[Vertex 1]],GroupVertices[Vertex],0)),1,1,"")</f>
        <v>2</v>
      </c>
      <c r="U63" s="78" t="str">
        <f>REPLACE(INDEX(GroupVertices[Group],MATCH(Edges24[[#This Row],[Vertex 2]],GroupVertices[Vertex],0)),1,1,"")</f>
        <v>2</v>
      </c>
      <c r="V63" s="48"/>
      <c r="W63" s="49"/>
      <c r="X63" s="48"/>
      <c r="Y63" s="49"/>
      <c r="Z63" s="48"/>
      <c r="AA63" s="49"/>
      <c r="AB63" s="48"/>
      <c r="AC63" s="49"/>
      <c r="AD63" s="48"/>
    </row>
    <row r="64" spans="1:30" ht="15">
      <c r="A64" s="65" t="s">
        <v>212</v>
      </c>
      <c r="B64" s="65" t="s">
        <v>243</v>
      </c>
      <c r="C64" s="66"/>
      <c r="D64" s="67"/>
      <c r="E64" s="66"/>
      <c r="F64" s="69"/>
      <c r="G64" s="66"/>
      <c r="H64" s="70"/>
      <c r="I64" s="71"/>
      <c r="J64" s="71"/>
      <c r="K64" s="34" t="s">
        <v>65</v>
      </c>
      <c r="L64" s="72">
        <v>64</v>
      </c>
      <c r="M64" s="72"/>
      <c r="N64" s="73"/>
      <c r="O64" s="79" t="s">
        <v>417</v>
      </c>
      <c r="P64" s="79">
        <v>1</v>
      </c>
      <c r="Q64" s="79" t="s">
        <v>418</v>
      </c>
      <c r="R64" s="79"/>
      <c r="S64" s="79"/>
      <c r="T64" s="78" t="str">
        <f>REPLACE(INDEX(GroupVertices[Group],MATCH(Edges24[[#This Row],[Vertex 1]],GroupVertices[Vertex],0)),1,1,"")</f>
        <v>2</v>
      </c>
      <c r="U64" s="78" t="str">
        <f>REPLACE(INDEX(GroupVertices[Group],MATCH(Edges24[[#This Row],[Vertex 2]],GroupVertices[Vertex],0)),1,1,"")</f>
        <v>2</v>
      </c>
      <c r="V64" s="48"/>
      <c r="W64" s="49"/>
      <c r="X64" s="48"/>
      <c r="Y64" s="49"/>
      <c r="Z64" s="48"/>
      <c r="AA64" s="49"/>
      <c r="AB64" s="48"/>
      <c r="AC64" s="49"/>
      <c r="AD64" s="48"/>
    </row>
    <row r="65" spans="1:30" ht="15">
      <c r="A65" s="65" t="s">
        <v>212</v>
      </c>
      <c r="B65" s="65" t="s">
        <v>270</v>
      </c>
      <c r="C65" s="66"/>
      <c r="D65" s="67"/>
      <c r="E65" s="66"/>
      <c r="F65" s="69"/>
      <c r="G65" s="66"/>
      <c r="H65" s="70"/>
      <c r="I65" s="71"/>
      <c r="J65" s="71"/>
      <c r="K65" s="34" t="s">
        <v>65</v>
      </c>
      <c r="L65" s="72">
        <v>65</v>
      </c>
      <c r="M65" s="72"/>
      <c r="N65" s="73"/>
      <c r="O65" s="79" t="s">
        <v>417</v>
      </c>
      <c r="P65" s="79">
        <v>1</v>
      </c>
      <c r="Q65" s="79" t="s">
        <v>418</v>
      </c>
      <c r="R65" s="79"/>
      <c r="S65" s="79"/>
      <c r="T65" s="78" t="str">
        <f>REPLACE(INDEX(GroupVertices[Group],MATCH(Edges24[[#This Row],[Vertex 1]],GroupVertices[Vertex],0)),1,1,"")</f>
        <v>2</v>
      </c>
      <c r="U65" s="78" t="str">
        <f>REPLACE(INDEX(GroupVertices[Group],MATCH(Edges24[[#This Row],[Vertex 2]],GroupVertices[Vertex],0)),1,1,"")</f>
        <v>2</v>
      </c>
      <c r="V65" s="48"/>
      <c r="W65" s="49"/>
      <c r="X65" s="48"/>
      <c r="Y65" s="49"/>
      <c r="Z65" s="48"/>
      <c r="AA65" s="49"/>
      <c r="AB65" s="48"/>
      <c r="AC65" s="49"/>
      <c r="AD65" s="48"/>
    </row>
    <row r="66" spans="1:30" ht="15">
      <c r="A66" s="65" t="s">
        <v>212</v>
      </c>
      <c r="B66" s="65" t="s">
        <v>321</v>
      </c>
      <c r="C66" s="66"/>
      <c r="D66" s="67"/>
      <c r="E66" s="66"/>
      <c r="F66" s="69"/>
      <c r="G66" s="66"/>
      <c r="H66" s="70"/>
      <c r="I66" s="71"/>
      <c r="J66" s="71"/>
      <c r="K66" s="34" t="s">
        <v>65</v>
      </c>
      <c r="L66" s="72">
        <v>66</v>
      </c>
      <c r="M66" s="72"/>
      <c r="N66" s="73"/>
      <c r="O66" s="79" t="s">
        <v>417</v>
      </c>
      <c r="P66" s="79">
        <v>1</v>
      </c>
      <c r="Q66" s="79" t="s">
        <v>418</v>
      </c>
      <c r="R66" s="79"/>
      <c r="S66" s="79"/>
      <c r="T66" s="78" t="str">
        <f>REPLACE(INDEX(GroupVertices[Group],MATCH(Edges24[[#This Row],[Vertex 1]],GroupVertices[Vertex],0)),1,1,"")</f>
        <v>2</v>
      </c>
      <c r="U66" s="78" t="str">
        <f>REPLACE(INDEX(GroupVertices[Group],MATCH(Edges24[[#This Row],[Vertex 2]],GroupVertices[Vertex],0)),1,1,"")</f>
        <v>2</v>
      </c>
      <c r="V66" s="48"/>
      <c r="W66" s="49"/>
      <c r="X66" s="48"/>
      <c r="Y66" s="49"/>
      <c r="Z66" s="48"/>
      <c r="AA66" s="49"/>
      <c r="AB66" s="48"/>
      <c r="AC66" s="49"/>
      <c r="AD66" s="48"/>
    </row>
    <row r="67" spans="1:30" ht="15">
      <c r="A67" s="65" t="s">
        <v>199</v>
      </c>
      <c r="B67" s="65" t="s">
        <v>212</v>
      </c>
      <c r="C67" s="66"/>
      <c r="D67" s="67"/>
      <c r="E67" s="66"/>
      <c r="F67" s="69"/>
      <c r="G67" s="66"/>
      <c r="H67" s="70"/>
      <c r="I67" s="71"/>
      <c r="J67" s="71"/>
      <c r="K67" s="34" t="s">
        <v>65</v>
      </c>
      <c r="L67" s="72">
        <v>67</v>
      </c>
      <c r="M67" s="72"/>
      <c r="N67" s="73"/>
      <c r="O67" s="79" t="s">
        <v>417</v>
      </c>
      <c r="P67" s="79">
        <v>1</v>
      </c>
      <c r="Q67" s="79" t="s">
        <v>418</v>
      </c>
      <c r="R67" s="79"/>
      <c r="S67" s="79"/>
      <c r="T67" s="78" t="str">
        <f>REPLACE(INDEX(GroupVertices[Group],MATCH(Edges24[[#This Row],[Vertex 1]],GroupVertices[Vertex],0)),1,1,"")</f>
        <v>1</v>
      </c>
      <c r="U67" s="78" t="str">
        <f>REPLACE(INDEX(GroupVertices[Group],MATCH(Edges24[[#This Row],[Vertex 2]],GroupVertices[Vertex],0)),1,1,"")</f>
        <v>2</v>
      </c>
      <c r="V67" s="48"/>
      <c r="W67" s="49"/>
      <c r="X67" s="48"/>
      <c r="Y67" s="49"/>
      <c r="Z67" s="48"/>
      <c r="AA67" s="49"/>
      <c r="AB67" s="48"/>
      <c r="AC67" s="49"/>
      <c r="AD67" s="48"/>
    </row>
    <row r="68" spans="1:30" ht="15">
      <c r="A68" s="65" t="s">
        <v>213</v>
      </c>
      <c r="B68" s="65" t="s">
        <v>367</v>
      </c>
      <c r="C68" s="66"/>
      <c r="D68" s="67"/>
      <c r="E68" s="66"/>
      <c r="F68" s="69"/>
      <c r="G68" s="66"/>
      <c r="H68" s="70"/>
      <c r="I68" s="71"/>
      <c r="J68" s="71"/>
      <c r="K68" s="34" t="s">
        <v>65</v>
      </c>
      <c r="L68" s="72">
        <v>68</v>
      </c>
      <c r="M68" s="72"/>
      <c r="N68" s="73"/>
      <c r="O68" s="79" t="s">
        <v>417</v>
      </c>
      <c r="P68" s="79">
        <v>1</v>
      </c>
      <c r="Q68" s="79" t="s">
        <v>418</v>
      </c>
      <c r="R68" s="79"/>
      <c r="S68" s="79"/>
      <c r="T68" s="78" t="str">
        <f>REPLACE(INDEX(GroupVertices[Group],MATCH(Edges24[[#This Row],[Vertex 1]],GroupVertices[Vertex],0)),1,1,"")</f>
        <v>2</v>
      </c>
      <c r="U68" s="78" t="str">
        <f>REPLACE(INDEX(GroupVertices[Group],MATCH(Edges24[[#This Row],[Vertex 2]],GroupVertices[Vertex],0)),1,1,"")</f>
        <v>2</v>
      </c>
      <c r="V68" s="48"/>
      <c r="W68" s="49"/>
      <c r="X68" s="48"/>
      <c r="Y68" s="49"/>
      <c r="Z68" s="48"/>
      <c r="AA68" s="49"/>
      <c r="AB68" s="48"/>
      <c r="AC68" s="49"/>
      <c r="AD68" s="48"/>
    </row>
    <row r="69" spans="1:30" ht="15">
      <c r="A69" s="65" t="s">
        <v>199</v>
      </c>
      <c r="B69" s="65" t="s">
        <v>367</v>
      </c>
      <c r="C69" s="66"/>
      <c r="D69" s="67"/>
      <c r="E69" s="66"/>
      <c r="F69" s="69"/>
      <c r="G69" s="66"/>
      <c r="H69" s="70"/>
      <c r="I69" s="71"/>
      <c r="J69" s="71"/>
      <c r="K69" s="34" t="s">
        <v>65</v>
      </c>
      <c r="L69" s="72">
        <v>69</v>
      </c>
      <c r="M69" s="72"/>
      <c r="N69" s="73"/>
      <c r="O69" s="79" t="s">
        <v>417</v>
      </c>
      <c r="P69" s="79">
        <v>1</v>
      </c>
      <c r="Q69" s="79" t="s">
        <v>418</v>
      </c>
      <c r="R69" s="79"/>
      <c r="S69" s="79"/>
      <c r="T69" s="78" t="str">
        <f>REPLACE(INDEX(GroupVertices[Group],MATCH(Edges24[[#This Row],[Vertex 1]],GroupVertices[Vertex],0)),1,1,"")</f>
        <v>1</v>
      </c>
      <c r="U69" s="78" t="str">
        <f>REPLACE(INDEX(GroupVertices[Group],MATCH(Edges24[[#This Row],[Vertex 2]],GroupVertices[Vertex],0)),1,1,"")</f>
        <v>2</v>
      </c>
      <c r="V69" s="48"/>
      <c r="W69" s="49"/>
      <c r="X69" s="48"/>
      <c r="Y69" s="49"/>
      <c r="Z69" s="48"/>
      <c r="AA69" s="49"/>
      <c r="AB69" s="48"/>
      <c r="AC69" s="49"/>
      <c r="AD69" s="48"/>
    </row>
    <row r="70" spans="1:30" ht="15">
      <c r="A70" s="65" t="s">
        <v>199</v>
      </c>
      <c r="B70" s="65" t="s">
        <v>368</v>
      </c>
      <c r="C70" s="66"/>
      <c r="D70" s="67"/>
      <c r="E70" s="66"/>
      <c r="F70" s="69"/>
      <c r="G70" s="66"/>
      <c r="H70" s="70"/>
      <c r="I70" s="71"/>
      <c r="J70" s="71"/>
      <c r="K70" s="34" t="s">
        <v>65</v>
      </c>
      <c r="L70" s="72">
        <v>70</v>
      </c>
      <c r="M70" s="72"/>
      <c r="N70" s="73"/>
      <c r="O70" s="79" t="s">
        <v>417</v>
      </c>
      <c r="P70" s="79">
        <v>1</v>
      </c>
      <c r="Q70" s="79" t="s">
        <v>418</v>
      </c>
      <c r="R70" s="79"/>
      <c r="S70" s="79"/>
      <c r="T70" s="78" t="str">
        <f>REPLACE(INDEX(GroupVertices[Group],MATCH(Edges24[[#This Row],[Vertex 1]],GroupVertices[Vertex],0)),1,1,"")</f>
        <v>1</v>
      </c>
      <c r="U70" s="78" t="str">
        <f>REPLACE(INDEX(GroupVertices[Group],MATCH(Edges24[[#This Row],[Vertex 2]],GroupVertices[Vertex],0)),1,1,"")</f>
        <v>1</v>
      </c>
      <c r="V70" s="48"/>
      <c r="W70" s="49"/>
      <c r="X70" s="48"/>
      <c r="Y70" s="49"/>
      <c r="Z70" s="48"/>
      <c r="AA70" s="49"/>
      <c r="AB70" s="48"/>
      <c r="AC70" s="49"/>
      <c r="AD70" s="48"/>
    </row>
    <row r="71" spans="1:30" ht="15">
      <c r="A71" s="65" t="s">
        <v>214</v>
      </c>
      <c r="B71" s="65" t="s">
        <v>215</v>
      </c>
      <c r="C71" s="66"/>
      <c r="D71" s="67"/>
      <c r="E71" s="66"/>
      <c r="F71" s="69"/>
      <c r="G71" s="66"/>
      <c r="H71" s="70"/>
      <c r="I71" s="71"/>
      <c r="J71" s="71"/>
      <c r="K71" s="34" t="s">
        <v>65</v>
      </c>
      <c r="L71" s="72">
        <v>71</v>
      </c>
      <c r="M71" s="72"/>
      <c r="N71" s="73"/>
      <c r="O71" s="79" t="s">
        <v>417</v>
      </c>
      <c r="P71" s="79">
        <v>1</v>
      </c>
      <c r="Q71" s="79" t="s">
        <v>418</v>
      </c>
      <c r="R71" s="79"/>
      <c r="S71" s="79"/>
      <c r="T71" s="78" t="str">
        <f>REPLACE(INDEX(GroupVertices[Group],MATCH(Edges24[[#This Row],[Vertex 1]],GroupVertices[Vertex],0)),1,1,"")</f>
        <v>3</v>
      </c>
      <c r="U71" s="78" t="str">
        <f>REPLACE(INDEX(GroupVertices[Group],MATCH(Edges24[[#This Row],[Vertex 2]],GroupVertices[Vertex],0)),1,1,"")</f>
        <v>3</v>
      </c>
      <c r="V71" s="48"/>
      <c r="W71" s="49"/>
      <c r="X71" s="48"/>
      <c r="Y71" s="49"/>
      <c r="Z71" s="48"/>
      <c r="AA71" s="49"/>
      <c r="AB71" s="48"/>
      <c r="AC71" s="49"/>
      <c r="AD71" s="48"/>
    </row>
    <row r="72" spans="1:30" ht="15">
      <c r="A72" s="65" t="s">
        <v>215</v>
      </c>
      <c r="B72" s="65" t="s">
        <v>340</v>
      </c>
      <c r="C72" s="66"/>
      <c r="D72" s="67"/>
      <c r="E72" s="66"/>
      <c r="F72" s="69"/>
      <c r="G72" s="66"/>
      <c r="H72" s="70"/>
      <c r="I72" s="71"/>
      <c r="J72" s="71"/>
      <c r="K72" s="34" t="s">
        <v>65</v>
      </c>
      <c r="L72" s="72">
        <v>72</v>
      </c>
      <c r="M72" s="72"/>
      <c r="N72" s="73"/>
      <c r="O72" s="79" t="s">
        <v>417</v>
      </c>
      <c r="P72" s="79">
        <v>1</v>
      </c>
      <c r="Q72" s="79" t="s">
        <v>418</v>
      </c>
      <c r="R72" s="79"/>
      <c r="S72" s="79"/>
      <c r="T72" s="78" t="str">
        <f>REPLACE(INDEX(GroupVertices[Group],MATCH(Edges24[[#This Row],[Vertex 1]],GroupVertices[Vertex],0)),1,1,"")</f>
        <v>3</v>
      </c>
      <c r="U72" s="78" t="str">
        <f>REPLACE(INDEX(GroupVertices[Group],MATCH(Edges24[[#This Row],[Vertex 2]],GroupVertices[Vertex],0)),1,1,"")</f>
        <v>4</v>
      </c>
      <c r="V72" s="48"/>
      <c r="W72" s="49"/>
      <c r="X72" s="48"/>
      <c r="Y72" s="49"/>
      <c r="Z72" s="48"/>
      <c r="AA72" s="49"/>
      <c r="AB72" s="48"/>
      <c r="AC72" s="49"/>
      <c r="AD72" s="48"/>
    </row>
    <row r="73" spans="1:30" ht="15">
      <c r="A73" s="65" t="s">
        <v>215</v>
      </c>
      <c r="B73" s="65" t="s">
        <v>324</v>
      </c>
      <c r="C73" s="66"/>
      <c r="D73" s="67"/>
      <c r="E73" s="66"/>
      <c r="F73" s="69"/>
      <c r="G73" s="66"/>
      <c r="H73" s="70"/>
      <c r="I73" s="71"/>
      <c r="J73" s="71"/>
      <c r="K73" s="34" t="s">
        <v>65</v>
      </c>
      <c r="L73" s="72">
        <v>73</v>
      </c>
      <c r="M73" s="72"/>
      <c r="N73" s="73"/>
      <c r="O73" s="79" t="s">
        <v>417</v>
      </c>
      <c r="P73" s="79">
        <v>1</v>
      </c>
      <c r="Q73" s="79" t="s">
        <v>418</v>
      </c>
      <c r="R73" s="79"/>
      <c r="S73" s="79"/>
      <c r="T73" s="78" t="str">
        <f>REPLACE(INDEX(GroupVertices[Group],MATCH(Edges24[[#This Row],[Vertex 1]],GroupVertices[Vertex],0)),1,1,"")</f>
        <v>3</v>
      </c>
      <c r="U73" s="78" t="str">
        <f>REPLACE(INDEX(GroupVertices[Group],MATCH(Edges24[[#This Row],[Vertex 2]],GroupVertices[Vertex],0)),1,1,"")</f>
        <v>3</v>
      </c>
      <c r="V73" s="48"/>
      <c r="W73" s="49"/>
      <c r="X73" s="48"/>
      <c r="Y73" s="49"/>
      <c r="Z73" s="48"/>
      <c r="AA73" s="49"/>
      <c r="AB73" s="48"/>
      <c r="AC73" s="49"/>
      <c r="AD73" s="48"/>
    </row>
    <row r="74" spans="1:30" ht="15">
      <c r="A74" s="65" t="s">
        <v>199</v>
      </c>
      <c r="B74" s="65" t="s">
        <v>215</v>
      </c>
      <c r="C74" s="66"/>
      <c r="D74" s="67"/>
      <c r="E74" s="66"/>
      <c r="F74" s="69"/>
      <c r="G74" s="66"/>
      <c r="H74" s="70"/>
      <c r="I74" s="71"/>
      <c r="J74" s="71"/>
      <c r="K74" s="34" t="s">
        <v>65</v>
      </c>
      <c r="L74" s="72">
        <v>74</v>
      </c>
      <c r="M74" s="72"/>
      <c r="N74" s="73"/>
      <c r="O74" s="79" t="s">
        <v>417</v>
      </c>
      <c r="P74" s="79">
        <v>1</v>
      </c>
      <c r="Q74" s="79" t="s">
        <v>418</v>
      </c>
      <c r="R74" s="79"/>
      <c r="S74" s="79"/>
      <c r="T74" s="78" t="str">
        <f>REPLACE(INDEX(GroupVertices[Group],MATCH(Edges24[[#This Row],[Vertex 1]],GroupVertices[Vertex],0)),1,1,"")</f>
        <v>1</v>
      </c>
      <c r="U74" s="78" t="str">
        <f>REPLACE(INDEX(GroupVertices[Group],MATCH(Edges24[[#This Row],[Vertex 2]],GroupVertices[Vertex],0)),1,1,"")</f>
        <v>3</v>
      </c>
      <c r="V74" s="48"/>
      <c r="W74" s="49"/>
      <c r="X74" s="48"/>
      <c r="Y74" s="49"/>
      <c r="Z74" s="48"/>
      <c r="AA74" s="49"/>
      <c r="AB74" s="48"/>
      <c r="AC74" s="49"/>
      <c r="AD74" s="48"/>
    </row>
    <row r="75" spans="1:30" ht="15">
      <c r="A75" s="65" t="s">
        <v>216</v>
      </c>
      <c r="B75" s="65" t="s">
        <v>219</v>
      </c>
      <c r="C75" s="66"/>
      <c r="D75" s="67"/>
      <c r="E75" s="66"/>
      <c r="F75" s="69"/>
      <c r="G75" s="66"/>
      <c r="H75" s="70"/>
      <c r="I75" s="71"/>
      <c r="J75" s="71"/>
      <c r="K75" s="34" t="s">
        <v>65</v>
      </c>
      <c r="L75" s="72">
        <v>75</v>
      </c>
      <c r="M75" s="72"/>
      <c r="N75" s="73"/>
      <c r="O75" s="79" t="s">
        <v>417</v>
      </c>
      <c r="P75" s="79">
        <v>1</v>
      </c>
      <c r="Q75" s="79" t="s">
        <v>418</v>
      </c>
      <c r="R75" s="79"/>
      <c r="S75" s="79"/>
      <c r="T75" s="78" t="str">
        <f>REPLACE(INDEX(GroupVertices[Group],MATCH(Edges24[[#This Row],[Vertex 1]],GroupVertices[Vertex],0)),1,1,"")</f>
        <v>1</v>
      </c>
      <c r="U75" s="78" t="str">
        <f>REPLACE(INDEX(GroupVertices[Group],MATCH(Edges24[[#This Row],[Vertex 2]],GroupVertices[Vertex],0)),1,1,"")</f>
        <v>4</v>
      </c>
      <c r="V75" s="48"/>
      <c r="W75" s="49"/>
      <c r="X75" s="48"/>
      <c r="Y75" s="49"/>
      <c r="Z75" s="48"/>
      <c r="AA75" s="49"/>
      <c r="AB75" s="48"/>
      <c r="AC75" s="49"/>
      <c r="AD75" s="48"/>
    </row>
    <row r="76" spans="1:30" ht="15">
      <c r="A76" s="65" t="s">
        <v>216</v>
      </c>
      <c r="B76" s="65" t="s">
        <v>271</v>
      </c>
      <c r="C76" s="66"/>
      <c r="D76" s="67"/>
      <c r="E76" s="66"/>
      <c r="F76" s="69"/>
      <c r="G76" s="66"/>
      <c r="H76" s="70"/>
      <c r="I76" s="71"/>
      <c r="J76" s="71"/>
      <c r="K76" s="34" t="s">
        <v>65</v>
      </c>
      <c r="L76" s="72">
        <v>76</v>
      </c>
      <c r="M76" s="72"/>
      <c r="N76" s="73"/>
      <c r="O76" s="79" t="s">
        <v>417</v>
      </c>
      <c r="P76" s="79">
        <v>1</v>
      </c>
      <c r="Q76" s="79" t="s">
        <v>418</v>
      </c>
      <c r="R76" s="79"/>
      <c r="S76" s="79"/>
      <c r="T76" s="78" t="str">
        <f>REPLACE(INDEX(GroupVertices[Group],MATCH(Edges24[[#This Row],[Vertex 1]],GroupVertices[Vertex],0)),1,1,"")</f>
        <v>1</v>
      </c>
      <c r="U76" s="78" t="str">
        <f>REPLACE(INDEX(GroupVertices[Group],MATCH(Edges24[[#This Row],[Vertex 2]],GroupVertices[Vertex],0)),1,1,"")</f>
        <v>2</v>
      </c>
      <c r="V76" s="48"/>
      <c r="W76" s="49"/>
      <c r="X76" s="48"/>
      <c r="Y76" s="49"/>
      <c r="Z76" s="48"/>
      <c r="AA76" s="49"/>
      <c r="AB76" s="48"/>
      <c r="AC76" s="49"/>
      <c r="AD76" s="48"/>
    </row>
    <row r="77" spans="1:30" ht="15">
      <c r="A77" s="65" t="s">
        <v>216</v>
      </c>
      <c r="B77" s="65" t="s">
        <v>283</v>
      </c>
      <c r="C77" s="66"/>
      <c r="D77" s="67"/>
      <c r="E77" s="66"/>
      <c r="F77" s="69"/>
      <c r="G77" s="66"/>
      <c r="H77" s="70"/>
      <c r="I77" s="71"/>
      <c r="J77" s="71"/>
      <c r="K77" s="34" t="s">
        <v>65</v>
      </c>
      <c r="L77" s="72">
        <v>77</v>
      </c>
      <c r="M77" s="72"/>
      <c r="N77" s="73"/>
      <c r="O77" s="79" t="s">
        <v>417</v>
      </c>
      <c r="P77" s="79">
        <v>1</v>
      </c>
      <c r="Q77" s="79" t="s">
        <v>418</v>
      </c>
      <c r="R77" s="79"/>
      <c r="S77" s="79"/>
      <c r="T77" s="78" t="str">
        <f>REPLACE(INDEX(GroupVertices[Group],MATCH(Edges24[[#This Row],[Vertex 1]],GroupVertices[Vertex],0)),1,1,"")</f>
        <v>1</v>
      </c>
      <c r="U77" s="78" t="str">
        <f>REPLACE(INDEX(GroupVertices[Group],MATCH(Edges24[[#This Row],[Vertex 2]],GroupVertices[Vertex],0)),1,1,"")</f>
        <v>2</v>
      </c>
      <c r="V77" s="48"/>
      <c r="W77" s="49"/>
      <c r="X77" s="48"/>
      <c r="Y77" s="49"/>
      <c r="Z77" s="48"/>
      <c r="AA77" s="49"/>
      <c r="AB77" s="48"/>
      <c r="AC77" s="49"/>
      <c r="AD77" s="48"/>
    </row>
    <row r="78" spans="1:30" ht="15">
      <c r="A78" s="65" t="s">
        <v>199</v>
      </c>
      <c r="B78" s="65" t="s">
        <v>216</v>
      </c>
      <c r="C78" s="66"/>
      <c r="D78" s="67"/>
      <c r="E78" s="66"/>
      <c r="F78" s="69"/>
      <c r="G78" s="66"/>
      <c r="H78" s="70"/>
      <c r="I78" s="71"/>
      <c r="J78" s="71"/>
      <c r="K78" s="34" t="s">
        <v>65</v>
      </c>
      <c r="L78" s="72">
        <v>78</v>
      </c>
      <c r="M78" s="72"/>
      <c r="N78" s="73"/>
      <c r="O78" s="79" t="s">
        <v>417</v>
      </c>
      <c r="P78" s="79">
        <v>1</v>
      </c>
      <c r="Q78" s="79" t="s">
        <v>418</v>
      </c>
      <c r="R78" s="79"/>
      <c r="S78" s="79"/>
      <c r="T78" s="78" t="str">
        <f>REPLACE(INDEX(GroupVertices[Group],MATCH(Edges24[[#This Row],[Vertex 1]],GroupVertices[Vertex],0)),1,1,"")</f>
        <v>1</v>
      </c>
      <c r="U78" s="78" t="str">
        <f>REPLACE(INDEX(GroupVertices[Group],MATCH(Edges24[[#This Row],[Vertex 2]],GroupVertices[Vertex],0)),1,1,"")</f>
        <v>1</v>
      </c>
      <c r="V78" s="48"/>
      <c r="W78" s="49"/>
      <c r="X78" s="48"/>
      <c r="Y78" s="49"/>
      <c r="Z78" s="48"/>
      <c r="AA78" s="49"/>
      <c r="AB78" s="48"/>
      <c r="AC78" s="49"/>
      <c r="AD78" s="48"/>
    </row>
    <row r="79" spans="1:30" ht="15">
      <c r="A79" s="65" t="s">
        <v>217</v>
      </c>
      <c r="B79" s="65" t="s">
        <v>216</v>
      </c>
      <c r="C79" s="66"/>
      <c r="D79" s="67"/>
      <c r="E79" s="66"/>
      <c r="F79" s="69"/>
      <c r="G79" s="66"/>
      <c r="H79" s="70"/>
      <c r="I79" s="71"/>
      <c r="J79" s="71"/>
      <c r="K79" s="34" t="s">
        <v>65</v>
      </c>
      <c r="L79" s="72">
        <v>79</v>
      </c>
      <c r="M79" s="72"/>
      <c r="N79" s="73"/>
      <c r="O79" s="79" t="s">
        <v>417</v>
      </c>
      <c r="P79" s="79">
        <v>1</v>
      </c>
      <c r="Q79" s="79" t="s">
        <v>418</v>
      </c>
      <c r="R79" s="79"/>
      <c r="S79" s="79"/>
      <c r="T79" s="78" t="str">
        <f>REPLACE(INDEX(GroupVertices[Group],MATCH(Edges24[[#This Row],[Vertex 1]],GroupVertices[Vertex],0)),1,1,"")</f>
        <v>1</v>
      </c>
      <c r="U79" s="78" t="str">
        <f>REPLACE(INDEX(GroupVertices[Group],MATCH(Edges24[[#This Row],[Vertex 2]],GroupVertices[Vertex],0)),1,1,"")</f>
        <v>1</v>
      </c>
      <c r="V79" s="48"/>
      <c r="W79" s="49"/>
      <c r="X79" s="48"/>
      <c r="Y79" s="49"/>
      <c r="Z79" s="48"/>
      <c r="AA79" s="49"/>
      <c r="AB79" s="48"/>
      <c r="AC79" s="49"/>
      <c r="AD79" s="48"/>
    </row>
    <row r="80" spans="1:30" ht="15">
      <c r="A80" s="65" t="s">
        <v>218</v>
      </c>
      <c r="B80" s="65" t="s">
        <v>217</v>
      </c>
      <c r="C80" s="66"/>
      <c r="D80" s="67"/>
      <c r="E80" s="66"/>
      <c r="F80" s="69"/>
      <c r="G80" s="66"/>
      <c r="H80" s="70"/>
      <c r="I80" s="71"/>
      <c r="J80" s="71"/>
      <c r="K80" s="34" t="s">
        <v>65</v>
      </c>
      <c r="L80" s="72">
        <v>80</v>
      </c>
      <c r="M80" s="72"/>
      <c r="N80" s="73"/>
      <c r="O80" s="79" t="s">
        <v>417</v>
      </c>
      <c r="P80" s="79">
        <v>1</v>
      </c>
      <c r="Q80" s="79" t="s">
        <v>418</v>
      </c>
      <c r="R80" s="79"/>
      <c r="S80" s="79"/>
      <c r="T80" s="78" t="str">
        <f>REPLACE(INDEX(GroupVertices[Group],MATCH(Edges24[[#This Row],[Vertex 1]],GroupVertices[Vertex],0)),1,1,"")</f>
        <v>1</v>
      </c>
      <c r="U80" s="78" t="str">
        <f>REPLACE(INDEX(GroupVertices[Group],MATCH(Edges24[[#This Row],[Vertex 2]],GroupVertices[Vertex],0)),1,1,"")</f>
        <v>1</v>
      </c>
      <c r="V80" s="48"/>
      <c r="W80" s="49"/>
      <c r="X80" s="48"/>
      <c r="Y80" s="49"/>
      <c r="Z80" s="48"/>
      <c r="AA80" s="49"/>
      <c r="AB80" s="48"/>
      <c r="AC80" s="49"/>
      <c r="AD80" s="48"/>
    </row>
    <row r="81" spans="1:30" ht="15">
      <c r="A81" s="65" t="s">
        <v>218</v>
      </c>
      <c r="B81" s="65" t="s">
        <v>268</v>
      </c>
      <c r="C81" s="66"/>
      <c r="D81" s="67"/>
      <c r="E81" s="66"/>
      <c r="F81" s="69"/>
      <c r="G81" s="66"/>
      <c r="H81" s="70"/>
      <c r="I81" s="71"/>
      <c r="J81" s="71"/>
      <c r="K81" s="34" t="s">
        <v>65</v>
      </c>
      <c r="L81" s="72">
        <v>81</v>
      </c>
      <c r="M81" s="72"/>
      <c r="N81" s="73"/>
      <c r="O81" s="79" t="s">
        <v>417</v>
      </c>
      <c r="P81" s="79">
        <v>1</v>
      </c>
      <c r="Q81" s="79" t="s">
        <v>418</v>
      </c>
      <c r="R81" s="79"/>
      <c r="S81" s="79"/>
      <c r="T81" s="78" t="str">
        <f>REPLACE(INDEX(GroupVertices[Group],MATCH(Edges24[[#This Row],[Vertex 1]],GroupVertices[Vertex],0)),1,1,"")</f>
        <v>1</v>
      </c>
      <c r="U81" s="78" t="str">
        <f>REPLACE(INDEX(GroupVertices[Group],MATCH(Edges24[[#This Row],[Vertex 2]],GroupVertices[Vertex],0)),1,1,"")</f>
        <v>1</v>
      </c>
      <c r="V81" s="48"/>
      <c r="W81" s="49"/>
      <c r="X81" s="48"/>
      <c r="Y81" s="49"/>
      <c r="Z81" s="48"/>
      <c r="AA81" s="49"/>
      <c r="AB81" s="48"/>
      <c r="AC81" s="49"/>
      <c r="AD81" s="48"/>
    </row>
    <row r="82" spans="1:30" ht="15">
      <c r="A82" s="65" t="s">
        <v>218</v>
      </c>
      <c r="B82" s="65" t="s">
        <v>219</v>
      </c>
      <c r="C82" s="66"/>
      <c r="D82" s="67"/>
      <c r="E82" s="66"/>
      <c r="F82" s="69"/>
      <c r="G82" s="66"/>
      <c r="H82" s="70"/>
      <c r="I82" s="71"/>
      <c r="J82" s="71"/>
      <c r="K82" s="34" t="s">
        <v>65</v>
      </c>
      <c r="L82" s="72">
        <v>82</v>
      </c>
      <c r="M82" s="72"/>
      <c r="N82" s="73"/>
      <c r="O82" s="79" t="s">
        <v>417</v>
      </c>
      <c r="P82" s="79">
        <v>1</v>
      </c>
      <c r="Q82" s="79" t="s">
        <v>418</v>
      </c>
      <c r="R82" s="79"/>
      <c r="S82" s="79"/>
      <c r="T82" s="78" t="str">
        <f>REPLACE(INDEX(GroupVertices[Group],MATCH(Edges24[[#This Row],[Vertex 1]],GroupVertices[Vertex],0)),1,1,"")</f>
        <v>1</v>
      </c>
      <c r="U82" s="78" t="str">
        <f>REPLACE(INDEX(GroupVertices[Group],MATCH(Edges24[[#This Row],[Vertex 2]],GroupVertices[Vertex],0)),1,1,"")</f>
        <v>4</v>
      </c>
      <c r="V82" s="48"/>
      <c r="W82" s="49"/>
      <c r="X82" s="48"/>
      <c r="Y82" s="49"/>
      <c r="Z82" s="48"/>
      <c r="AA82" s="49"/>
      <c r="AB82" s="48"/>
      <c r="AC82" s="49"/>
      <c r="AD82" s="48"/>
    </row>
    <row r="83" spans="1:30" ht="15">
      <c r="A83" s="65" t="s">
        <v>218</v>
      </c>
      <c r="B83" s="65" t="s">
        <v>325</v>
      </c>
      <c r="C83" s="66"/>
      <c r="D83" s="67"/>
      <c r="E83" s="66"/>
      <c r="F83" s="69"/>
      <c r="G83" s="66"/>
      <c r="H83" s="70"/>
      <c r="I83" s="71"/>
      <c r="J83" s="71"/>
      <c r="K83" s="34" t="s">
        <v>65</v>
      </c>
      <c r="L83" s="72">
        <v>83</v>
      </c>
      <c r="M83" s="72"/>
      <c r="N83" s="73"/>
      <c r="O83" s="79" t="s">
        <v>417</v>
      </c>
      <c r="P83" s="79">
        <v>1</v>
      </c>
      <c r="Q83" s="79" t="s">
        <v>418</v>
      </c>
      <c r="R83" s="79"/>
      <c r="S83" s="79"/>
      <c r="T83" s="78" t="str">
        <f>REPLACE(INDEX(GroupVertices[Group],MATCH(Edges24[[#This Row],[Vertex 1]],GroupVertices[Vertex],0)),1,1,"")</f>
        <v>1</v>
      </c>
      <c r="U83" s="78" t="str">
        <f>REPLACE(INDEX(GroupVertices[Group],MATCH(Edges24[[#This Row],[Vertex 2]],GroupVertices[Vertex],0)),1,1,"")</f>
        <v>3</v>
      </c>
      <c r="V83" s="48"/>
      <c r="W83" s="49"/>
      <c r="X83" s="48"/>
      <c r="Y83" s="49"/>
      <c r="Z83" s="48"/>
      <c r="AA83" s="49"/>
      <c r="AB83" s="48"/>
      <c r="AC83" s="49"/>
      <c r="AD83" s="48"/>
    </row>
    <row r="84" spans="1:30" ht="15">
      <c r="A84" s="65" t="s">
        <v>199</v>
      </c>
      <c r="B84" s="65" t="s">
        <v>218</v>
      </c>
      <c r="C84" s="66"/>
      <c r="D84" s="67"/>
      <c r="E84" s="66"/>
      <c r="F84" s="69"/>
      <c r="G84" s="66"/>
      <c r="H84" s="70"/>
      <c r="I84" s="71"/>
      <c r="J84" s="71"/>
      <c r="K84" s="34" t="s">
        <v>65</v>
      </c>
      <c r="L84" s="72">
        <v>84</v>
      </c>
      <c r="M84" s="72"/>
      <c r="N84" s="73"/>
      <c r="O84" s="79" t="s">
        <v>417</v>
      </c>
      <c r="P84" s="79">
        <v>1</v>
      </c>
      <c r="Q84" s="79" t="s">
        <v>418</v>
      </c>
      <c r="R84" s="79"/>
      <c r="S84" s="79"/>
      <c r="T84" s="78" t="str">
        <f>REPLACE(INDEX(GroupVertices[Group],MATCH(Edges24[[#This Row],[Vertex 1]],GroupVertices[Vertex],0)),1,1,"")</f>
        <v>1</v>
      </c>
      <c r="U84" s="78" t="str">
        <f>REPLACE(INDEX(GroupVertices[Group],MATCH(Edges24[[#This Row],[Vertex 2]],GroupVertices[Vertex],0)),1,1,"")</f>
        <v>1</v>
      </c>
      <c r="V84" s="48"/>
      <c r="W84" s="49"/>
      <c r="X84" s="48"/>
      <c r="Y84" s="49"/>
      <c r="Z84" s="48"/>
      <c r="AA84" s="49"/>
      <c r="AB84" s="48"/>
      <c r="AC84" s="49"/>
      <c r="AD84" s="48"/>
    </row>
    <row r="85" spans="1:30" ht="15">
      <c r="A85" s="65" t="s">
        <v>199</v>
      </c>
      <c r="B85" s="65" t="s">
        <v>369</v>
      </c>
      <c r="C85" s="66"/>
      <c r="D85" s="67"/>
      <c r="E85" s="66"/>
      <c r="F85" s="69"/>
      <c r="G85" s="66"/>
      <c r="H85" s="70"/>
      <c r="I85" s="71"/>
      <c r="J85" s="71"/>
      <c r="K85" s="34" t="s">
        <v>65</v>
      </c>
      <c r="L85" s="72">
        <v>85</v>
      </c>
      <c r="M85" s="72"/>
      <c r="N85" s="73"/>
      <c r="O85" s="79" t="s">
        <v>417</v>
      </c>
      <c r="P85" s="79">
        <v>1</v>
      </c>
      <c r="Q85" s="79" t="s">
        <v>418</v>
      </c>
      <c r="R85" s="79"/>
      <c r="S85" s="79"/>
      <c r="T85" s="78" t="str">
        <f>REPLACE(INDEX(GroupVertices[Group],MATCH(Edges24[[#This Row],[Vertex 1]],GroupVertices[Vertex],0)),1,1,"")</f>
        <v>1</v>
      </c>
      <c r="U85" s="78" t="str">
        <f>REPLACE(INDEX(GroupVertices[Group],MATCH(Edges24[[#This Row],[Vertex 2]],GroupVertices[Vertex],0)),1,1,"")</f>
        <v>4</v>
      </c>
      <c r="V85" s="48"/>
      <c r="W85" s="49"/>
      <c r="X85" s="48"/>
      <c r="Y85" s="49"/>
      <c r="Z85" s="48"/>
      <c r="AA85" s="49"/>
      <c r="AB85" s="48"/>
      <c r="AC85" s="49"/>
      <c r="AD85" s="48"/>
    </row>
    <row r="86" spans="1:30" ht="15">
      <c r="A86" s="65" t="s">
        <v>219</v>
      </c>
      <c r="B86" s="65" t="s">
        <v>369</v>
      </c>
      <c r="C86" s="66"/>
      <c r="D86" s="67"/>
      <c r="E86" s="66"/>
      <c r="F86" s="69"/>
      <c r="G86" s="66"/>
      <c r="H86" s="70"/>
      <c r="I86" s="71"/>
      <c r="J86" s="71"/>
      <c r="K86" s="34" t="s">
        <v>65</v>
      </c>
      <c r="L86" s="72">
        <v>86</v>
      </c>
      <c r="M86" s="72"/>
      <c r="N86" s="73"/>
      <c r="O86" s="79" t="s">
        <v>417</v>
      </c>
      <c r="P86" s="79">
        <v>1</v>
      </c>
      <c r="Q86" s="79" t="s">
        <v>418</v>
      </c>
      <c r="R86" s="79"/>
      <c r="S86" s="79"/>
      <c r="T86" s="78" t="str">
        <f>REPLACE(INDEX(GroupVertices[Group],MATCH(Edges24[[#This Row],[Vertex 1]],GroupVertices[Vertex],0)),1,1,"")</f>
        <v>4</v>
      </c>
      <c r="U86" s="78" t="str">
        <f>REPLACE(INDEX(GroupVertices[Group],MATCH(Edges24[[#This Row],[Vertex 2]],GroupVertices[Vertex],0)),1,1,"")</f>
        <v>4</v>
      </c>
      <c r="V86" s="48"/>
      <c r="W86" s="49"/>
      <c r="X86" s="48"/>
      <c r="Y86" s="49"/>
      <c r="Z86" s="48"/>
      <c r="AA86" s="49"/>
      <c r="AB86" s="48"/>
      <c r="AC86" s="49"/>
      <c r="AD86" s="48"/>
    </row>
    <row r="87" spans="1:30" ht="15">
      <c r="A87" s="65" t="s">
        <v>199</v>
      </c>
      <c r="B87" s="65" t="s">
        <v>370</v>
      </c>
      <c r="C87" s="66"/>
      <c r="D87" s="67"/>
      <c r="E87" s="66"/>
      <c r="F87" s="69"/>
      <c r="G87" s="66"/>
      <c r="H87" s="70"/>
      <c r="I87" s="71"/>
      <c r="J87" s="71"/>
      <c r="K87" s="34" t="s">
        <v>65</v>
      </c>
      <c r="L87" s="72">
        <v>87</v>
      </c>
      <c r="M87" s="72"/>
      <c r="N87" s="73"/>
      <c r="O87" s="79" t="s">
        <v>417</v>
      </c>
      <c r="P87" s="79">
        <v>1</v>
      </c>
      <c r="Q87" s="79" t="s">
        <v>418</v>
      </c>
      <c r="R87" s="79"/>
      <c r="S87" s="79"/>
      <c r="T87" s="78" t="str">
        <f>REPLACE(INDEX(GroupVertices[Group],MATCH(Edges24[[#This Row],[Vertex 1]],GroupVertices[Vertex],0)),1,1,"")</f>
        <v>1</v>
      </c>
      <c r="U87" s="78" t="str">
        <f>REPLACE(INDEX(GroupVertices[Group],MATCH(Edges24[[#This Row],[Vertex 2]],GroupVertices[Vertex],0)),1,1,"")</f>
        <v>1</v>
      </c>
      <c r="V87" s="48"/>
      <c r="W87" s="49"/>
      <c r="X87" s="48"/>
      <c r="Y87" s="49"/>
      <c r="Z87" s="48"/>
      <c r="AA87" s="49"/>
      <c r="AB87" s="48"/>
      <c r="AC87" s="49"/>
      <c r="AD87" s="48"/>
    </row>
    <row r="88" spans="1:30" ht="15">
      <c r="A88" s="65" t="s">
        <v>220</v>
      </c>
      <c r="B88" s="65" t="s">
        <v>291</v>
      </c>
      <c r="C88" s="66"/>
      <c r="D88" s="67"/>
      <c r="E88" s="66"/>
      <c r="F88" s="69"/>
      <c r="G88" s="66"/>
      <c r="H88" s="70"/>
      <c r="I88" s="71"/>
      <c r="J88" s="71"/>
      <c r="K88" s="34" t="s">
        <v>65</v>
      </c>
      <c r="L88" s="72">
        <v>88</v>
      </c>
      <c r="M88" s="72"/>
      <c r="N88" s="73"/>
      <c r="O88" s="79" t="s">
        <v>417</v>
      </c>
      <c r="P88" s="79">
        <v>1</v>
      </c>
      <c r="Q88" s="79" t="s">
        <v>418</v>
      </c>
      <c r="R88" s="79"/>
      <c r="S88" s="79"/>
      <c r="T88" s="78" t="str">
        <f>REPLACE(INDEX(GroupVertices[Group],MATCH(Edges24[[#This Row],[Vertex 1]],GroupVertices[Vertex],0)),1,1,"")</f>
        <v>1</v>
      </c>
      <c r="U88" s="78" t="str">
        <f>REPLACE(INDEX(GroupVertices[Group],MATCH(Edges24[[#This Row],[Vertex 2]],GroupVertices[Vertex],0)),1,1,"")</f>
        <v>4</v>
      </c>
      <c r="V88" s="48"/>
      <c r="W88" s="49"/>
      <c r="X88" s="48"/>
      <c r="Y88" s="49"/>
      <c r="Z88" s="48"/>
      <c r="AA88" s="49"/>
      <c r="AB88" s="48"/>
      <c r="AC88" s="49"/>
      <c r="AD88" s="48"/>
    </row>
    <row r="89" spans="1:30" ht="15">
      <c r="A89" s="65" t="s">
        <v>220</v>
      </c>
      <c r="B89" s="65" t="s">
        <v>222</v>
      </c>
      <c r="C89" s="66"/>
      <c r="D89" s="67"/>
      <c r="E89" s="66"/>
      <c r="F89" s="69"/>
      <c r="G89" s="66"/>
      <c r="H89" s="70"/>
      <c r="I89" s="71"/>
      <c r="J89" s="71"/>
      <c r="K89" s="34" t="s">
        <v>66</v>
      </c>
      <c r="L89" s="72">
        <v>89</v>
      </c>
      <c r="M89" s="72"/>
      <c r="N89" s="73"/>
      <c r="O89" s="79" t="s">
        <v>417</v>
      </c>
      <c r="P89" s="79">
        <v>1</v>
      </c>
      <c r="Q89" s="79" t="s">
        <v>418</v>
      </c>
      <c r="R89" s="79"/>
      <c r="S89" s="79"/>
      <c r="T89" s="78" t="str">
        <f>REPLACE(INDEX(GroupVertices[Group],MATCH(Edges24[[#This Row],[Vertex 1]],GroupVertices[Vertex],0)),1,1,"")</f>
        <v>1</v>
      </c>
      <c r="U89" s="78" t="str">
        <f>REPLACE(INDEX(GroupVertices[Group],MATCH(Edges24[[#This Row],[Vertex 2]],GroupVertices[Vertex],0)),1,1,"")</f>
        <v>3</v>
      </c>
      <c r="V89" s="48"/>
      <c r="W89" s="49"/>
      <c r="X89" s="48"/>
      <c r="Y89" s="49"/>
      <c r="Z89" s="48"/>
      <c r="AA89" s="49"/>
      <c r="AB89" s="48"/>
      <c r="AC89" s="49"/>
      <c r="AD89" s="48"/>
    </row>
    <row r="90" spans="1:30" ht="15">
      <c r="A90" s="65" t="s">
        <v>220</v>
      </c>
      <c r="B90" s="65" t="s">
        <v>264</v>
      </c>
      <c r="C90" s="66"/>
      <c r="D90" s="67"/>
      <c r="E90" s="66"/>
      <c r="F90" s="69"/>
      <c r="G90" s="66"/>
      <c r="H90" s="70"/>
      <c r="I90" s="71"/>
      <c r="J90" s="71"/>
      <c r="K90" s="34" t="s">
        <v>65</v>
      </c>
      <c r="L90" s="72">
        <v>90</v>
      </c>
      <c r="M90" s="72"/>
      <c r="N90" s="73"/>
      <c r="O90" s="79" t="s">
        <v>417</v>
      </c>
      <c r="P90" s="79">
        <v>1</v>
      </c>
      <c r="Q90" s="79" t="s">
        <v>418</v>
      </c>
      <c r="R90" s="79"/>
      <c r="S90" s="79"/>
      <c r="T90" s="78" t="str">
        <f>REPLACE(INDEX(GroupVertices[Group],MATCH(Edges24[[#This Row],[Vertex 1]],GroupVertices[Vertex],0)),1,1,"")</f>
        <v>1</v>
      </c>
      <c r="U90" s="78" t="str">
        <f>REPLACE(INDEX(GroupVertices[Group],MATCH(Edges24[[#This Row],[Vertex 2]],GroupVertices[Vertex],0)),1,1,"")</f>
        <v>2</v>
      </c>
      <c r="V90" s="48"/>
      <c r="W90" s="49"/>
      <c r="X90" s="48"/>
      <c r="Y90" s="49"/>
      <c r="Z90" s="48"/>
      <c r="AA90" s="49"/>
      <c r="AB90" s="48"/>
      <c r="AC90" s="49"/>
      <c r="AD90" s="48"/>
    </row>
    <row r="91" spans="1:30" ht="15">
      <c r="A91" s="65" t="s">
        <v>220</v>
      </c>
      <c r="B91" s="65" t="s">
        <v>345</v>
      </c>
      <c r="C91" s="66"/>
      <c r="D91" s="67"/>
      <c r="E91" s="66"/>
      <c r="F91" s="69"/>
      <c r="G91" s="66"/>
      <c r="H91" s="70"/>
      <c r="I91" s="71"/>
      <c r="J91" s="71"/>
      <c r="K91" s="34" t="s">
        <v>65</v>
      </c>
      <c r="L91" s="72">
        <v>91</v>
      </c>
      <c r="M91" s="72"/>
      <c r="N91" s="73"/>
      <c r="O91" s="79" t="s">
        <v>417</v>
      </c>
      <c r="P91" s="79">
        <v>1</v>
      </c>
      <c r="Q91" s="79" t="s">
        <v>418</v>
      </c>
      <c r="R91" s="79"/>
      <c r="S91" s="79"/>
      <c r="T91" s="78" t="str">
        <f>REPLACE(INDEX(GroupVertices[Group],MATCH(Edges24[[#This Row],[Vertex 1]],GroupVertices[Vertex],0)),1,1,"")</f>
        <v>1</v>
      </c>
      <c r="U91" s="78" t="str">
        <f>REPLACE(INDEX(GroupVertices[Group],MATCH(Edges24[[#This Row],[Vertex 2]],GroupVertices[Vertex],0)),1,1,"")</f>
        <v>1</v>
      </c>
      <c r="V91" s="48"/>
      <c r="W91" s="49"/>
      <c r="X91" s="48"/>
      <c r="Y91" s="49"/>
      <c r="Z91" s="48"/>
      <c r="AA91" s="49"/>
      <c r="AB91" s="48"/>
      <c r="AC91" s="49"/>
      <c r="AD91" s="48"/>
    </row>
    <row r="92" spans="1:30" ht="15">
      <c r="A92" s="65" t="s">
        <v>220</v>
      </c>
      <c r="B92" s="65" t="s">
        <v>331</v>
      </c>
      <c r="C92" s="66"/>
      <c r="D92" s="67"/>
      <c r="E92" s="66"/>
      <c r="F92" s="69"/>
      <c r="G92" s="66"/>
      <c r="H92" s="70"/>
      <c r="I92" s="71"/>
      <c r="J92" s="71"/>
      <c r="K92" s="34" t="s">
        <v>65</v>
      </c>
      <c r="L92" s="72">
        <v>92</v>
      </c>
      <c r="M92" s="72"/>
      <c r="N92" s="73"/>
      <c r="O92" s="79" t="s">
        <v>417</v>
      </c>
      <c r="P92" s="79">
        <v>1</v>
      </c>
      <c r="Q92" s="79" t="s">
        <v>418</v>
      </c>
      <c r="R92" s="79"/>
      <c r="S92" s="79"/>
      <c r="T92" s="78" t="str">
        <f>REPLACE(INDEX(GroupVertices[Group],MATCH(Edges24[[#This Row],[Vertex 1]],GroupVertices[Vertex],0)),1,1,"")</f>
        <v>1</v>
      </c>
      <c r="U92" s="78" t="str">
        <f>REPLACE(INDEX(GroupVertices[Group],MATCH(Edges24[[#This Row],[Vertex 2]],GroupVertices[Vertex],0)),1,1,"")</f>
        <v>4</v>
      </c>
      <c r="V92" s="48"/>
      <c r="W92" s="49"/>
      <c r="X92" s="48"/>
      <c r="Y92" s="49"/>
      <c r="Z92" s="48"/>
      <c r="AA92" s="49"/>
      <c r="AB92" s="48"/>
      <c r="AC92" s="49"/>
      <c r="AD92" s="48"/>
    </row>
    <row r="93" spans="1:30" ht="15">
      <c r="A93" s="65" t="s">
        <v>199</v>
      </c>
      <c r="B93" s="65" t="s">
        <v>220</v>
      </c>
      <c r="C93" s="66"/>
      <c r="D93" s="67"/>
      <c r="E93" s="66"/>
      <c r="F93" s="69"/>
      <c r="G93" s="66"/>
      <c r="H93" s="70"/>
      <c r="I93" s="71"/>
      <c r="J93" s="71"/>
      <c r="K93" s="34" t="s">
        <v>65</v>
      </c>
      <c r="L93" s="72">
        <v>93</v>
      </c>
      <c r="M93" s="72"/>
      <c r="N93" s="73"/>
      <c r="O93" s="79" t="s">
        <v>417</v>
      </c>
      <c r="P93" s="79">
        <v>1</v>
      </c>
      <c r="Q93" s="79" t="s">
        <v>418</v>
      </c>
      <c r="R93" s="79"/>
      <c r="S93" s="79"/>
      <c r="T93" s="78" t="str">
        <f>REPLACE(INDEX(GroupVertices[Group],MATCH(Edges24[[#This Row],[Vertex 1]],GroupVertices[Vertex],0)),1,1,"")</f>
        <v>1</v>
      </c>
      <c r="U93" s="78" t="str">
        <f>REPLACE(INDEX(GroupVertices[Group],MATCH(Edges24[[#This Row],[Vertex 2]],GroupVertices[Vertex],0)),1,1,"")</f>
        <v>1</v>
      </c>
      <c r="V93" s="48"/>
      <c r="W93" s="49"/>
      <c r="X93" s="48"/>
      <c r="Y93" s="49"/>
      <c r="Z93" s="48"/>
      <c r="AA93" s="49"/>
      <c r="AB93" s="48"/>
      <c r="AC93" s="49"/>
      <c r="AD93" s="48"/>
    </row>
    <row r="94" spans="1:30" ht="15">
      <c r="A94" s="65" t="s">
        <v>221</v>
      </c>
      <c r="B94" s="65" t="s">
        <v>220</v>
      </c>
      <c r="C94" s="66"/>
      <c r="D94" s="67"/>
      <c r="E94" s="66"/>
      <c r="F94" s="69"/>
      <c r="G94" s="66"/>
      <c r="H94" s="70"/>
      <c r="I94" s="71"/>
      <c r="J94" s="71"/>
      <c r="K94" s="34" t="s">
        <v>65</v>
      </c>
      <c r="L94" s="72">
        <v>94</v>
      </c>
      <c r="M94" s="72"/>
      <c r="N94" s="73"/>
      <c r="O94" s="79" t="s">
        <v>417</v>
      </c>
      <c r="P94" s="79">
        <v>1</v>
      </c>
      <c r="Q94" s="79" t="s">
        <v>418</v>
      </c>
      <c r="R94" s="79"/>
      <c r="S94" s="79"/>
      <c r="T94" s="78" t="str">
        <f>REPLACE(INDEX(GroupVertices[Group],MATCH(Edges24[[#This Row],[Vertex 1]],GroupVertices[Vertex],0)),1,1,"")</f>
        <v>1</v>
      </c>
      <c r="U94" s="78" t="str">
        <f>REPLACE(INDEX(GroupVertices[Group],MATCH(Edges24[[#This Row],[Vertex 2]],GroupVertices[Vertex],0)),1,1,"")</f>
        <v>1</v>
      </c>
      <c r="V94" s="48"/>
      <c r="W94" s="49"/>
      <c r="X94" s="48"/>
      <c r="Y94" s="49"/>
      <c r="Z94" s="48"/>
      <c r="AA94" s="49"/>
      <c r="AB94" s="48"/>
      <c r="AC94" s="49"/>
      <c r="AD94" s="48"/>
    </row>
    <row r="95" spans="1:30" ht="15">
      <c r="A95" s="65" t="s">
        <v>222</v>
      </c>
      <c r="B95" s="65" t="s">
        <v>220</v>
      </c>
      <c r="C95" s="66"/>
      <c r="D95" s="67"/>
      <c r="E95" s="66"/>
      <c r="F95" s="69"/>
      <c r="G95" s="66"/>
      <c r="H95" s="70"/>
      <c r="I95" s="71"/>
      <c r="J95" s="71"/>
      <c r="K95" s="34" t="s">
        <v>66</v>
      </c>
      <c r="L95" s="72">
        <v>95</v>
      </c>
      <c r="M95" s="72"/>
      <c r="N95" s="73"/>
      <c r="O95" s="79" t="s">
        <v>417</v>
      </c>
      <c r="P95" s="79">
        <v>1</v>
      </c>
      <c r="Q95" s="79" t="s">
        <v>418</v>
      </c>
      <c r="R95" s="79"/>
      <c r="S95" s="79"/>
      <c r="T95" s="78" t="str">
        <f>REPLACE(INDEX(GroupVertices[Group],MATCH(Edges24[[#This Row],[Vertex 1]],GroupVertices[Vertex],0)),1,1,"")</f>
        <v>3</v>
      </c>
      <c r="U95" s="78" t="str">
        <f>REPLACE(INDEX(GroupVertices[Group],MATCH(Edges24[[#This Row],[Vertex 2]],GroupVertices[Vertex],0)),1,1,"")</f>
        <v>1</v>
      </c>
      <c r="V95" s="48"/>
      <c r="W95" s="49"/>
      <c r="X95" s="48"/>
      <c r="Y95" s="49"/>
      <c r="Z95" s="48"/>
      <c r="AA95" s="49"/>
      <c r="AB95" s="48"/>
      <c r="AC95" s="49"/>
      <c r="AD95" s="48"/>
    </row>
    <row r="96" spans="1:30" ht="15">
      <c r="A96" s="65" t="s">
        <v>223</v>
      </c>
      <c r="B96" s="65" t="s">
        <v>220</v>
      </c>
      <c r="C96" s="66"/>
      <c r="D96" s="67"/>
      <c r="E96" s="66"/>
      <c r="F96" s="69"/>
      <c r="G96" s="66"/>
      <c r="H96" s="70"/>
      <c r="I96" s="71"/>
      <c r="J96" s="71"/>
      <c r="K96" s="34" t="s">
        <v>65</v>
      </c>
      <c r="L96" s="72">
        <v>96</v>
      </c>
      <c r="M96" s="72"/>
      <c r="N96" s="73"/>
      <c r="O96" s="79" t="s">
        <v>417</v>
      </c>
      <c r="P96" s="79">
        <v>1</v>
      </c>
      <c r="Q96" s="79" t="s">
        <v>418</v>
      </c>
      <c r="R96" s="79"/>
      <c r="S96" s="79"/>
      <c r="T96" s="78" t="str">
        <f>REPLACE(INDEX(GroupVertices[Group],MATCH(Edges24[[#This Row],[Vertex 1]],GroupVertices[Vertex],0)),1,1,"")</f>
        <v>3</v>
      </c>
      <c r="U96" s="78" t="str">
        <f>REPLACE(INDEX(GroupVertices[Group],MATCH(Edges24[[#This Row],[Vertex 2]],GroupVertices[Vertex],0)),1,1,"")</f>
        <v>1</v>
      </c>
      <c r="V96" s="48"/>
      <c r="W96" s="49"/>
      <c r="X96" s="48"/>
      <c r="Y96" s="49"/>
      <c r="Z96" s="48"/>
      <c r="AA96" s="49"/>
      <c r="AB96" s="48"/>
      <c r="AC96" s="49"/>
      <c r="AD96" s="48"/>
    </row>
    <row r="97" spans="1:30" ht="15">
      <c r="A97" s="65" t="s">
        <v>223</v>
      </c>
      <c r="B97" s="65" t="s">
        <v>291</v>
      </c>
      <c r="C97" s="66"/>
      <c r="D97" s="67"/>
      <c r="E97" s="66"/>
      <c r="F97" s="69"/>
      <c r="G97" s="66"/>
      <c r="H97" s="70"/>
      <c r="I97" s="71"/>
      <c r="J97" s="71"/>
      <c r="K97" s="34" t="s">
        <v>65</v>
      </c>
      <c r="L97" s="72">
        <v>97</v>
      </c>
      <c r="M97" s="72"/>
      <c r="N97" s="73"/>
      <c r="O97" s="79" t="s">
        <v>417</v>
      </c>
      <c r="P97" s="79">
        <v>1</v>
      </c>
      <c r="Q97" s="79" t="s">
        <v>418</v>
      </c>
      <c r="R97" s="79"/>
      <c r="S97" s="79"/>
      <c r="T97" s="78" t="str">
        <f>REPLACE(INDEX(GroupVertices[Group],MATCH(Edges24[[#This Row],[Vertex 1]],GroupVertices[Vertex],0)),1,1,"")</f>
        <v>3</v>
      </c>
      <c r="U97" s="78" t="str">
        <f>REPLACE(INDEX(GroupVertices[Group],MATCH(Edges24[[#This Row],[Vertex 2]],GroupVertices[Vertex],0)),1,1,"")</f>
        <v>4</v>
      </c>
      <c r="V97" s="48"/>
      <c r="W97" s="49"/>
      <c r="X97" s="48"/>
      <c r="Y97" s="49"/>
      <c r="Z97" s="48"/>
      <c r="AA97" s="49"/>
      <c r="AB97" s="48"/>
      <c r="AC97" s="49"/>
      <c r="AD97" s="48"/>
    </row>
    <row r="98" spans="1:30" ht="15">
      <c r="A98" s="65" t="s">
        <v>223</v>
      </c>
      <c r="B98" s="65" t="s">
        <v>276</v>
      </c>
      <c r="C98" s="66"/>
      <c r="D98" s="67"/>
      <c r="E98" s="66"/>
      <c r="F98" s="69"/>
      <c r="G98" s="66"/>
      <c r="H98" s="70"/>
      <c r="I98" s="71"/>
      <c r="J98" s="71"/>
      <c r="K98" s="34" t="s">
        <v>65</v>
      </c>
      <c r="L98" s="72">
        <v>98</v>
      </c>
      <c r="M98" s="72"/>
      <c r="N98" s="73"/>
      <c r="O98" s="79" t="s">
        <v>417</v>
      </c>
      <c r="P98" s="79">
        <v>1</v>
      </c>
      <c r="Q98" s="79" t="s">
        <v>418</v>
      </c>
      <c r="R98" s="79"/>
      <c r="S98" s="79"/>
      <c r="T98" s="78" t="str">
        <f>REPLACE(INDEX(GroupVertices[Group],MATCH(Edges24[[#This Row],[Vertex 1]],GroupVertices[Vertex],0)),1,1,"")</f>
        <v>3</v>
      </c>
      <c r="U98" s="78" t="str">
        <f>REPLACE(INDEX(GroupVertices[Group],MATCH(Edges24[[#This Row],[Vertex 2]],GroupVertices[Vertex],0)),1,1,"")</f>
        <v>3</v>
      </c>
      <c r="V98" s="48"/>
      <c r="W98" s="49"/>
      <c r="X98" s="48"/>
      <c r="Y98" s="49"/>
      <c r="Z98" s="48"/>
      <c r="AA98" s="49"/>
      <c r="AB98" s="48"/>
      <c r="AC98" s="49"/>
      <c r="AD98" s="48"/>
    </row>
    <row r="99" spans="1:30" ht="15">
      <c r="A99" s="65" t="s">
        <v>223</v>
      </c>
      <c r="B99" s="65" t="s">
        <v>222</v>
      </c>
      <c r="C99" s="66"/>
      <c r="D99" s="67"/>
      <c r="E99" s="66"/>
      <c r="F99" s="69"/>
      <c r="G99" s="66"/>
      <c r="H99" s="70"/>
      <c r="I99" s="71"/>
      <c r="J99" s="71"/>
      <c r="K99" s="34" t="s">
        <v>65</v>
      </c>
      <c r="L99" s="72">
        <v>99</v>
      </c>
      <c r="M99" s="72"/>
      <c r="N99" s="73"/>
      <c r="O99" s="79" t="s">
        <v>417</v>
      </c>
      <c r="P99" s="79">
        <v>1</v>
      </c>
      <c r="Q99" s="79" t="s">
        <v>418</v>
      </c>
      <c r="R99" s="79"/>
      <c r="S99" s="79"/>
      <c r="T99" s="78" t="str">
        <f>REPLACE(INDEX(GroupVertices[Group],MATCH(Edges24[[#This Row],[Vertex 1]],GroupVertices[Vertex],0)),1,1,"")</f>
        <v>3</v>
      </c>
      <c r="U99" s="78" t="str">
        <f>REPLACE(INDEX(GroupVertices[Group],MATCH(Edges24[[#This Row],[Vertex 2]],GroupVertices[Vertex],0)),1,1,"")</f>
        <v>3</v>
      </c>
      <c r="V99" s="48"/>
      <c r="W99" s="49"/>
      <c r="X99" s="48"/>
      <c r="Y99" s="49"/>
      <c r="Z99" s="48"/>
      <c r="AA99" s="49"/>
      <c r="AB99" s="48"/>
      <c r="AC99" s="49"/>
      <c r="AD99" s="48"/>
    </row>
    <row r="100" spans="1:30" ht="15">
      <c r="A100" s="65" t="s">
        <v>223</v>
      </c>
      <c r="B100" s="65" t="s">
        <v>262</v>
      </c>
      <c r="C100" s="66"/>
      <c r="D100" s="67"/>
      <c r="E100" s="66"/>
      <c r="F100" s="69"/>
      <c r="G100" s="66"/>
      <c r="H100" s="70"/>
      <c r="I100" s="71"/>
      <c r="J100" s="71"/>
      <c r="K100" s="34" t="s">
        <v>65</v>
      </c>
      <c r="L100" s="72">
        <v>100</v>
      </c>
      <c r="M100" s="72"/>
      <c r="N100" s="73"/>
      <c r="O100" s="79" t="s">
        <v>417</v>
      </c>
      <c r="P100" s="79">
        <v>1</v>
      </c>
      <c r="Q100" s="79" t="s">
        <v>418</v>
      </c>
      <c r="R100" s="79"/>
      <c r="S100" s="79"/>
      <c r="T100" s="78" t="str">
        <f>REPLACE(INDEX(GroupVertices[Group],MATCH(Edges24[[#This Row],[Vertex 1]],GroupVertices[Vertex],0)),1,1,"")</f>
        <v>3</v>
      </c>
      <c r="U100" s="78" t="str">
        <f>REPLACE(INDEX(GroupVertices[Group],MATCH(Edges24[[#This Row],[Vertex 2]],GroupVertices[Vertex],0)),1,1,"")</f>
        <v>1</v>
      </c>
      <c r="V100" s="48"/>
      <c r="W100" s="49"/>
      <c r="X100" s="48"/>
      <c r="Y100" s="49"/>
      <c r="Z100" s="48"/>
      <c r="AA100" s="49"/>
      <c r="AB100" s="48"/>
      <c r="AC100" s="49"/>
      <c r="AD100" s="48"/>
    </row>
    <row r="101" spans="1:30" ht="15">
      <c r="A101" s="65" t="s">
        <v>223</v>
      </c>
      <c r="B101" s="65" t="s">
        <v>354</v>
      </c>
      <c r="C101" s="66"/>
      <c r="D101" s="67"/>
      <c r="E101" s="66"/>
      <c r="F101" s="69"/>
      <c r="G101" s="66"/>
      <c r="H101" s="70"/>
      <c r="I101" s="71"/>
      <c r="J101" s="71"/>
      <c r="K101" s="34" t="s">
        <v>65</v>
      </c>
      <c r="L101" s="72">
        <v>101</v>
      </c>
      <c r="M101" s="72"/>
      <c r="N101" s="73"/>
      <c r="O101" s="79" t="s">
        <v>417</v>
      </c>
      <c r="P101" s="79">
        <v>1</v>
      </c>
      <c r="Q101" s="79" t="s">
        <v>418</v>
      </c>
      <c r="R101" s="79"/>
      <c r="S101" s="79"/>
      <c r="T101" s="78" t="str">
        <f>REPLACE(INDEX(GroupVertices[Group],MATCH(Edges24[[#This Row],[Vertex 1]],GroupVertices[Vertex],0)),1,1,"")</f>
        <v>3</v>
      </c>
      <c r="U101" s="78" t="str">
        <f>REPLACE(INDEX(GroupVertices[Group],MATCH(Edges24[[#This Row],[Vertex 2]],GroupVertices[Vertex],0)),1,1,"")</f>
        <v>3</v>
      </c>
      <c r="V101" s="48"/>
      <c r="W101" s="49"/>
      <c r="X101" s="48"/>
      <c r="Y101" s="49"/>
      <c r="Z101" s="48"/>
      <c r="AA101" s="49"/>
      <c r="AB101" s="48"/>
      <c r="AC101" s="49"/>
      <c r="AD101" s="48"/>
    </row>
    <row r="102" spans="1:30" ht="15">
      <c r="A102" s="65" t="s">
        <v>223</v>
      </c>
      <c r="B102" s="65" t="s">
        <v>242</v>
      </c>
      <c r="C102" s="66"/>
      <c r="D102" s="67"/>
      <c r="E102" s="66"/>
      <c r="F102" s="69"/>
      <c r="G102" s="66"/>
      <c r="H102" s="70"/>
      <c r="I102" s="71"/>
      <c r="J102" s="71"/>
      <c r="K102" s="34" t="s">
        <v>65</v>
      </c>
      <c r="L102" s="72">
        <v>102</v>
      </c>
      <c r="M102" s="72"/>
      <c r="N102" s="73"/>
      <c r="O102" s="79" t="s">
        <v>417</v>
      </c>
      <c r="P102" s="79">
        <v>1</v>
      </c>
      <c r="Q102" s="79" t="s">
        <v>418</v>
      </c>
      <c r="R102" s="79"/>
      <c r="S102" s="79"/>
      <c r="T102" s="78" t="str">
        <f>REPLACE(INDEX(GroupVertices[Group],MATCH(Edges24[[#This Row],[Vertex 1]],GroupVertices[Vertex],0)),1,1,"")</f>
        <v>3</v>
      </c>
      <c r="U102" s="78" t="str">
        <f>REPLACE(INDEX(GroupVertices[Group],MATCH(Edges24[[#This Row],[Vertex 2]],GroupVertices[Vertex],0)),1,1,"")</f>
        <v>2</v>
      </c>
      <c r="V102" s="48"/>
      <c r="W102" s="49"/>
      <c r="X102" s="48"/>
      <c r="Y102" s="49"/>
      <c r="Z102" s="48"/>
      <c r="AA102" s="49"/>
      <c r="AB102" s="48"/>
      <c r="AC102" s="49"/>
      <c r="AD102" s="48"/>
    </row>
    <row r="103" spans="1:30" ht="15">
      <c r="A103" s="65" t="s">
        <v>223</v>
      </c>
      <c r="B103" s="65" t="s">
        <v>260</v>
      </c>
      <c r="C103" s="66"/>
      <c r="D103" s="67"/>
      <c r="E103" s="66"/>
      <c r="F103" s="69"/>
      <c r="G103" s="66"/>
      <c r="H103" s="70"/>
      <c r="I103" s="71"/>
      <c r="J103" s="71"/>
      <c r="K103" s="34" t="s">
        <v>65</v>
      </c>
      <c r="L103" s="72">
        <v>103</v>
      </c>
      <c r="M103" s="72"/>
      <c r="N103" s="73"/>
      <c r="O103" s="79" t="s">
        <v>417</v>
      </c>
      <c r="P103" s="79">
        <v>1</v>
      </c>
      <c r="Q103" s="79" t="s">
        <v>418</v>
      </c>
      <c r="R103" s="79"/>
      <c r="S103" s="79"/>
      <c r="T103" s="78" t="str">
        <f>REPLACE(INDEX(GroupVertices[Group],MATCH(Edges24[[#This Row],[Vertex 1]],GroupVertices[Vertex],0)),1,1,"")</f>
        <v>3</v>
      </c>
      <c r="U103" s="78" t="str">
        <f>REPLACE(INDEX(GroupVertices[Group],MATCH(Edges24[[#This Row],[Vertex 2]],GroupVertices[Vertex],0)),1,1,"")</f>
        <v>3</v>
      </c>
      <c r="V103" s="48"/>
      <c r="W103" s="49"/>
      <c r="X103" s="48"/>
      <c r="Y103" s="49"/>
      <c r="Z103" s="48"/>
      <c r="AA103" s="49"/>
      <c r="AB103" s="48"/>
      <c r="AC103" s="49"/>
      <c r="AD103" s="48"/>
    </row>
    <row r="104" spans="1:30" ht="15">
      <c r="A104" s="65" t="s">
        <v>223</v>
      </c>
      <c r="B104" s="65" t="s">
        <v>297</v>
      </c>
      <c r="C104" s="66"/>
      <c r="D104" s="67"/>
      <c r="E104" s="66"/>
      <c r="F104" s="69"/>
      <c r="G104" s="66"/>
      <c r="H104" s="70"/>
      <c r="I104" s="71"/>
      <c r="J104" s="71"/>
      <c r="K104" s="34" t="s">
        <v>65</v>
      </c>
      <c r="L104" s="72">
        <v>104</v>
      </c>
      <c r="M104" s="72"/>
      <c r="N104" s="73"/>
      <c r="O104" s="79" t="s">
        <v>417</v>
      </c>
      <c r="P104" s="79">
        <v>1</v>
      </c>
      <c r="Q104" s="79" t="s">
        <v>418</v>
      </c>
      <c r="R104" s="79"/>
      <c r="S104" s="79"/>
      <c r="T104" s="78" t="str">
        <f>REPLACE(INDEX(GroupVertices[Group],MATCH(Edges24[[#This Row],[Vertex 1]],GroupVertices[Vertex],0)),1,1,"")</f>
        <v>3</v>
      </c>
      <c r="U104" s="78" t="str">
        <f>REPLACE(INDEX(GroupVertices[Group],MATCH(Edges24[[#This Row],[Vertex 2]],GroupVertices[Vertex],0)),1,1,"")</f>
        <v>4</v>
      </c>
      <c r="V104" s="48"/>
      <c r="W104" s="49"/>
      <c r="X104" s="48"/>
      <c r="Y104" s="49"/>
      <c r="Z104" s="48"/>
      <c r="AA104" s="49"/>
      <c r="AB104" s="48"/>
      <c r="AC104" s="49"/>
      <c r="AD104" s="48"/>
    </row>
    <row r="105" spans="1:30" ht="15">
      <c r="A105" s="65" t="s">
        <v>223</v>
      </c>
      <c r="B105" s="65" t="s">
        <v>352</v>
      </c>
      <c r="C105" s="66"/>
      <c r="D105" s="67"/>
      <c r="E105" s="66"/>
      <c r="F105" s="69"/>
      <c r="G105" s="66"/>
      <c r="H105" s="70"/>
      <c r="I105" s="71"/>
      <c r="J105" s="71"/>
      <c r="K105" s="34" t="s">
        <v>65</v>
      </c>
      <c r="L105" s="72">
        <v>105</v>
      </c>
      <c r="M105" s="72"/>
      <c r="N105" s="73"/>
      <c r="O105" s="79" t="s">
        <v>417</v>
      </c>
      <c r="P105" s="79">
        <v>1</v>
      </c>
      <c r="Q105" s="79" t="s">
        <v>418</v>
      </c>
      <c r="R105" s="79"/>
      <c r="S105" s="79"/>
      <c r="T105" s="78" t="str">
        <f>REPLACE(INDEX(GroupVertices[Group],MATCH(Edges24[[#This Row],[Vertex 1]],GroupVertices[Vertex],0)),1,1,"")</f>
        <v>3</v>
      </c>
      <c r="U105" s="78" t="str">
        <f>REPLACE(INDEX(GroupVertices[Group],MATCH(Edges24[[#This Row],[Vertex 2]],GroupVertices[Vertex],0)),1,1,"")</f>
        <v>3</v>
      </c>
      <c r="V105" s="48"/>
      <c r="W105" s="49"/>
      <c r="X105" s="48"/>
      <c r="Y105" s="49"/>
      <c r="Z105" s="48"/>
      <c r="AA105" s="49"/>
      <c r="AB105" s="48"/>
      <c r="AC105" s="49"/>
      <c r="AD105" s="48"/>
    </row>
    <row r="106" spans="1:30" ht="15">
      <c r="A106" s="65" t="s">
        <v>199</v>
      </c>
      <c r="B106" s="65" t="s">
        <v>223</v>
      </c>
      <c r="C106" s="66"/>
      <c r="D106" s="67"/>
      <c r="E106" s="66"/>
      <c r="F106" s="69"/>
      <c r="G106" s="66"/>
      <c r="H106" s="70"/>
      <c r="I106" s="71"/>
      <c r="J106" s="71"/>
      <c r="K106" s="34" t="s">
        <v>65</v>
      </c>
      <c r="L106" s="72">
        <v>106</v>
      </c>
      <c r="M106" s="72"/>
      <c r="N106" s="73"/>
      <c r="O106" s="79" t="s">
        <v>417</v>
      </c>
      <c r="P106" s="79">
        <v>1</v>
      </c>
      <c r="Q106" s="79" t="s">
        <v>418</v>
      </c>
      <c r="R106" s="79"/>
      <c r="S106" s="79"/>
      <c r="T106" s="78" t="str">
        <f>REPLACE(INDEX(GroupVertices[Group],MATCH(Edges24[[#This Row],[Vertex 1]],GroupVertices[Vertex],0)),1,1,"")</f>
        <v>1</v>
      </c>
      <c r="U106" s="78" t="str">
        <f>REPLACE(INDEX(GroupVertices[Group],MATCH(Edges24[[#This Row],[Vertex 2]],GroupVertices[Vertex],0)),1,1,"")</f>
        <v>3</v>
      </c>
      <c r="V106" s="48"/>
      <c r="W106" s="49"/>
      <c r="X106" s="48"/>
      <c r="Y106" s="49"/>
      <c r="Z106" s="48"/>
      <c r="AA106" s="49"/>
      <c r="AB106" s="48"/>
      <c r="AC106" s="49"/>
      <c r="AD106" s="48"/>
    </row>
    <row r="107" spans="1:30" ht="15">
      <c r="A107" s="65" t="s">
        <v>224</v>
      </c>
      <c r="B107" s="65" t="s">
        <v>206</v>
      </c>
      <c r="C107" s="66"/>
      <c r="D107" s="67"/>
      <c r="E107" s="66"/>
      <c r="F107" s="69"/>
      <c r="G107" s="66"/>
      <c r="H107" s="70"/>
      <c r="I107" s="71"/>
      <c r="J107" s="71"/>
      <c r="K107" s="34" t="s">
        <v>65</v>
      </c>
      <c r="L107" s="72">
        <v>107</v>
      </c>
      <c r="M107" s="72"/>
      <c r="N107" s="73"/>
      <c r="O107" s="79" t="s">
        <v>417</v>
      </c>
      <c r="P107" s="79">
        <v>1</v>
      </c>
      <c r="Q107" s="79" t="s">
        <v>418</v>
      </c>
      <c r="R107" s="79"/>
      <c r="S107" s="79"/>
      <c r="T107" s="78" t="str">
        <f>REPLACE(INDEX(GroupVertices[Group],MATCH(Edges24[[#This Row],[Vertex 1]],GroupVertices[Vertex],0)),1,1,"")</f>
        <v>4</v>
      </c>
      <c r="U107" s="78" t="str">
        <f>REPLACE(INDEX(GroupVertices[Group],MATCH(Edges24[[#This Row],[Vertex 2]],GroupVertices[Vertex],0)),1,1,"")</f>
        <v>4</v>
      </c>
      <c r="V107" s="48"/>
      <c r="W107" s="49"/>
      <c r="X107" s="48"/>
      <c r="Y107" s="49"/>
      <c r="Z107" s="48"/>
      <c r="AA107" s="49"/>
      <c r="AB107" s="48"/>
      <c r="AC107" s="49"/>
      <c r="AD107" s="48"/>
    </row>
    <row r="108" spans="1:30" ht="15">
      <c r="A108" s="65" t="s">
        <v>224</v>
      </c>
      <c r="B108" s="65" t="s">
        <v>225</v>
      </c>
      <c r="C108" s="66"/>
      <c r="D108" s="67"/>
      <c r="E108" s="66"/>
      <c r="F108" s="69"/>
      <c r="G108" s="66"/>
      <c r="H108" s="70"/>
      <c r="I108" s="71"/>
      <c r="J108" s="71"/>
      <c r="K108" s="34" t="s">
        <v>66</v>
      </c>
      <c r="L108" s="72">
        <v>108</v>
      </c>
      <c r="M108" s="72"/>
      <c r="N108" s="73"/>
      <c r="O108" s="79" t="s">
        <v>417</v>
      </c>
      <c r="P108" s="79">
        <v>1</v>
      </c>
      <c r="Q108" s="79" t="s">
        <v>418</v>
      </c>
      <c r="R108" s="79"/>
      <c r="S108" s="79"/>
      <c r="T108" s="78" t="str">
        <f>REPLACE(INDEX(GroupVertices[Group],MATCH(Edges24[[#This Row],[Vertex 1]],GroupVertices[Vertex],0)),1,1,"")</f>
        <v>4</v>
      </c>
      <c r="U108" s="78" t="str">
        <f>REPLACE(INDEX(GroupVertices[Group],MATCH(Edges24[[#This Row],[Vertex 2]],GroupVertices[Vertex],0)),1,1,"")</f>
        <v>5</v>
      </c>
      <c r="V108" s="48"/>
      <c r="W108" s="49"/>
      <c r="X108" s="48"/>
      <c r="Y108" s="49"/>
      <c r="Z108" s="48"/>
      <c r="AA108" s="49"/>
      <c r="AB108" s="48"/>
      <c r="AC108" s="49"/>
      <c r="AD108" s="48"/>
    </row>
    <row r="109" spans="1:30" ht="15">
      <c r="A109" s="65" t="s">
        <v>224</v>
      </c>
      <c r="B109" s="65" t="s">
        <v>226</v>
      </c>
      <c r="C109" s="66"/>
      <c r="D109" s="67"/>
      <c r="E109" s="66"/>
      <c r="F109" s="69"/>
      <c r="G109" s="66"/>
      <c r="H109" s="70"/>
      <c r="I109" s="71"/>
      <c r="J109" s="71"/>
      <c r="K109" s="34" t="s">
        <v>66</v>
      </c>
      <c r="L109" s="72">
        <v>109</v>
      </c>
      <c r="M109" s="72"/>
      <c r="N109" s="73"/>
      <c r="O109" s="79" t="s">
        <v>417</v>
      </c>
      <c r="P109" s="79">
        <v>1</v>
      </c>
      <c r="Q109" s="79" t="s">
        <v>418</v>
      </c>
      <c r="R109" s="79"/>
      <c r="S109" s="79"/>
      <c r="T109" s="78" t="str">
        <f>REPLACE(INDEX(GroupVertices[Group],MATCH(Edges24[[#This Row],[Vertex 1]],GroupVertices[Vertex],0)),1,1,"")</f>
        <v>4</v>
      </c>
      <c r="U109" s="78" t="str">
        <f>REPLACE(INDEX(GroupVertices[Group],MATCH(Edges24[[#This Row],[Vertex 2]],GroupVertices[Vertex],0)),1,1,"")</f>
        <v>4</v>
      </c>
      <c r="V109" s="48"/>
      <c r="W109" s="49"/>
      <c r="X109" s="48"/>
      <c r="Y109" s="49"/>
      <c r="Z109" s="48"/>
      <c r="AA109" s="49"/>
      <c r="AB109" s="48"/>
      <c r="AC109" s="49"/>
      <c r="AD109" s="48"/>
    </row>
    <row r="110" spans="1:30" ht="15">
      <c r="A110" s="65" t="s">
        <v>224</v>
      </c>
      <c r="B110" s="65" t="s">
        <v>371</v>
      </c>
      <c r="C110" s="66"/>
      <c r="D110" s="67"/>
      <c r="E110" s="66"/>
      <c r="F110" s="69"/>
      <c r="G110" s="66"/>
      <c r="H110" s="70"/>
      <c r="I110" s="71"/>
      <c r="J110" s="71"/>
      <c r="K110" s="34" t="s">
        <v>65</v>
      </c>
      <c r="L110" s="72">
        <v>110</v>
      </c>
      <c r="M110" s="72"/>
      <c r="N110" s="73"/>
      <c r="O110" s="79" t="s">
        <v>417</v>
      </c>
      <c r="P110" s="79">
        <v>1</v>
      </c>
      <c r="Q110" s="79" t="s">
        <v>418</v>
      </c>
      <c r="R110" s="79"/>
      <c r="S110" s="79"/>
      <c r="T110" s="78" t="str">
        <f>REPLACE(INDEX(GroupVertices[Group],MATCH(Edges24[[#This Row],[Vertex 1]],GroupVertices[Vertex],0)),1,1,"")</f>
        <v>4</v>
      </c>
      <c r="U110" s="78" t="str">
        <f>REPLACE(INDEX(GroupVertices[Group],MATCH(Edges24[[#This Row],[Vertex 2]],GroupVertices[Vertex],0)),1,1,"")</f>
        <v>4</v>
      </c>
      <c r="V110" s="48"/>
      <c r="W110" s="49"/>
      <c r="X110" s="48"/>
      <c r="Y110" s="49"/>
      <c r="Z110" s="48"/>
      <c r="AA110" s="49"/>
      <c r="AB110" s="48"/>
      <c r="AC110" s="49"/>
      <c r="AD110" s="48"/>
    </row>
    <row r="111" spans="1:30" ht="15">
      <c r="A111" s="65" t="s">
        <v>224</v>
      </c>
      <c r="B111" s="65" t="s">
        <v>297</v>
      </c>
      <c r="C111" s="66"/>
      <c r="D111" s="67"/>
      <c r="E111" s="66"/>
      <c r="F111" s="69"/>
      <c r="G111" s="66"/>
      <c r="H111" s="70"/>
      <c r="I111" s="71"/>
      <c r="J111" s="71"/>
      <c r="K111" s="34" t="s">
        <v>65</v>
      </c>
      <c r="L111" s="72">
        <v>111</v>
      </c>
      <c r="M111" s="72"/>
      <c r="N111" s="73"/>
      <c r="O111" s="79" t="s">
        <v>417</v>
      </c>
      <c r="P111" s="79">
        <v>1</v>
      </c>
      <c r="Q111" s="79" t="s">
        <v>418</v>
      </c>
      <c r="R111" s="79"/>
      <c r="S111" s="79"/>
      <c r="T111" s="78" t="str">
        <f>REPLACE(INDEX(GroupVertices[Group],MATCH(Edges24[[#This Row],[Vertex 1]],GroupVertices[Vertex],0)),1,1,"")</f>
        <v>4</v>
      </c>
      <c r="U111" s="78" t="str">
        <f>REPLACE(INDEX(GroupVertices[Group],MATCH(Edges24[[#This Row],[Vertex 2]],GroupVertices[Vertex],0)),1,1,"")</f>
        <v>4</v>
      </c>
      <c r="V111" s="48"/>
      <c r="W111" s="49"/>
      <c r="X111" s="48"/>
      <c r="Y111" s="49"/>
      <c r="Z111" s="48"/>
      <c r="AA111" s="49"/>
      <c r="AB111" s="48"/>
      <c r="AC111" s="49"/>
      <c r="AD111" s="48"/>
    </row>
    <row r="112" spans="1:30" ht="15">
      <c r="A112" s="65" t="s">
        <v>224</v>
      </c>
      <c r="B112" s="65" t="s">
        <v>309</v>
      </c>
      <c r="C112" s="66"/>
      <c r="D112" s="67"/>
      <c r="E112" s="66"/>
      <c r="F112" s="69"/>
      <c r="G112" s="66"/>
      <c r="H112" s="70"/>
      <c r="I112" s="71"/>
      <c r="J112" s="71"/>
      <c r="K112" s="34" t="s">
        <v>65</v>
      </c>
      <c r="L112" s="72">
        <v>112</v>
      </c>
      <c r="M112" s="72"/>
      <c r="N112" s="73"/>
      <c r="O112" s="79" t="s">
        <v>417</v>
      </c>
      <c r="P112" s="79">
        <v>1</v>
      </c>
      <c r="Q112" s="79" t="s">
        <v>418</v>
      </c>
      <c r="R112" s="79"/>
      <c r="S112" s="79"/>
      <c r="T112" s="78" t="str">
        <f>REPLACE(INDEX(GroupVertices[Group],MATCH(Edges24[[#This Row],[Vertex 1]],GroupVertices[Vertex],0)),1,1,"")</f>
        <v>4</v>
      </c>
      <c r="U112" s="78" t="str">
        <f>REPLACE(INDEX(GroupVertices[Group],MATCH(Edges24[[#This Row],[Vertex 2]],GroupVertices[Vertex],0)),1,1,"")</f>
        <v>4</v>
      </c>
      <c r="V112" s="48"/>
      <c r="W112" s="49"/>
      <c r="X112" s="48"/>
      <c r="Y112" s="49"/>
      <c r="Z112" s="48"/>
      <c r="AA112" s="49"/>
      <c r="AB112" s="48"/>
      <c r="AC112" s="49"/>
      <c r="AD112" s="48"/>
    </row>
    <row r="113" spans="1:30" ht="15">
      <c r="A113" s="65" t="s">
        <v>199</v>
      </c>
      <c r="B113" s="65" t="s">
        <v>224</v>
      </c>
      <c r="C113" s="66"/>
      <c r="D113" s="67"/>
      <c r="E113" s="66"/>
      <c r="F113" s="69"/>
      <c r="G113" s="66"/>
      <c r="H113" s="70"/>
      <c r="I113" s="71"/>
      <c r="J113" s="71"/>
      <c r="K113" s="34" t="s">
        <v>65</v>
      </c>
      <c r="L113" s="72">
        <v>113</v>
      </c>
      <c r="M113" s="72"/>
      <c r="N113" s="73"/>
      <c r="O113" s="79" t="s">
        <v>417</v>
      </c>
      <c r="P113" s="79">
        <v>1</v>
      </c>
      <c r="Q113" s="79" t="s">
        <v>418</v>
      </c>
      <c r="R113" s="79"/>
      <c r="S113" s="79"/>
      <c r="T113" s="78" t="str">
        <f>REPLACE(INDEX(GroupVertices[Group],MATCH(Edges24[[#This Row],[Vertex 1]],GroupVertices[Vertex],0)),1,1,"")</f>
        <v>1</v>
      </c>
      <c r="U113" s="78" t="str">
        <f>REPLACE(INDEX(GroupVertices[Group],MATCH(Edges24[[#This Row],[Vertex 2]],GroupVertices[Vertex],0)),1,1,"")</f>
        <v>4</v>
      </c>
      <c r="V113" s="48"/>
      <c r="W113" s="49"/>
      <c r="X113" s="48"/>
      <c r="Y113" s="49"/>
      <c r="Z113" s="48"/>
      <c r="AA113" s="49"/>
      <c r="AB113" s="48"/>
      <c r="AC113" s="49"/>
      <c r="AD113" s="48"/>
    </row>
    <row r="114" spans="1:30" ht="15">
      <c r="A114" s="65" t="s">
        <v>225</v>
      </c>
      <c r="B114" s="65" t="s">
        <v>224</v>
      </c>
      <c r="C114" s="66"/>
      <c r="D114" s="67"/>
      <c r="E114" s="66"/>
      <c r="F114" s="69"/>
      <c r="G114" s="66"/>
      <c r="H114" s="70"/>
      <c r="I114" s="71"/>
      <c r="J114" s="71"/>
      <c r="K114" s="34" t="s">
        <v>66</v>
      </c>
      <c r="L114" s="72">
        <v>114</v>
      </c>
      <c r="M114" s="72"/>
      <c r="N114" s="73"/>
      <c r="O114" s="79" t="s">
        <v>417</v>
      </c>
      <c r="P114" s="79">
        <v>1</v>
      </c>
      <c r="Q114" s="79" t="s">
        <v>418</v>
      </c>
      <c r="R114" s="79"/>
      <c r="S114" s="79"/>
      <c r="T114" s="78" t="str">
        <f>REPLACE(INDEX(GroupVertices[Group],MATCH(Edges24[[#This Row],[Vertex 1]],GroupVertices[Vertex],0)),1,1,"")</f>
        <v>5</v>
      </c>
      <c r="U114" s="78" t="str">
        <f>REPLACE(INDEX(GroupVertices[Group],MATCH(Edges24[[#This Row],[Vertex 2]],GroupVertices[Vertex],0)),1,1,"")</f>
        <v>4</v>
      </c>
      <c r="V114" s="48"/>
      <c r="W114" s="49"/>
      <c r="X114" s="48"/>
      <c r="Y114" s="49"/>
      <c r="Z114" s="48"/>
      <c r="AA114" s="49"/>
      <c r="AB114" s="48"/>
      <c r="AC114" s="49"/>
      <c r="AD114" s="48"/>
    </row>
    <row r="115" spans="1:30" ht="15">
      <c r="A115" s="65" t="s">
        <v>226</v>
      </c>
      <c r="B115" s="65" t="s">
        <v>224</v>
      </c>
      <c r="C115" s="66"/>
      <c r="D115" s="67"/>
      <c r="E115" s="66"/>
      <c r="F115" s="69"/>
      <c r="G115" s="66"/>
      <c r="H115" s="70"/>
      <c r="I115" s="71"/>
      <c r="J115" s="71"/>
      <c r="K115" s="34" t="s">
        <v>66</v>
      </c>
      <c r="L115" s="72">
        <v>115</v>
      </c>
      <c r="M115" s="72"/>
      <c r="N115" s="73"/>
      <c r="O115" s="79" t="s">
        <v>417</v>
      </c>
      <c r="P115" s="79">
        <v>1</v>
      </c>
      <c r="Q115" s="79" t="s">
        <v>418</v>
      </c>
      <c r="R115" s="79"/>
      <c r="S115" s="79"/>
      <c r="T115" s="78" t="str">
        <f>REPLACE(INDEX(GroupVertices[Group],MATCH(Edges24[[#This Row],[Vertex 1]],GroupVertices[Vertex],0)),1,1,"")</f>
        <v>4</v>
      </c>
      <c r="U115" s="78" t="str">
        <f>REPLACE(INDEX(GroupVertices[Group],MATCH(Edges24[[#This Row],[Vertex 2]],GroupVertices[Vertex],0)),1,1,"")</f>
        <v>4</v>
      </c>
      <c r="V115" s="48"/>
      <c r="W115" s="49"/>
      <c r="X115" s="48"/>
      <c r="Y115" s="49"/>
      <c r="Z115" s="48"/>
      <c r="AA115" s="49"/>
      <c r="AB115" s="48"/>
      <c r="AC115" s="49"/>
      <c r="AD115" s="48"/>
    </row>
    <row r="116" spans="1:30" ht="15">
      <c r="A116" s="65" t="s">
        <v>199</v>
      </c>
      <c r="B116" s="65" t="s">
        <v>372</v>
      </c>
      <c r="C116" s="66"/>
      <c r="D116" s="67"/>
      <c r="E116" s="66"/>
      <c r="F116" s="69"/>
      <c r="G116" s="66"/>
      <c r="H116" s="70"/>
      <c r="I116" s="71"/>
      <c r="J116" s="71"/>
      <c r="K116" s="34" t="s">
        <v>65</v>
      </c>
      <c r="L116" s="72">
        <v>116</v>
      </c>
      <c r="M116" s="72"/>
      <c r="N116" s="73"/>
      <c r="O116" s="79" t="s">
        <v>417</v>
      </c>
      <c r="P116" s="79">
        <v>1</v>
      </c>
      <c r="Q116" s="79" t="s">
        <v>418</v>
      </c>
      <c r="R116" s="79"/>
      <c r="S116" s="79"/>
      <c r="T116" s="78" t="str">
        <f>REPLACE(INDEX(GroupVertices[Group],MATCH(Edges24[[#This Row],[Vertex 1]],GroupVertices[Vertex],0)),1,1,"")</f>
        <v>1</v>
      </c>
      <c r="U116" s="78" t="str">
        <f>REPLACE(INDEX(GroupVertices[Group],MATCH(Edges24[[#This Row],[Vertex 2]],GroupVertices[Vertex],0)),1,1,"")</f>
        <v>1</v>
      </c>
      <c r="V116" s="48"/>
      <c r="W116" s="49"/>
      <c r="X116" s="48"/>
      <c r="Y116" s="49"/>
      <c r="Z116" s="48"/>
      <c r="AA116" s="49"/>
      <c r="AB116" s="48"/>
      <c r="AC116" s="49"/>
      <c r="AD116" s="48"/>
    </row>
    <row r="117" spans="1:30" ht="15">
      <c r="A117" s="65" t="s">
        <v>225</v>
      </c>
      <c r="B117" s="65" t="s">
        <v>227</v>
      </c>
      <c r="C117" s="66"/>
      <c r="D117" s="67"/>
      <c r="E117" s="66"/>
      <c r="F117" s="69"/>
      <c r="G117" s="66"/>
      <c r="H117" s="70"/>
      <c r="I117" s="71"/>
      <c r="J117" s="71"/>
      <c r="K117" s="34" t="s">
        <v>66</v>
      </c>
      <c r="L117" s="72">
        <v>117</v>
      </c>
      <c r="M117" s="72"/>
      <c r="N117" s="73"/>
      <c r="O117" s="79" t="s">
        <v>417</v>
      </c>
      <c r="P117" s="79">
        <v>1</v>
      </c>
      <c r="Q117" s="79" t="s">
        <v>418</v>
      </c>
      <c r="R117" s="79"/>
      <c r="S117" s="79"/>
      <c r="T117" s="78" t="str">
        <f>REPLACE(INDEX(GroupVertices[Group],MATCH(Edges24[[#This Row],[Vertex 1]],GroupVertices[Vertex],0)),1,1,"")</f>
        <v>5</v>
      </c>
      <c r="U117" s="78" t="str">
        <f>REPLACE(INDEX(GroupVertices[Group],MATCH(Edges24[[#This Row],[Vertex 2]],GroupVertices[Vertex],0)),1,1,"")</f>
        <v>1</v>
      </c>
      <c r="V117" s="48"/>
      <c r="W117" s="49"/>
      <c r="X117" s="48"/>
      <c r="Y117" s="49"/>
      <c r="Z117" s="48"/>
      <c r="AA117" s="49"/>
      <c r="AB117" s="48"/>
      <c r="AC117" s="49"/>
      <c r="AD117" s="48"/>
    </row>
    <row r="118" spans="1:30" ht="15">
      <c r="A118" s="65" t="s">
        <v>217</v>
      </c>
      <c r="B118" s="65" t="s">
        <v>227</v>
      </c>
      <c r="C118" s="66"/>
      <c r="D118" s="67"/>
      <c r="E118" s="66"/>
      <c r="F118" s="69"/>
      <c r="G118" s="66"/>
      <c r="H118" s="70"/>
      <c r="I118" s="71"/>
      <c r="J118" s="71"/>
      <c r="K118" s="34" t="s">
        <v>65</v>
      </c>
      <c r="L118" s="72">
        <v>118</v>
      </c>
      <c r="M118" s="72"/>
      <c r="N118" s="73"/>
      <c r="O118" s="79" t="s">
        <v>417</v>
      </c>
      <c r="P118" s="79">
        <v>1</v>
      </c>
      <c r="Q118" s="79" t="s">
        <v>418</v>
      </c>
      <c r="R118" s="79"/>
      <c r="S118" s="79"/>
      <c r="T118" s="78" t="str">
        <f>REPLACE(INDEX(GroupVertices[Group],MATCH(Edges24[[#This Row],[Vertex 1]],GroupVertices[Vertex],0)),1,1,"")</f>
        <v>1</v>
      </c>
      <c r="U118" s="78" t="str">
        <f>REPLACE(INDEX(GroupVertices[Group],MATCH(Edges24[[#This Row],[Vertex 2]],GroupVertices[Vertex],0)),1,1,"")</f>
        <v>1</v>
      </c>
      <c r="V118" s="48"/>
      <c r="W118" s="49"/>
      <c r="X118" s="48"/>
      <c r="Y118" s="49"/>
      <c r="Z118" s="48"/>
      <c r="AA118" s="49"/>
      <c r="AB118" s="48"/>
      <c r="AC118" s="49"/>
      <c r="AD118" s="48"/>
    </row>
    <row r="119" spans="1:30" ht="15">
      <c r="A119" s="65" t="s">
        <v>227</v>
      </c>
      <c r="B119" s="65" t="s">
        <v>225</v>
      </c>
      <c r="C119" s="66"/>
      <c r="D119" s="67"/>
      <c r="E119" s="66"/>
      <c r="F119" s="69"/>
      <c r="G119" s="66"/>
      <c r="H119" s="70"/>
      <c r="I119" s="71"/>
      <c r="J119" s="71"/>
      <c r="K119" s="34" t="s">
        <v>66</v>
      </c>
      <c r="L119" s="72">
        <v>119</v>
      </c>
      <c r="M119" s="72"/>
      <c r="N119" s="73"/>
      <c r="O119" s="79" t="s">
        <v>417</v>
      </c>
      <c r="P119" s="79">
        <v>1</v>
      </c>
      <c r="Q119" s="79" t="s">
        <v>418</v>
      </c>
      <c r="R119" s="79"/>
      <c r="S119" s="79"/>
      <c r="T119" s="78" t="str">
        <f>REPLACE(INDEX(GroupVertices[Group],MATCH(Edges24[[#This Row],[Vertex 1]],GroupVertices[Vertex],0)),1,1,"")</f>
        <v>1</v>
      </c>
      <c r="U119" s="78" t="str">
        <f>REPLACE(INDEX(GroupVertices[Group],MATCH(Edges24[[#This Row],[Vertex 2]],GroupVertices[Vertex],0)),1,1,"")</f>
        <v>5</v>
      </c>
      <c r="V119" s="48"/>
      <c r="W119" s="49"/>
      <c r="X119" s="48"/>
      <c r="Y119" s="49"/>
      <c r="Z119" s="48"/>
      <c r="AA119" s="49"/>
      <c r="AB119" s="48"/>
      <c r="AC119" s="49"/>
      <c r="AD119" s="48"/>
    </row>
    <row r="120" spans="1:30" ht="15">
      <c r="A120" s="65" t="s">
        <v>227</v>
      </c>
      <c r="B120" s="65" t="s">
        <v>263</v>
      </c>
      <c r="C120" s="66"/>
      <c r="D120" s="67"/>
      <c r="E120" s="66"/>
      <c r="F120" s="69"/>
      <c r="G120" s="66"/>
      <c r="H120" s="70"/>
      <c r="I120" s="71"/>
      <c r="J120" s="71"/>
      <c r="K120" s="34" t="s">
        <v>65</v>
      </c>
      <c r="L120" s="72">
        <v>120</v>
      </c>
      <c r="M120" s="72"/>
      <c r="N120" s="73"/>
      <c r="O120" s="79" t="s">
        <v>417</v>
      </c>
      <c r="P120" s="79">
        <v>1</v>
      </c>
      <c r="Q120" s="79" t="s">
        <v>418</v>
      </c>
      <c r="R120" s="79"/>
      <c r="S120" s="79"/>
      <c r="T120" s="78" t="str">
        <f>REPLACE(INDEX(GroupVertices[Group],MATCH(Edges24[[#This Row],[Vertex 1]],GroupVertices[Vertex],0)),1,1,"")</f>
        <v>1</v>
      </c>
      <c r="U120" s="78" t="str">
        <f>REPLACE(INDEX(GroupVertices[Group],MATCH(Edges24[[#This Row],[Vertex 2]],GroupVertices[Vertex],0)),1,1,"")</f>
        <v>1</v>
      </c>
      <c r="V120" s="48"/>
      <c r="W120" s="49"/>
      <c r="X120" s="48"/>
      <c r="Y120" s="49"/>
      <c r="Z120" s="48"/>
      <c r="AA120" s="49"/>
      <c r="AB120" s="48"/>
      <c r="AC120" s="49"/>
      <c r="AD120" s="48"/>
    </row>
    <row r="121" spans="1:30" ht="15">
      <c r="A121" s="65" t="s">
        <v>227</v>
      </c>
      <c r="B121" s="65" t="s">
        <v>249</v>
      </c>
      <c r="C121" s="66"/>
      <c r="D121" s="67"/>
      <c r="E121" s="66"/>
      <c r="F121" s="69"/>
      <c r="G121" s="66"/>
      <c r="H121" s="70"/>
      <c r="I121" s="71"/>
      <c r="J121" s="71"/>
      <c r="K121" s="34" t="s">
        <v>65</v>
      </c>
      <c r="L121" s="72">
        <v>121</v>
      </c>
      <c r="M121" s="72"/>
      <c r="N121" s="73"/>
      <c r="O121" s="79" t="s">
        <v>417</v>
      </c>
      <c r="P121" s="79">
        <v>1</v>
      </c>
      <c r="Q121" s="79" t="s">
        <v>418</v>
      </c>
      <c r="R121" s="79"/>
      <c r="S121" s="79"/>
      <c r="T121" s="78" t="str">
        <f>REPLACE(INDEX(GroupVertices[Group],MATCH(Edges24[[#This Row],[Vertex 1]],GroupVertices[Vertex],0)),1,1,"")</f>
        <v>1</v>
      </c>
      <c r="U121" s="78" t="str">
        <f>REPLACE(INDEX(GroupVertices[Group],MATCH(Edges24[[#This Row],[Vertex 2]],GroupVertices[Vertex],0)),1,1,"")</f>
        <v>1</v>
      </c>
      <c r="V121" s="48"/>
      <c r="W121" s="49"/>
      <c r="X121" s="48"/>
      <c r="Y121" s="49"/>
      <c r="Z121" s="48"/>
      <c r="AA121" s="49"/>
      <c r="AB121" s="48"/>
      <c r="AC121" s="49"/>
      <c r="AD121" s="48"/>
    </row>
    <row r="122" spans="1:30" ht="15">
      <c r="A122" s="65" t="s">
        <v>227</v>
      </c>
      <c r="B122" s="65" t="s">
        <v>325</v>
      </c>
      <c r="C122" s="66"/>
      <c r="D122" s="67"/>
      <c r="E122" s="66"/>
      <c r="F122" s="69"/>
      <c r="G122" s="66"/>
      <c r="H122" s="70"/>
      <c r="I122" s="71"/>
      <c r="J122" s="71"/>
      <c r="K122" s="34" t="s">
        <v>65</v>
      </c>
      <c r="L122" s="72">
        <v>122</v>
      </c>
      <c r="M122" s="72"/>
      <c r="N122" s="73"/>
      <c r="O122" s="79" t="s">
        <v>417</v>
      </c>
      <c r="P122" s="79">
        <v>1</v>
      </c>
      <c r="Q122" s="79" t="s">
        <v>418</v>
      </c>
      <c r="R122" s="79"/>
      <c r="S122" s="79"/>
      <c r="T122" s="78" t="str">
        <f>REPLACE(INDEX(GroupVertices[Group],MATCH(Edges24[[#This Row],[Vertex 1]],GroupVertices[Vertex],0)),1,1,"")</f>
        <v>1</v>
      </c>
      <c r="U122" s="78" t="str">
        <f>REPLACE(INDEX(GroupVertices[Group],MATCH(Edges24[[#This Row],[Vertex 2]],GroupVertices[Vertex],0)),1,1,"")</f>
        <v>3</v>
      </c>
      <c r="V122" s="48"/>
      <c r="W122" s="49"/>
      <c r="X122" s="48"/>
      <c r="Y122" s="49"/>
      <c r="Z122" s="48"/>
      <c r="AA122" s="49"/>
      <c r="AB122" s="48"/>
      <c r="AC122" s="49"/>
      <c r="AD122" s="48"/>
    </row>
    <row r="123" spans="1:30" ht="15">
      <c r="A123" s="65" t="s">
        <v>227</v>
      </c>
      <c r="B123" s="65" t="s">
        <v>339</v>
      </c>
      <c r="C123" s="66"/>
      <c r="D123" s="67"/>
      <c r="E123" s="66"/>
      <c r="F123" s="69"/>
      <c r="G123" s="66"/>
      <c r="H123" s="70"/>
      <c r="I123" s="71"/>
      <c r="J123" s="71"/>
      <c r="K123" s="34" t="s">
        <v>65</v>
      </c>
      <c r="L123" s="72">
        <v>123</v>
      </c>
      <c r="M123" s="72"/>
      <c r="N123" s="73"/>
      <c r="O123" s="79" t="s">
        <v>417</v>
      </c>
      <c r="P123" s="79">
        <v>1</v>
      </c>
      <c r="Q123" s="79" t="s">
        <v>418</v>
      </c>
      <c r="R123" s="79"/>
      <c r="S123" s="79"/>
      <c r="T123" s="78" t="str">
        <f>REPLACE(INDEX(GroupVertices[Group],MATCH(Edges24[[#This Row],[Vertex 1]],GroupVertices[Vertex],0)),1,1,"")</f>
        <v>1</v>
      </c>
      <c r="U123" s="78" t="str">
        <f>REPLACE(INDEX(GroupVertices[Group],MATCH(Edges24[[#This Row],[Vertex 2]],GroupVertices[Vertex],0)),1,1,"")</f>
        <v>2</v>
      </c>
      <c r="V123" s="48"/>
      <c r="W123" s="49"/>
      <c r="X123" s="48"/>
      <c r="Y123" s="49"/>
      <c r="Z123" s="48"/>
      <c r="AA123" s="49"/>
      <c r="AB123" s="48"/>
      <c r="AC123" s="49"/>
      <c r="AD123" s="48"/>
    </row>
    <row r="124" spans="1:30" ht="15">
      <c r="A124" s="65" t="s">
        <v>199</v>
      </c>
      <c r="B124" s="65" t="s">
        <v>227</v>
      </c>
      <c r="C124" s="66"/>
      <c r="D124" s="67"/>
      <c r="E124" s="66"/>
      <c r="F124" s="69"/>
      <c r="G124" s="66"/>
      <c r="H124" s="70"/>
      <c r="I124" s="71"/>
      <c r="J124" s="71"/>
      <c r="K124" s="34" t="s">
        <v>65</v>
      </c>
      <c r="L124" s="72">
        <v>124</v>
      </c>
      <c r="M124" s="72"/>
      <c r="N124" s="73"/>
      <c r="O124" s="79" t="s">
        <v>417</v>
      </c>
      <c r="P124" s="79">
        <v>1</v>
      </c>
      <c r="Q124" s="79" t="s">
        <v>418</v>
      </c>
      <c r="R124" s="79"/>
      <c r="S124" s="79"/>
      <c r="T124" s="78" t="str">
        <f>REPLACE(INDEX(GroupVertices[Group],MATCH(Edges24[[#This Row],[Vertex 1]],GroupVertices[Vertex],0)),1,1,"")</f>
        <v>1</v>
      </c>
      <c r="U124" s="78" t="str">
        <f>REPLACE(INDEX(GroupVertices[Group],MATCH(Edges24[[#This Row],[Vertex 2]],GroupVertices[Vertex],0)),1,1,"")</f>
        <v>1</v>
      </c>
      <c r="V124" s="48"/>
      <c r="W124" s="49"/>
      <c r="X124" s="48"/>
      <c r="Y124" s="49"/>
      <c r="Z124" s="48"/>
      <c r="AA124" s="49"/>
      <c r="AB124" s="48"/>
      <c r="AC124" s="49"/>
      <c r="AD124" s="48"/>
    </row>
    <row r="125" spans="1:30" ht="15">
      <c r="A125" s="65" t="s">
        <v>199</v>
      </c>
      <c r="B125" s="65" t="s">
        <v>373</v>
      </c>
      <c r="C125" s="66"/>
      <c r="D125" s="67"/>
      <c r="E125" s="66"/>
      <c r="F125" s="69"/>
      <c r="G125" s="66"/>
      <c r="H125" s="70"/>
      <c r="I125" s="71"/>
      <c r="J125" s="71"/>
      <c r="K125" s="34" t="s">
        <v>65</v>
      </c>
      <c r="L125" s="72">
        <v>125</v>
      </c>
      <c r="M125" s="72"/>
      <c r="N125" s="73"/>
      <c r="O125" s="79" t="s">
        <v>417</v>
      </c>
      <c r="P125" s="79">
        <v>1</v>
      </c>
      <c r="Q125" s="79" t="s">
        <v>418</v>
      </c>
      <c r="R125" s="79"/>
      <c r="S125" s="79"/>
      <c r="T125" s="78" t="str">
        <f>REPLACE(INDEX(GroupVertices[Group],MATCH(Edges24[[#This Row],[Vertex 1]],GroupVertices[Vertex],0)),1,1,"")</f>
        <v>1</v>
      </c>
      <c r="U125" s="78" t="str">
        <f>REPLACE(INDEX(GroupVertices[Group],MATCH(Edges24[[#This Row],[Vertex 2]],GroupVertices[Vertex],0)),1,1,"")</f>
        <v>1</v>
      </c>
      <c r="V125" s="48"/>
      <c r="W125" s="49"/>
      <c r="X125" s="48"/>
      <c r="Y125" s="49"/>
      <c r="Z125" s="48"/>
      <c r="AA125" s="49"/>
      <c r="AB125" s="48"/>
      <c r="AC125" s="49"/>
      <c r="AD125" s="48"/>
    </row>
    <row r="126" spans="1:30" ht="15">
      <c r="A126" s="65" t="s">
        <v>199</v>
      </c>
      <c r="B126" s="65" t="s">
        <v>374</v>
      </c>
      <c r="C126" s="66"/>
      <c r="D126" s="67"/>
      <c r="E126" s="66"/>
      <c r="F126" s="69"/>
      <c r="G126" s="66"/>
      <c r="H126" s="70"/>
      <c r="I126" s="71"/>
      <c r="J126" s="71"/>
      <c r="K126" s="34" t="s">
        <v>65</v>
      </c>
      <c r="L126" s="72">
        <v>126</v>
      </c>
      <c r="M126" s="72"/>
      <c r="N126" s="73"/>
      <c r="O126" s="79" t="s">
        <v>417</v>
      </c>
      <c r="P126" s="79">
        <v>1</v>
      </c>
      <c r="Q126" s="79" t="s">
        <v>418</v>
      </c>
      <c r="R126" s="79"/>
      <c r="S126" s="79"/>
      <c r="T126" s="78" t="str">
        <f>REPLACE(INDEX(GroupVertices[Group],MATCH(Edges24[[#This Row],[Vertex 1]],GroupVertices[Vertex],0)),1,1,"")</f>
        <v>1</v>
      </c>
      <c r="U126" s="78" t="str">
        <f>REPLACE(INDEX(GroupVertices[Group],MATCH(Edges24[[#This Row],[Vertex 2]],GroupVertices[Vertex],0)),1,1,"")</f>
        <v>1</v>
      </c>
      <c r="V126" s="48"/>
      <c r="W126" s="49"/>
      <c r="X126" s="48"/>
      <c r="Y126" s="49"/>
      <c r="Z126" s="48"/>
      <c r="AA126" s="49"/>
      <c r="AB126" s="48"/>
      <c r="AC126" s="49"/>
      <c r="AD126" s="48"/>
    </row>
    <row r="127" spans="1:30" ht="15">
      <c r="A127" s="65" t="s">
        <v>199</v>
      </c>
      <c r="B127" s="65" t="s">
        <v>375</v>
      </c>
      <c r="C127" s="66"/>
      <c r="D127" s="67"/>
      <c r="E127" s="66"/>
      <c r="F127" s="69"/>
      <c r="G127" s="66"/>
      <c r="H127" s="70"/>
      <c r="I127" s="71"/>
      <c r="J127" s="71"/>
      <c r="K127" s="34" t="s">
        <v>65</v>
      </c>
      <c r="L127" s="72">
        <v>127</v>
      </c>
      <c r="M127" s="72"/>
      <c r="N127" s="73"/>
      <c r="O127" s="79" t="s">
        <v>417</v>
      </c>
      <c r="P127" s="79">
        <v>1</v>
      </c>
      <c r="Q127" s="79" t="s">
        <v>418</v>
      </c>
      <c r="R127" s="79"/>
      <c r="S127" s="79"/>
      <c r="T127" s="78" t="str">
        <f>REPLACE(INDEX(GroupVertices[Group],MATCH(Edges24[[#This Row],[Vertex 1]],GroupVertices[Vertex],0)),1,1,"")</f>
        <v>1</v>
      </c>
      <c r="U127" s="78" t="str">
        <f>REPLACE(INDEX(GroupVertices[Group],MATCH(Edges24[[#This Row],[Vertex 2]],GroupVertices[Vertex],0)),1,1,"")</f>
        <v>1</v>
      </c>
      <c r="V127" s="48"/>
      <c r="W127" s="49"/>
      <c r="X127" s="48"/>
      <c r="Y127" s="49"/>
      <c r="Z127" s="48"/>
      <c r="AA127" s="49"/>
      <c r="AB127" s="48"/>
      <c r="AC127" s="49"/>
      <c r="AD127" s="48"/>
    </row>
    <row r="128" spans="1:30" ht="15">
      <c r="A128" s="65" t="s">
        <v>228</v>
      </c>
      <c r="B128" s="65" t="s">
        <v>376</v>
      </c>
      <c r="C128" s="66"/>
      <c r="D128" s="67"/>
      <c r="E128" s="66"/>
      <c r="F128" s="69"/>
      <c r="G128" s="66"/>
      <c r="H128" s="70"/>
      <c r="I128" s="71"/>
      <c r="J128" s="71"/>
      <c r="K128" s="34" t="s">
        <v>65</v>
      </c>
      <c r="L128" s="72">
        <v>128</v>
      </c>
      <c r="M128" s="72"/>
      <c r="N128" s="73"/>
      <c r="O128" s="79" t="s">
        <v>417</v>
      </c>
      <c r="P128" s="79">
        <v>1</v>
      </c>
      <c r="Q128" s="79" t="s">
        <v>418</v>
      </c>
      <c r="R128" s="79"/>
      <c r="S128" s="79"/>
      <c r="T128" s="78" t="str">
        <f>REPLACE(INDEX(GroupVertices[Group],MATCH(Edges24[[#This Row],[Vertex 1]],GroupVertices[Vertex],0)),1,1,"")</f>
        <v>1</v>
      </c>
      <c r="U128" s="78" t="str">
        <f>REPLACE(INDEX(GroupVertices[Group],MATCH(Edges24[[#This Row],[Vertex 2]],GroupVertices[Vertex],0)),1,1,"")</f>
        <v>1</v>
      </c>
      <c r="V128" s="48"/>
      <c r="W128" s="49"/>
      <c r="X128" s="48"/>
      <c r="Y128" s="49"/>
      <c r="Z128" s="48"/>
      <c r="AA128" s="49"/>
      <c r="AB128" s="48"/>
      <c r="AC128" s="49"/>
      <c r="AD128" s="48"/>
    </row>
    <row r="129" spans="1:30" ht="15">
      <c r="A129" s="65" t="s">
        <v>199</v>
      </c>
      <c r="B129" s="65" t="s">
        <v>376</v>
      </c>
      <c r="C129" s="66"/>
      <c r="D129" s="67"/>
      <c r="E129" s="66"/>
      <c r="F129" s="69"/>
      <c r="G129" s="66"/>
      <c r="H129" s="70"/>
      <c r="I129" s="71"/>
      <c r="J129" s="71"/>
      <c r="K129" s="34" t="s">
        <v>65</v>
      </c>
      <c r="L129" s="72">
        <v>129</v>
      </c>
      <c r="M129" s="72"/>
      <c r="N129" s="73"/>
      <c r="O129" s="79" t="s">
        <v>417</v>
      </c>
      <c r="P129" s="79">
        <v>1</v>
      </c>
      <c r="Q129" s="79" t="s">
        <v>418</v>
      </c>
      <c r="R129" s="79"/>
      <c r="S129" s="79"/>
      <c r="T129" s="78" t="str">
        <f>REPLACE(INDEX(GroupVertices[Group],MATCH(Edges24[[#This Row],[Vertex 1]],GroupVertices[Vertex],0)),1,1,"")</f>
        <v>1</v>
      </c>
      <c r="U129" s="78" t="str">
        <f>REPLACE(INDEX(GroupVertices[Group],MATCH(Edges24[[#This Row],[Vertex 2]],GroupVertices[Vertex],0)),1,1,"")</f>
        <v>1</v>
      </c>
      <c r="V129" s="48"/>
      <c r="W129" s="49"/>
      <c r="X129" s="48"/>
      <c r="Y129" s="49"/>
      <c r="Z129" s="48"/>
      <c r="AA129" s="49"/>
      <c r="AB129" s="48"/>
      <c r="AC129" s="49"/>
      <c r="AD129" s="48"/>
    </row>
    <row r="130" spans="1:30" ht="15">
      <c r="A130" s="65" t="s">
        <v>199</v>
      </c>
      <c r="B130" s="65" t="s">
        <v>377</v>
      </c>
      <c r="C130" s="66"/>
      <c r="D130" s="67"/>
      <c r="E130" s="66"/>
      <c r="F130" s="69"/>
      <c r="G130" s="66"/>
      <c r="H130" s="70"/>
      <c r="I130" s="71"/>
      <c r="J130" s="71"/>
      <c r="K130" s="34" t="s">
        <v>65</v>
      </c>
      <c r="L130" s="72">
        <v>130</v>
      </c>
      <c r="M130" s="72"/>
      <c r="N130" s="73"/>
      <c r="O130" s="79" t="s">
        <v>417</v>
      </c>
      <c r="P130" s="79">
        <v>1</v>
      </c>
      <c r="Q130" s="79" t="s">
        <v>418</v>
      </c>
      <c r="R130" s="79"/>
      <c r="S130" s="79"/>
      <c r="T130" s="78" t="str">
        <f>REPLACE(INDEX(GroupVertices[Group],MATCH(Edges24[[#This Row],[Vertex 1]],GroupVertices[Vertex],0)),1,1,"")</f>
        <v>1</v>
      </c>
      <c r="U130" s="78" t="str">
        <f>REPLACE(INDEX(GroupVertices[Group],MATCH(Edges24[[#This Row],[Vertex 2]],GroupVertices[Vertex],0)),1,1,"")</f>
        <v>1</v>
      </c>
      <c r="V130" s="48"/>
      <c r="W130" s="49"/>
      <c r="X130" s="48"/>
      <c r="Y130" s="49"/>
      <c r="Z130" s="48"/>
      <c r="AA130" s="49"/>
      <c r="AB130" s="48"/>
      <c r="AC130" s="49"/>
      <c r="AD130" s="48"/>
    </row>
    <row r="131" spans="1:30" ht="15">
      <c r="A131" s="65" t="s">
        <v>229</v>
      </c>
      <c r="B131" s="65" t="s">
        <v>377</v>
      </c>
      <c r="C131" s="66"/>
      <c r="D131" s="67"/>
      <c r="E131" s="66"/>
      <c r="F131" s="69"/>
      <c r="G131" s="66"/>
      <c r="H131" s="70"/>
      <c r="I131" s="71"/>
      <c r="J131" s="71"/>
      <c r="K131" s="34" t="s">
        <v>65</v>
      </c>
      <c r="L131" s="72">
        <v>131</v>
      </c>
      <c r="M131" s="72"/>
      <c r="N131" s="73"/>
      <c r="O131" s="79" t="s">
        <v>417</v>
      </c>
      <c r="P131" s="79">
        <v>1</v>
      </c>
      <c r="Q131" s="79" t="s">
        <v>418</v>
      </c>
      <c r="R131" s="79"/>
      <c r="S131" s="79"/>
      <c r="T131" s="78" t="str">
        <f>REPLACE(INDEX(GroupVertices[Group],MATCH(Edges24[[#This Row],[Vertex 1]],GroupVertices[Vertex],0)),1,1,"")</f>
        <v>1</v>
      </c>
      <c r="U131" s="78" t="str">
        <f>REPLACE(INDEX(GroupVertices[Group],MATCH(Edges24[[#This Row],[Vertex 2]],GroupVertices[Vertex],0)),1,1,"")</f>
        <v>1</v>
      </c>
      <c r="V131" s="48"/>
      <c r="W131" s="49"/>
      <c r="X131" s="48"/>
      <c r="Y131" s="49"/>
      <c r="Z131" s="48"/>
      <c r="AA131" s="49"/>
      <c r="AB131" s="48"/>
      <c r="AC131" s="49"/>
      <c r="AD131" s="48"/>
    </row>
    <row r="132" spans="1:30" ht="15">
      <c r="A132" s="65" t="s">
        <v>199</v>
      </c>
      <c r="B132" s="65" t="s">
        <v>378</v>
      </c>
      <c r="C132" s="66"/>
      <c r="D132" s="67"/>
      <c r="E132" s="66"/>
      <c r="F132" s="69"/>
      <c r="G132" s="66"/>
      <c r="H132" s="70"/>
      <c r="I132" s="71"/>
      <c r="J132" s="71"/>
      <c r="K132" s="34" t="s">
        <v>65</v>
      </c>
      <c r="L132" s="72">
        <v>132</v>
      </c>
      <c r="M132" s="72"/>
      <c r="N132" s="73"/>
      <c r="O132" s="79" t="s">
        <v>417</v>
      </c>
      <c r="P132" s="79">
        <v>1</v>
      </c>
      <c r="Q132" s="79" t="s">
        <v>418</v>
      </c>
      <c r="R132" s="79"/>
      <c r="S132" s="79"/>
      <c r="T132" s="78" t="str">
        <f>REPLACE(INDEX(GroupVertices[Group],MATCH(Edges24[[#This Row],[Vertex 1]],GroupVertices[Vertex],0)),1,1,"")</f>
        <v>1</v>
      </c>
      <c r="U132" s="78" t="str">
        <f>REPLACE(INDEX(GroupVertices[Group],MATCH(Edges24[[#This Row],[Vertex 2]],GroupVertices[Vertex],0)),1,1,"")</f>
        <v>1</v>
      </c>
      <c r="V132" s="48"/>
      <c r="W132" s="49"/>
      <c r="X132" s="48"/>
      <c r="Y132" s="49"/>
      <c r="Z132" s="48"/>
      <c r="AA132" s="49"/>
      <c r="AB132" s="48"/>
      <c r="AC132" s="49"/>
      <c r="AD132" s="48"/>
    </row>
    <row r="133" spans="1:30" ht="15">
      <c r="A133" s="65" t="s">
        <v>230</v>
      </c>
      <c r="B133" s="65" t="s">
        <v>378</v>
      </c>
      <c r="C133" s="66"/>
      <c r="D133" s="67"/>
      <c r="E133" s="66"/>
      <c r="F133" s="69"/>
      <c r="G133" s="66"/>
      <c r="H133" s="70"/>
      <c r="I133" s="71"/>
      <c r="J133" s="71"/>
      <c r="K133" s="34" t="s">
        <v>65</v>
      </c>
      <c r="L133" s="72">
        <v>133</v>
      </c>
      <c r="M133" s="72"/>
      <c r="N133" s="73"/>
      <c r="O133" s="79" t="s">
        <v>417</v>
      </c>
      <c r="P133" s="79">
        <v>1</v>
      </c>
      <c r="Q133" s="79" t="s">
        <v>418</v>
      </c>
      <c r="R133" s="79"/>
      <c r="S133" s="79"/>
      <c r="T133" s="78" t="str">
        <f>REPLACE(INDEX(GroupVertices[Group],MATCH(Edges24[[#This Row],[Vertex 1]],GroupVertices[Vertex],0)),1,1,"")</f>
        <v>1</v>
      </c>
      <c r="U133" s="78" t="str">
        <f>REPLACE(INDEX(GroupVertices[Group],MATCH(Edges24[[#This Row],[Vertex 2]],GroupVertices[Vertex],0)),1,1,"")</f>
        <v>1</v>
      </c>
      <c r="V133" s="48"/>
      <c r="W133" s="49"/>
      <c r="X133" s="48"/>
      <c r="Y133" s="49"/>
      <c r="Z133" s="48"/>
      <c r="AA133" s="49"/>
      <c r="AB133" s="48"/>
      <c r="AC133" s="49"/>
      <c r="AD133" s="48"/>
    </row>
    <row r="134" spans="1:30" ht="15">
      <c r="A134" s="65" t="s">
        <v>199</v>
      </c>
      <c r="B134" s="65" t="s">
        <v>379</v>
      </c>
      <c r="C134" s="66"/>
      <c r="D134" s="67"/>
      <c r="E134" s="66"/>
      <c r="F134" s="69"/>
      <c r="G134" s="66"/>
      <c r="H134" s="70"/>
      <c r="I134" s="71"/>
      <c r="J134" s="71"/>
      <c r="K134" s="34" t="s">
        <v>65</v>
      </c>
      <c r="L134" s="72">
        <v>134</v>
      </c>
      <c r="M134" s="72"/>
      <c r="N134" s="73"/>
      <c r="O134" s="79" t="s">
        <v>417</v>
      </c>
      <c r="P134" s="79">
        <v>1</v>
      </c>
      <c r="Q134" s="79" t="s">
        <v>418</v>
      </c>
      <c r="R134" s="79"/>
      <c r="S134" s="79"/>
      <c r="T134" s="78" t="str">
        <f>REPLACE(INDEX(GroupVertices[Group],MATCH(Edges24[[#This Row],[Vertex 1]],GroupVertices[Vertex],0)),1,1,"")</f>
        <v>1</v>
      </c>
      <c r="U134" s="78" t="str">
        <f>REPLACE(INDEX(GroupVertices[Group],MATCH(Edges24[[#This Row],[Vertex 2]],GroupVertices[Vertex],0)),1,1,"")</f>
        <v>1</v>
      </c>
      <c r="V134" s="48"/>
      <c r="W134" s="49"/>
      <c r="X134" s="48"/>
      <c r="Y134" s="49"/>
      <c r="Z134" s="48"/>
      <c r="AA134" s="49"/>
      <c r="AB134" s="48"/>
      <c r="AC134" s="49"/>
      <c r="AD134" s="48"/>
    </row>
    <row r="135" spans="1:30" ht="15">
      <c r="A135" s="65" t="s">
        <v>231</v>
      </c>
      <c r="B135" s="65" t="s">
        <v>379</v>
      </c>
      <c r="C135" s="66"/>
      <c r="D135" s="67"/>
      <c r="E135" s="66"/>
      <c r="F135" s="69"/>
      <c r="G135" s="66"/>
      <c r="H135" s="70"/>
      <c r="I135" s="71"/>
      <c r="J135" s="71"/>
      <c r="K135" s="34" t="s">
        <v>65</v>
      </c>
      <c r="L135" s="72">
        <v>135</v>
      </c>
      <c r="M135" s="72"/>
      <c r="N135" s="73"/>
      <c r="O135" s="79" t="s">
        <v>417</v>
      </c>
      <c r="P135" s="79">
        <v>1</v>
      </c>
      <c r="Q135" s="79" t="s">
        <v>418</v>
      </c>
      <c r="R135" s="79"/>
      <c r="S135" s="79"/>
      <c r="T135" s="78" t="str">
        <f>REPLACE(INDEX(GroupVertices[Group],MATCH(Edges24[[#This Row],[Vertex 1]],GroupVertices[Vertex],0)),1,1,"")</f>
        <v>1</v>
      </c>
      <c r="U135" s="78" t="str">
        <f>REPLACE(INDEX(GroupVertices[Group],MATCH(Edges24[[#This Row],[Vertex 2]],GroupVertices[Vertex],0)),1,1,"")</f>
        <v>1</v>
      </c>
      <c r="V135" s="48"/>
      <c r="W135" s="49"/>
      <c r="X135" s="48"/>
      <c r="Y135" s="49"/>
      <c r="Z135" s="48"/>
      <c r="AA135" s="49"/>
      <c r="AB135" s="48"/>
      <c r="AC135" s="49"/>
      <c r="AD135" s="48"/>
    </row>
    <row r="136" spans="1:30" ht="15">
      <c r="A136" s="65" t="s">
        <v>230</v>
      </c>
      <c r="B136" s="65" t="s">
        <v>379</v>
      </c>
      <c r="C136" s="66"/>
      <c r="D136" s="67"/>
      <c r="E136" s="66"/>
      <c r="F136" s="69"/>
      <c r="G136" s="66"/>
      <c r="H136" s="70"/>
      <c r="I136" s="71"/>
      <c r="J136" s="71"/>
      <c r="K136" s="34" t="s">
        <v>65</v>
      </c>
      <c r="L136" s="72">
        <v>136</v>
      </c>
      <c r="M136" s="72"/>
      <c r="N136" s="73"/>
      <c r="O136" s="79" t="s">
        <v>417</v>
      </c>
      <c r="P136" s="79">
        <v>1</v>
      </c>
      <c r="Q136" s="79" t="s">
        <v>418</v>
      </c>
      <c r="R136" s="79"/>
      <c r="S136" s="79"/>
      <c r="T136" s="78" t="str">
        <f>REPLACE(INDEX(GroupVertices[Group],MATCH(Edges24[[#This Row],[Vertex 1]],GroupVertices[Vertex],0)),1,1,"")</f>
        <v>1</v>
      </c>
      <c r="U136" s="78" t="str">
        <f>REPLACE(INDEX(GroupVertices[Group],MATCH(Edges24[[#This Row],[Vertex 2]],GroupVertices[Vertex],0)),1,1,"")</f>
        <v>1</v>
      </c>
      <c r="V136" s="48"/>
      <c r="W136" s="49"/>
      <c r="X136" s="48"/>
      <c r="Y136" s="49"/>
      <c r="Z136" s="48"/>
      <c r="AA136" s="49"/>
      <c r="AB136" s="48"/>
      <c r="AC136" s="49"/>
      <c r="AD136" s="48"/>
    </row>
    <row r="137" spans="1:30" ht="15">
      <c r="A137" s="65" t="s">
        <v>231</v>
      </c>
      <c r="B137" s="65" t="s">
        <v>279</v>
      </c>
      <c r="C137" s="66"/>
      <c r="D137" s="67"/>
      <c r="E137" s="66"/>
      <c r="F137" s="69"/>
      <c r="G137" s="66"/>
      <c r="H137" s="70"/>
      <c r="I137" s="71"/>
      <c r="J137" s="71"/>
      <c r="K137" s="34" t="s">
        <v>65</v>
      </c>
      <c r="L137" s="72">
        <v>137</v>
      </c>
      <c r="M137" s="72"/>
      <c r="N137" s="73"/>
      <c r="O137" s="79" t="s">
        <v>417</v>
      </c>
      <c r="P137" s="79">
        <v>1</v>
      </c>
      <c r="Q137" s="79" t="s">
        <v>418</v>
      </c>
      <c r="R137" s="79"/>
      <c r="S137" s="79"/>
      <c r="T137" s="78" t="str">
        <f>REPLACE(INDEX(GroupVertices[Group],MATCH(Edges24[[#This Row],[Vertex 1]],GroupVertices[Vertex],0)),1,1,"")</f>
        <v>1</v>
      </c>
      <c r="U137" s="78" t="str">
        <f>REPLACE(INDEX(GroupVertices[Group],MATCH(Edges24[[#This Row],[Vertex 2]],GroupVertices[Vertex],0)),1,1,"")</f>
        <v>1</v>
      </c>
      <c r="V137" s="48"/>
      <c r="W137" s="49"/>
      <c r="X137" s="48"/>
      <c r="Y137" s="49"/>
      <c r="Z137" s="48"/>
      <c r="AA137" s="49"/>
      <c r="AB137" s="48"/>
      <c r="AC137" s="49"/>
      <c r="AD137" s="48"/>
    </row>
    <row r="138" spans="1:30" ht="15">
      <c r="A138" s="65" t="s">
        <v>231</v>
      </c>
      <c r="B138" s="65" t="s">
        <v>358</v>
      </c>
      <c r="C138" s="66"/>
      <c r="D138" s="67"/>
      <c r="E138" s="66"/>
      <c r="F138" s="69"/>
      <c r="G138" s="66"/>
      <c r="H138" s="70"/>
      <c r="I138" s="71"/>
      <c r="J138" s="71"/>
      <c r="K138" s="34" t="s">
        <v>65</v>
      </c>
      <c r="L138" s="72">
        <v>138</v>
      </c>
      <c r="M138" s="72"/>
      <c r="N138" s="73"/>
      <c r="O138" s="79" t="s">
        <v>417</v>
      </c>
      <c r="P138" s="79">
        <v>1</v>
      </c>
      <c r="Q138" s="79" t="s">
        <v>418</v>
      </c>
      <c r="R138" s="79"/>
      <c r="S138" s="79"/>
      <c r="T138" s="78" t="str">
        <f>REPLACE(INDEX(GroupVertices[Group],MATCH(Edges24[[#This Row],[Vertex 1]],GroupVertices[Vertex],0)),1,1,"")</f>
        <v>1</v>
      </c>
      <c r="U138" s="78" t="str">
        <f>REPLACE(INDEX(GroupVertices[Group],MATCH(Edges24[[#This Row],[Vertex 2]],GroupVertices[Vertex],0)),1,1,"")</f>
        <v>1</v>
      </c>
      <c r="V138" s="48"/>
      <c r="W138" s="49"/>
      <c r="X138" s="48"/>
      <c r="Y138" s="49"/>
      <c r="Z138" s="48"/>
      <c r="AA138" s="49"/>
      <c r="AB138" s="48"/>
      <c r="AC138" s="49"/>
      <c r="AD138" s="48"/>
    </row>
    <row r="139" spans="1:30" ht="15">
      <c r="A139" s="65" t="s">
        <v>199</v>
      </c>
      <c r="B139" s="65" t="s">
        <v>231</v>
      </c>
      <c r="C139" s="66"/>
      <c r="D139" s="67"/>
      <c r="E139" s="66"/>
      <c r="F139" s="69"/>
      <c r="G139" s="66"/>
      <c r="H139" s="70"/>
      <c r="I139" s="71"/>
      <c r="J139" s="71"/>
      <c r="K139" s="34" t="s">
        <v>65</v>
      </c>
      <c r="L139" s="72">
        <v>139</v>
      </c>
      <c r="M139" s="72"/>
      <c r="N139" s="73"/>
      <c r="O139" s="79" t="s">
        <v>417</v>
      </c>
      <c r="P139" s="79">
        <v>1</v>
      </c>
      <c r="Q139" s="79" t="s">
        <v>418</v>
      </c>
      <c r="R139" s="79"/>
      <c r="S139" s="79"/>
      <c r="T139" s="78" t="str">
        <f>REPLACE(INDEX(GroupVertices[Group],MATCH(Edges24[[#This Row],[Vertex 1]],GroupVertices[Vertex],0)),1,1,"")</f>
        <v>1</v>
      </c>
      <c r="U139" s="78" t="str">
        <f>REPLACE(INDEX(GroupVertices[Group],MATCH(Edges24[[#This Row],[Vertex 2]],GroupVertices[Vertex],0)),1,1,"")</f>
        <v>1</v>
      </c>
      <c r="V139" s="48"/>
      <c r="W139" s="49"/>
      <c r="X139" s="48"/>
      <c r="Y139" s="49"/>
      <c r="Z139" s="48"/>
      <c r="AA139" s="49"/>
      <c r="AB139" s="48"/>
      <c r="AC139" s="49"/>
      <c r="AD139" s="48"/>
    </row>
    <row r="140" spans="1:30" ht="15">
      <c r="A140" s="65" t="s">
        <v>230</v>
      </c>
      <c r="B140" s="65" t="s">
        <v>231</v>
      </c>
      <c r="C140" s="66"/>
      <c r="D140" s="67"/>
      <c r="E140" s="66"/>
      <c r="F140" s="69"/>
      <c r="G140" s="66"/>
      <c r="H140" s="70"/>
      <c r="I140" s="71"/>
      <c r="J140" s="71"/>
      <c r="K140" s="34" t="s">
        <v>65</v>
      </c>
      <c r="L140" s="72">
        <v>140</v>
      </c>
      <c r="M140" s="72"/>
      <c r="N140" s="73"/>
      <c r="O140" s="79" t="s">
        <v>417</v>
      </c>
      <c r="P140" s="79">
        <v>1</v>
      </c>
      <c r="Q140" s="79" t="s">
        <v>418</v>
      </c>
      <c r="R140" s="79"/>
      <c r="S140" s="79"/>
      <c r="T140" s="78" t="str">
        <f>REPLACE(INDEX(GroupVertices[Group],MATCH(Edges24[[#This Row],[Vertex 1]],GroupVertices[Vertex],0)),1,1,"")</f>
        <v>1</v>
      </c>
      <c r="U140" s="78" t="str">
        <f>REPLACE(INDEX(GroupVertices[Group],MATCH(Edges24[[#This Row],[Vertex 2]],GroupVertices[Vertex],0)),1,1,"")</f>
        <v>1</v>
      </c>
      <c r="V140" s="48"/>
      <c r="W140" s="49"/>
      <c r="X140" s="48"/>
      <c r="Y140" s="49"/>
      <c r="Z140" s="48"/>
      <c r="AA140" s="49"/>
      <c r="AB140" s="48"/>
      <c r="AC140" s="49"/>
      <c r="AD140" s="48"/>
    </row>
    <row r="141" spans="1:30" ht="15">
      <c r="A141" s="65" t="s">
        <v>199</v>
      </c>
      <c r="B141" s="65" t="s">
        <v>380</v>
      </c>
      <c r="C141" s="66"/>
      <c r="D141" s="67"/>
      <c r="E141" s="66"/>
      <c r="F141" s="69"/>
      <c r="G141" s="66"/>
      <c r="H141" s="70"/>
      <c r="I141" s="71"/>
      <c r="J141" s="71"/>
      <c r="K141" s="34" t="s">
        <v>65</v>
      </c>
      <c r="L141" s="72">
        <v>141</v>
      </c>
      <c r="M141" s="72"/>
      <c r="N141" s="73"/>
      <c r="O141" s="79" t="s">
        <v>417</v>
      </c>
      <c r="P141" s="79">
        <v>1</v>
      </c>
      <c r="Q141" s="79" t="s">
        <v>418</v>
      </c>
      <c r="R141" s="79"/>
      <c r="S141" s="79"/>
      <c r="T141" s="78" t="str">
        <f>REPLACE(INDEX(GroupVertices[Group],MATCH(Edges24[[#This Row],[Vertex 1]],GroupVertices[Vertex],0)),1,1,"")</f>
        <v>1</v>
      </c>
      <c r="U141" s="78" t="str">
        <f>REPLACE(INDEX(GroupVertices[Group],MATCH(Edges24[[#This Row],[Vertex 2]],GroupVertices[Vertex],0)),1,1,"")</f>
        <v>1</v>
      </c>
      <c r="V141" s="48"/>
      <c r="W141" s="49"/>
      <c r="X141" s="48"/>
      <c r="Y141" s="49"/>
      <c r="Z141" s="48"/>
      <c r="AA141" s="49"/>
      <c r="AB141" s="48"/>
      <c r="AC141" s="49"/>
      <c r="AD141" s="48"/>
    </row>
    <row r="142" spans="1:30" ht="15">
      <c r="A142" s="65" t="s">
        <v>230</v>
      </c>
      <c r="B142" s="65" t="s">
        <v>380</v>
      </c>
      <c r="C142" s="66"/>
      <c r="D142" s="67"/>
      <c r="E142" s="66"/>
      <c r="F142" s="69"/>
      <c r="G142" s="66"/>
      <c r="H142" s="70"/>
      <c r="I142" s="71"/>
      <c r="J142" s="71"/>
      <c r="K142" s="34" t="s">
        <v>65</v>
      </c>
      <c r="L142" s="72">
        <v>142</v>
      </c>
      <c r="M142" s="72"/>
      <c r="N142" s="73"/>
      <c r="O142" s="79" t="s">
        <v>417</v>
      </c>
      <c r="P142" s="79">
        <v>1</v>
      </c>
      <c r="Q142" s="79" t="s">
        <v>418</v>
      </c>
      <c r="R142" s="79"/>
      <c r="S142" s="79"/>
      <c r="T142" s="78" t="str">
        <f>REPLACE(INDEX(GroupVertices[Group],MATCH(Edges24[[#This Row],[Vertex 1]],GroupVertices[Vertex],0)),1,1,"")</f>
        <v>1</v>
      </c>
      <c r="U142" s="78" t="str">
        <f>REPLACE(INDEX(GroupVertices[Group],MATCH(Edges24[[#This Row],[Vertex 2]],GroupVertices[Vertex],0)),1,1,"")</f>
        <v>1</v>
      </c>
      <c r="V142" s="48"/>
      <c r="W142" s="49"/>
      <c r="X142" s="48"/>
      <c r="Y142" s="49"/>
      <c r="Z142" s="48"/>
      <c r="AA142" s="49"/>
      <c r="AB142" s="48"/>
      <c r="AC142" s="49"/>
      <c r="AD142" s="48"/>
    </row>
    <row r="143" spans="1:30" ht="15">
      <c r="A143" s="65" t="s">
        <v>229</v>
      </c>
      <c r="B143" s="65" t="s">
        <v>291</v>
      </c>
      <c r="C143" s="66"/>
      <c r="D143" s="67"/>
      <c r="E143" s="66"/>
      <c r="F143" s="69"/>
      <c r="G143" s="66"/>
      <c r="H143" s="70"/>
      <c r="I143" s="71"/>
      <c r="J143" s="71"/>
      <c r="K143" s="34" t="s">
        <v>65</v>
      </c>
      <c r="L143" s="72">
        <v>143</v>
      </c>
      <c r="M143" s="72"/>
      <c r="N143" s="73"/>
      <c r="O143" s="79" t="s">
        <v>417</v>
      </c>
      <c r="P143" s="79">
        <v>1</v>
      </c>
      <c r="Q143" s="79" t="s">
        <v>418</v>
      </c>
      <c r="R143" s="79"/>
      <c r="S143" s="79"/>
      <c r="T143" s="78" t="str">
        <f>REPLACE(INDEX(GroupVertices[Group],MATCH(Edges24[[#This Row],[Vertex 1]],GroupVertices[Vertex],0)),1,1,"")</f>
        <v>1</v>
      </c>
      <c r="U143" s="78" t="str">
        <f>REPLACE(INDEX(GroupVertices[Group],MATCH(Edges24[[#This Row],[Vertex 2]],GroupVertices[Vertex],0)),1,1,"")</f>
        <v>4</v>
      </c>
      <c r="V143" s="48"/>
      <c r="W143" s="49"/>
      <c r="X143" s="48"/>
      <c r="Y143" s="49"/>
      <c r="Z143" s="48"/>
      <c r="AA143" s="49"/>
      <c r="AB143" s="48"/>
      <c r="AC143" s="49"/>
      <c r="AD143" s="48"/>
    </row>
    <row r="144" spans="1:30" ht="15">
      <c r="A144" s="65" t="s">
        <v>199</v>
      </c>
      <c r="B144" s="65" t="s">
        <v>229</v>
      </c>
      <c r="C144" s="66"/>
      <c r="D144" s="67"/>
      <c r="E144" s="66"/>
      <c r="F144" s="69"/>
      <c r="G144" s="66"/>
      <c r="H144" s="70"/>
      <c r="I144" s="71"/>
      <c r="J144" s="71"/>
      <c r="K144" s="34" t="s">
        <v>65</v>
      </c>
      <c r="L144" s="72">
        <v>144</v>
      </c>
      <c r="M144" s="72"/>
      <c r="N144" s="73"/>
      <c r="O144" s="79" t="s">
        <v>417</v>
      </c>
      <c r="P144" s="79">
        <v>1</v>
      </c>
      <c r="Q144" s="79" t="s">
        <v>418</v>
      </c>
      <c r="R144" s="79"/>
      <c r="S144" s="79"/>
      <c r="T144" s="78" t="str">
        <f>REPLACE(INDEX(GroupVertices[Group],MATCH(Edges24[[#This Row],[Vertex 1]],GroupVertices[Vertex],0)),1,1,"")</f>
        <v>1</v>
      </c>
      <c r="U144" s="78" t="str">
        <f>REPLACE(INDEX(GroupVertices[Group],MATCH(Edges24[[#This Row],[Vertex 2]],GroupVertices[Vertex],0)),1,1,"")</f>
        <v>1</v>
      </c>
      <c r="V144" s="48"/>
      <c r="W144" s="49"/>
      <c r="X144" s="48"/>
      <c r="Y144" s="49"/>
      <c r="Z144" s="48"/>
      <c r="AA144" s="49"/>
      <c r="AB144" s="48"/>
      <c r="AC144" s="49"/>
      <c r="AD144" s="48"/>
    </row>
    <row r="145" spans="1:30" ht="15">
      <c r="A145" s="65" t="s">
        <v>230</v>
      </c>
      <c r="B145" s="65" t="s">
        <v>229</v>
      </c>
      <c r="C145" s="66"/>
      <c r="D145" s="67"/>
      <c r="E145" s="66"/>
      <c r="F145" s="69"/>
      <c r="G145" s="66"/>
      <c r="H145" s="70"/>
      <c r="I145" s="71"/>
      <c r="J145" s="71"/>
      <c r="K145" s="34" t="s">
        <v>65</v>
      </c>
      <c r="L145" s="72">
        <v>145</v>
      </c>
      <c r="M145" s="72"/>
      <c r="N145" s="73"/>
      <c r="O145" s="79" t="s">
        <v>417</v>
      </c>
      <c r="P145" s="79">
        <v>1</v>
      </c>
      <c r="Q145" s="79" t="s">
        <v>418</v>
      </c>
      <c r="R145" s="79"/>
      <c r="S145" s="79"/>
      <c r="T145" s="78" t="str">
        <f>REPLACE(INDEX(GroupVertices[Group],MATCH(Edges24[[#This Row],[Vertex 1]],GroupVertices[Vertex],0)),1,1,"")</f>
        <v>1</v>
      </c>
      <c r="U145" s="78" t="str">
        <f>REPLACE(INDEX(GroupVertices[Group],MATCH(Edges24[[#This Row],[Vertex 2]],GroupVertices[Vertex],0)),1,1,"")</f>
        <v>1</v>
      </c>
      <c r="V145" s="48"/>
      <c r="W145" s="49"/>
      <c r="X145" s="48"/>
      <c r="Y145" s="49"/>
      <c r="Z145" s="48"/>
      <c r="AA145" s="49"/>
      <c r="AB145" s="48"/>
      <c r="AC145" s="49"/>
      <c r="AD145" s="48"/>
    </row>
    <row r="146" spans="1:30" ht="15">
      <c r="A146" s="65" t="s">
        <v>199</v>
      </c>
      <c r="B146" s="65" t="s">
        <v>381</v>
      </c>
      <c r="C146" s="66"/>
      <c r="D146" s="67"/>
      <c r="E146" s="66"/>
      <c r="F146" s="69"/>
      <c r="G146" s="66"/>
      <c r="H146" s="70"/>
      <c r="I146" s="71"/>
      <c r="J146" s="71"/>
      <c r="K146" s="34" t="s">
        <v>65</v>
      </c>
      <c r="L146" s="72">
        <v>146</v>
      </c>
      <c r="M146" s="72"/>
      <c r="N146" s="73"/>
      <c r="O146" s="79" t="s">
        <v>417</v>
      </c>
      <c r="P146" s="79">
        <v>1</v>
      </c>
      <c r="Q146" s="79" t="s">
        <v>418</v>
      </c>
      <c r="R146" s="79"/>
      <c r="S146" s="79"/>
      <c r="T146" s="78" t="str">
        <f>REPLACE(INDEX(GroupVertices[Group],MATCH(Edges24[[#This Row],[Vertex 1]],GroupVertices[Vertex],0)),1,1,"")</f>
        <v>1</v>
      </c>
      <c r="U146" s="78" t="str">
        <f>REPLACE(INDEX(GroupVertices[Group],MATCH(Edges24[[#This Row],[Vertex 2]],GroupVertices[Vertex],0)),1,1,"")</f>
        <v>1</v>
      </c>
      <c r="V146" s="48"/>
      <c r="W146" s="49"/>
      <c r="X146" s="48"/>
      <c r="Y146" s="49"/>
      <c r="Z146" s="48"/>
      <c r="AA146" s="49"/>
      <c r="AB146" s="48"/>
      <c r="AC146" s="49"/>
      <c r="AD146" s="48"/>
    </row>
    <row r="147" spans="1:30" ht="15">
      <c r="A147" s="65" t="s">
        <v>230</v>
      </c>
      <c r="B147" s="65" t="s">
        <v>381</v>
      </c>
      <c r="C147" s="66"/>
      <c r="D147" s="67"/>
      <c r="E147" s="66"/>
      <c r="F147" s="69"/>
      <c r="G147" s="66"/>
      <c r="H147" s="70"/>
      <c r="I147" s="71"/>
      <c r="J147" s="71"/>
      <c r="K147" s="34" t="s">
        <v>65</v>
      </c>
      <c r="L147" s="72">
        <v>147</v>
      </c>
      <c r="M147" s="72"/>
      <c r="N147" s="73"/>
      <c r="O147" s="79" t="s">
        <v>417</v>
      </c>
      <c r="P147" s="79">
        <v>1</v>
      </c>
      <c r="Q147" s="79" t="s">
        <v>418</v>
      </c>
      <c r="R147" s="79"/>
      <c r="S147" s="79"/>
      <c r="T147" s="78" t="str">
        <f>REPLACE(INDEX(GroupVertices[Group],MATCH(Edges24[[#This Row],[Vertex 1]],GroupVertices[Vertex],0)),1,1,"")</f>
        <v>1</v>
      </c>
      <c r="U147" s="78" t="str">
        <f>REPLACE(INDEX(GroupVertices[Group],MATCH(Edges24[[#This Row],[Vertex 2]],GroupVertices[Vertex],0)),1,1,"")</f>
        <v>1</v>
      </c>
      <c r="V147" s="48"/>
      <c r="W147" s="49"/>
      <c r="X147" s="48"/>
      <c r="Y147" s="49"/>
      <c r="Z147" s="48"/>
      <c r="AA147" s="49"/>
      <c r="AB147" s="48"/>
      <c r="AC147" s="49"/>
      <c r="AD147" s="48"/>
    </row>
    <row r="148" spans="1:30" ht="15">
      <c r="A148" s="65" t="s">
        <v>199</v>
      </c>
      <c r="B148" s="65" t="s">
        <v>382</v>
      </c>
      <c r="C148" s="66"/>
      <c r="D148" s="67"/>
      <c r="E148" s="66"/>
      <c r="F148" s="69"/>
      <c r="G148" s="66"/>
      <c r="H148" s="70"/>
      <c r="I148" s="71"/>
      <c r="J148" s="71"/>
      <c r="K148" s="34" t="s">
        <v>65</v>
      </c>
      <c r="L148" s="72">
        <v>148</v>
      </c>
      <c r="M148" s="72"/>
      <c r="N148" s="73"/>
      <c r="O148" s="79" t="s">
        <v>417</v>
      </c>
      <c r="P148" s="79">
        <v>1</v>
      </c>
      <c r="Q148" s="79" t="s">
        <v>418</v>
      </c>
      <c r="R148" s="79"/>
      <c r="S148" s="79"/>
      <c r="T148" s="78" t="str">
        <f>REPLACE(INDEX(GroupVertices[Group],MATCH(Edges24[[#This Row],[Vertex 1]],GroupVertices[Vertex],0)),1,1,"")</f>
        <v>1</v>
      </c>
      <c r="U148" s="78" t="str">
        <f>REPLACE(INDEX(GroupVertices[Group],MATCH(Edges24[[#This Row],[Vertex 2]],GroupVertices[Vertex],0)),1,1,"")</f>
        <v>1</v>
      </c>
      <c r="V148" s="48"/>
      <c r="W148" s="49"/>
      <c r="X148" s="48"/>
      <c r="Y148" s="49"/>
      <c r="Z148" s="48"/>
      <c r="AA148" s="49"/>
      <c r="AB148" s="48"/>
      <c r="AC148" s="49"/>
      <c r="AD148" s="48"/>
    </row>
    <row r="149" spans="1:30" ht="15">
      <c r="A149" s="65" t="s">
        <v>230</v>
      </c>
      <c r="B149" s="65" t="s">
        <v>382</v>
      </c>
      <c r="C149" s="66"/>
      <c r="D149" s="67"/>
      <c r="E149" s="66"/>
      <c r="F149" s="69"/>
      <c r="G149" s="66"/>
      <c r="H149" s="70"/>
      <c r="I149" s="71"/>
      <c r="J149" s="71"/>
      <c r="K149" s="34" t="s">
        <v>65</v>
      </c>
      <c r="L149" s="72">
        <v>149</v>
      </c>
      <c r="M149" s="72"/>
      <c r="N149" s="73"/>
      <c r="O149" s="79" t="s">
        <v>417</v>
      </c>
      <c r="P149" s="79">
        <v>1</v>
      </c>
      <c r="Q149" s="79" t="s">
        <v>418</v>
      </c>
      <c r="R149" s="79"/>
      <c r="S149" s="79"/>
      <c r="T149" s="78" t="str">
        <f>REPLACE(INDEX(GroupVertices[Group],MATCH(Edges24[[#This Row],[Vertex 1]],GroupVertices[Vertex],0)),1,1,"")</f>
        <v>1</v>
      </c>
      <c r="U149" s="78" t="str">
        <f>REPLACE(INDEX(GroupVertices[Group],MATCH(Edges24[[#This Row],[Vertex 2]],GroupVertices[Vertex],0)),1,1,"")</f>
        <v>1</v>
      </c>
      <c r="V149" s="48"/>
      <c r="W149" s="49"/>
      <c r="X149" s="48"/>
      <c r="Y149" s="49"/>
      <c r="Z149" s="48"/>
      <c r="AA149" s="49"/>
      <c r="AB149" s="48"/>
      <c r="AC149" s="49"/>
      <c r="AD149" s="48"/>
    </row>
    <row r="150" spans="1:30" ht="15">
      <c r="A150" s="65" t="s">
        <v>232</v>
      </c>
      <c r="B150" s="65" t="s">
        <v>233</v>
      </c>
      <c r="C150" s="66"/>
      <c r="D150" s="67"/>
      <c r="E150" s="66"/>
      <c r="F150" s="69"/>
      <c r="G150" s="66"/>
      <c r="H150" s="70"/>
      <c r="I150" s="71"/>
      <c r="J150" s="71"/>
      <c r="K150" s="34" t="s">
        <v>65</v>
      </c>
      <c r="L150" s="72">
        <v>150</v>
      </c>
      <c r="M150" s="72"/>
      <c r="N150" s="73"/>
      <c r="O150" s="79" t="s">
        <v>417</v>
      </c>
      <c r="P150" s="79">
        <v>1</v>
      </c>
      <c r="Q150" s="79" t="s">
        <v>418</v>
      </c>
      <c r="R150" s="79"/>
      <c r="S150" s="79"/>
      <c r="T150" s="78" t="str">
        <f>REPLACE(INDEX(GroupVertices[Group],MATCH(Edges24[[#This Row],[Vertex 1]],GroupVertices[Vertex],0)),1,1,"")</f>
        <v>1</v>
      </c>
      <c r="U150" s="78" t="str">
        <f>REPLACE(INDEX(GroupVertices[Group],MATCH(Edges24[[#This Row],[Vertex 2]],GroupVertices[Vertex],0)),1,1,"")</f>
        <v>4</v>
      </c>
      <c r="V150" s="48"/>
      <c r="W150" s="49"/>
      <c r="X150" s="48"/>
      <c r="Y150" s="49"/>
      <c r="Z150" s="48"/>
      <c r="AA150" s="49"/>
      <c r="AB150" s="48"/>
      <c r="AC150" s="49"/>
      <c r="AD150" s="48"/>
    </row>
    <row r="151" spans="1:30" ht="15">
      <c r="A151" s="65" t="s">
        <v>232</v>
      </c>
      <c r="B151" s="65" t="s">
        <v>205</v>
      </c>
      <c r="C151" s="66"/>
      <c r="D151" s="67"/>
      <c r="E151" s="66"/>
      <c r="F151" s="69"/>
      <c r="G151" s="66"/>
      <c r="H151" s="70"/>
      <c r="I151" s="71"/>
      <c r="J151" s="71"/>
      <c r="K151" s="34" t="s">
        <v>65</v>
      </c>
      <c r="L151" s="72">
        <v>151</v>
      </c>
      <c r="M151" s="72"/>
      <c r="N151" s="73"/>
      <c r="O151" s="79" t="s">
        <v>417</v>
      </c>
      <c r="P151" s="79">
        <v>1</v>
      </c>
      <c r="Q151" s="79" t="s">
        <v>418</v>
      </c>
      <c r="R151" s="79"/>
      <c r="S151" s="79"/>
      <c r="T151" s="78" t="str">
        <f>REPLACE(INDEX(GroupVertices[Group],MATCH(Edges24[[#This Row],[Vertex 1]],GroupVertices[Vertex],0)),1,1,"")</f>
        <v>1</v>
      </c>
      <c r="U151" s="78" t="str">
        <f>REPLACE(INDEX(GroupVertices[Group],MATCH(Edges24[[#This Row],[Vertex 2]],GroupVertices[Vertex],0)),1,1,"")</f>
        <v>4</v>
      </c>
      <c r="V151" s="48"/>
      <c r="W151" s="49"/>
      <c r="X151" s="48"/>
      <c r="Y151" s="49"/>
      <c r="Z151" s="48"/>
      <c r="AA151" s="49"/>
      <c r="AB151" s="48"/>
      <c r="AC151" s="49"/>
      <c r="AD151" s="48"/>
    </row>
    <row r="152" spans="1:30" ht="15">
      <c r="A152" s="65" t="s">
        <v>232</v>
      </c>
      <c r="B152" s="65" t="s">
        <v>267</v>
      </c>
      <c r="C152" s="66"/>
      <c r="D152" s="67"/>
      <c r="E152" s="66"/>
      <c r="F152" s="69"/>
      <c r="G152" s="66"/>
      <c r="H152" s="70"/>
      <c r="I152" s="71"/>
      <c r="J152" s="71"/>
      <c r="K152" s="34" t="s">
        <v>65</v>
      </c>
      <c r="L152" s="72">
        <v>152</v>
      </c>
      <c r="M152" s="72"/>
      <c r="N152" s="73"/>
      <c r="O152" s="79" t="s">
        <v>417</v>
      </c>
      <c r="P152" s="79">
        <v>1</v>
      </c>
      <c r="Q152" s="79" t="s">
        <v>418</v>
      </c>
      <c r="R152" s="79"/>
      <c r="S152" s="79"/>
      <c r="T152" s="78" t="str">
        <f>REPLACE(INDEX(GroupVertices[Group],MATCH(Edges24[[#This Row],[Vertex 1]],GroupVertices[Vertex],0)),1,1,"")</f>
        <v>1</v>
      </c>
      <c r="U152" s="78" t="str">
        <f>REPLACE(INDEX(GroupVertices[Group],MATCH(Edges24[[#This Row],[Vertex 2]],GroupVertices[Vertex],0)),1,1,"")</f>
        <v>2</v>
      </c>
      <c r="V152" s="48"/>
      <c r="W152" s="49"/>
      <c r="X152" s="48"/>
      <c r="Y152" s="49"/>
      <c r="Z152" s="48"/>
      <c r="AA152" s="49"/>
      <c r="AB152" s="48"/>
      <c r="AC152" s="49"/>
      <c r="AD152" s="48"/>
    </row>
    <row r="153" spans="1:30" ht="15">
      <c r="A153" s="65" t="s">
        <v>232</v>
      </c>
      <c r="B153" s="65" t="s">
        <v>261</v>
      </c>
      <c r="C153" s="66"/>
      <c r="D153" s="67"/>
      <c r="E153" s="66"/>
      <c r="F153" s="69"/>
      <c r="G153" s="66"/>
      <c r="H153" s="70"/>
      <c r="I153" s="71"/>
      <c r="J153" s="71"/>
      <c r="K153" s="34" t="s">
        <v>65</v>
      </c>
      <c r="L153" s="72">
        <v>153</v>
      </c>
      <c r="M153" s="72"/>
      <c r="N153" s="73"/>
      <c r="O153" s="79" t="s">
        <v>417</v>
      </c>
      <c r="P153" s="79">
        <v>1</v>
      </c>
      <c r="Q153" s="79" t="s">
        <v>418</v>
      </c>
      <c r="R153" s="79"/>
      <c r="S153" s="79"/>
      <c r="T153" s="78" t="str">
        <f>REPLACE(INDEX(GroupVertices[Group],MATCH(Edges24[[#This Row],[Vertex 1]],GroupVertices[Vertex],0)),1,1,"")</f>
        <v>1</v>
      </c>
      <c r="U153" s="78" t="str">
        <f>REPLACE(INDEX(GroupVertices[Group],MATCH(Edges24[[#This Row],[Vertex 2]],GroupVertices[Vertex],0)),1,1,"")</f>
        <v>3</v>
      </c>
      <c r="V153" s="48"/>
      <c r="W153" s="49"/>
      <c r="X153" s="48"/>
      <c r="Y153" s="49"/>
      <c r="Z153" s="48"/>
      <c r="AA153" s="49"/>
      <c r="AB153" s="48"/>
      <c r="AC153" s="49"/>
      <c r="AD153" s="48"/>
    </row>
    <row r="154" spans="1:30" ht="15">
      <c r="A154" s="65" t="s">
        <v>232</v>
      </c>
      <c r="B154" s="65" t="s">
        <v>383</v>
      </c>
      <c r="C154" s="66"/>
      <c r="D154" s="67"/>
      <c r="E154" s="66"/>
      <c r="F154" s="69"/>
      <c r="G154" s="66"/>
      <c r="H154" s="70"/>
      <c r="I154" s="71"/>
      <c r="J154" s="71"/>
      <c r="K154" s="34" t="s">
        <v>65</v>
      </c>
      <c r="L154" s="72">
        <v>154</v>
      </c>
      <c r="M154" s="72"/>
      <c r="N154" s="73"/>
      <c r="O154" s="79" t="s">
        <v>417</v>
      </c>
      <c r="P154" s="79">
        <v>1</v>
      </c>
      <c r="Q154" s="79" t="s">
        <v>418</v>
      </c>
      <c r="R154" s="79"/>
      <c r="S154" s="79"/>
      <c r="T154" s="78" t="str">
        <f>REPLACE(INDEX(GroupVertices[Group],MATCH(Edges24[[#This Row],[Vertex 1]],GroupVertices[Vertex],0)),1,1,"")</f>
        <v>1</v>
      </c>
      <c r="U154" s="78" t="str">
        <f>REPLACE(INDEX(GroupVertices[Group],MATCH(Edges24[[#This Row],[Vertex 2]],GroupVertices[Vertex],0)),1,1,"")</f>
        <v>1</v>
      </c>
      <c r="V154" s="48"/>
      <c r="W154" s="49"/>
      <c r="X154" s="48"/>
      <c r="Y154" s="49"/>
      <c r="Z154" s="48"/>
      <c r="AA154" s="49"/>
      <c r="AB154" s="48"/>
      <c r="AC154" s="49"/>
      <c r="AD154" s="48"/>
    </row>
    <row r="155" spans="1:30" ht="15">
      <c r="A155" s="65" t="s">
        <v>232</v>
      </c>
      <c r="B155" s="65" t="s">
        <v>221</v>
      </c>
      <c r="C155" s="66"/>
      <c r="D155" s="67"/>
      <c r="E155" s="66"/>
      <c r="F155" s="69"/>
      <c r="G155" s="66"/>
      <c r="H155" s="70"/>
      <c r="I155" s="71"/>
      <c r="J155" s="71"/>
      <c r="K155" s="34" t="s">
        <v>65</v>
      </c>
      <c r="L155" s="72">
        <v>155</v>
      </c>
      <c r="M155" s="72"/>
      <c r="N155" s="73"/>
      <c r="O155" s="79" t="s">
        <v>417</v>
      </c>
      <c r="P155" s="79">
        <v>1</v>
      </c>
      <c r="Q155" s="79" t="s">
        <v>418</v>
      </c>
      <c r="R155" s="79"/>
      <c r="S155" s="79"/>
      <c r="T155" s="78" t="str">
        <f>REPLACE(INDEX(GroupVertices[Group],MATCH(Edges24[[#This Row],[Vertex 1]],GroupVertices[Vertex],0)),1,1,"")</f>
        <v>1</v>
      </c>
      <c r="U155" s="78" t="str">
        <f>REPLACE(INDEX(GroupVertices[Group],MATCH(Edges24[[#This Row],[Vertex 2]],GroupVertices[Vertex],0)),1,1,"")</f>
        <v>1</v>
      </c>
      <c r="V155" s="48"/>
      <c r="W155" s="49"/>
      <c r="X155" s="48"/>
      <c r="Y155" s="49"/>
      <c r="Z155" s="48"/>
      <c r="AA155" s="49"/>
      <c r="AB155" s="48"/>
      <c r="AC155" s="49"/>
      <c r="AD155" s="48"/>
    </row>
    <row r="156" spans="1:30" ht="15">
      <c r="A156" s="65" t="s">
        <v>232</v>
      </c>
      <c r="B156" s="65" t="s">
        <v>217</v>
      </c>
      <c r="C156" s="66"/>
      <c r="D156" s="67"/>
      <c r="E156" s="66"/>
      <c r="F156" s="69"/>
      <c r="G156" s="66"/>
      <c r="H156" s="70"/>
      <c r="I156" s="71"/>
      <c r="J156" s="71"/>
      <c r="K156" s="34" t="s">
        <v>65</v>
      </c>
      <c r="L156" s="72">
        <v>156</v>
      </c>
      <c r="M156" s="72"/>
      <c r="N156" s="73"/>
      <c r="O156" s="79" t="s">
        <v>417</v>
      </c>
      <c r="P156" s="79">
        <v>1</v>
      </c>
      <c r="Q156" s="79" t="s">
        <v>418</v>
      </c>
      <c r="R156" s="79"/>
      <c r="S156" s="79"/>
      <c r="T156" s="78" t="str">
        <f>REPLACE(INDEX(GroupVertices[Group],MATCH(Edges24[[#This Row],[Vertex 1]],GroupVertices[Vertex],0)),1,1,"")</f>
        <v>1</v>
      </c>
      <c r="U156" s="78" t="str">
        <f>REPLACE(INDEX(GroupVertices[Group],MATCH(Edges24[[#This Row],[Vertex 2]],GroupVertices[Vertex],0)),1,1,"")</f>
        <v>1</v>
      </c>
      <c r="V156" s="48"/>
      <c r="W156" s="49"/>
      <c r="X156" s="48"/>
      <c r="Y156" s="49"/>
      <c r="Z156" s="48"/>
      <c r="AA156" s="49"/>
      <c r="AB156" s="48"/>
      <c r="AC156" s="49"/>
      <c r="AD156" s="48"/>
    </row>
    <row r="157" spans="1:30" ht="15">
      <c r="A157" s="65" t="s">
        <v>232</v>
      </c>
      <c r="B157" s="65" t="s">
        <v>219</v>
      </c>
      <c r="C157" s="66"/>
      <c r="D157" s="67"/>
      <c r="E157" s="66"/>
      <c r="F157" s="69"/>
      <c r="G157" s="66"/>
      <c r="H157" s="70"/>
      <c r="I157" s="71"/>
      <c r="J157" s="71"/>
      <c r="K157" s="34" t="s">
        <v>65</v>
      </c>
      <c r="L157" s="72">
        <v>157</v>
      </c>
      <c r="M157" s="72"/>
      <c r="N157" s="73"/>
      <c r="O157" s="79" t="s">
        <v>417</v>
      </c>
      <c r="P157" s="79">
        <v>1</v>
      </c>
      <c r="Q157" s="79" t="s">
        <v>418</v>
      </c>
      <c r="R157" s="79"/>
      <c r="S157" s="79"/>
      <c r="T157" s="78" t="str">
        <f>REPLACE(INDEX(GroupVertices[Group],MATCH(Edges24[[#This Row],[Vertex 1]],GroupVertices[Vertex],0)),1,1,"")</f>
        <v>1</v>
      </c>
      <c r="U157" s="78" t="str">
        <f>REPLACE(INDEX(GroupVertices[Group],MATCH(Edges24[[#This Row],[Vertex 2]],GroupVertices[Vertex],0)),1,1,"")</f>
        <v>4</v>
      </c>
      <c r="V157" s="48"/>
      <c r="W157" s="49"/>
      <c r="X157" s="48"/>
      <c r="Y157" s="49"/>
      <c r="Z157" s="48"/>
      <c r="AA157" s="49"/>
      <c r="AB157" s="48"/>
      <c r="AC157" s="49"/>
      <c r="AD157" s="48"/>
    </row>
    <row r="158" spans="1:30" ht="15">
      <c r="A158" s="65" t="s">
        <v>232</v>
      </c>
      <c r="B158" s="65" t="s">
        <v>226</v>
      </c>
      <c r="C158" s="66"/>
      <c r="D158" s="67"/>
      <c r="E158" s="66"/>
      <c r="F158" s="69"/>
      <c r="G158" s="66"/>
      <c r="H158" s="70"/>
      <c r="I158" s="71"/>
      <c r="J158" s="71"/>
      <c r="K158" s="34" t="s">
        <v>65</v>
      </c>
      <c r="L158" s="72">
        <v>158</v>
      </c>
      <c r="M158" s="72"/>
      <c r="N158" s="73"/>
      <c r="O158" s="79" t="s">
        <v>417</v>
      </c>
      <c r="P158" s="79">
        <v>1</v>
      </c>
      <c r="Q158" s="79" t="s">
        <v>418</v>
      </c>
      <c r="R158" s="79"/>
      <c r="S158" s="79"/>
      <c r="T158" s="78" t="str">
        <f>REPLACE(INDEX(GroupVertices[Group],MATCH(Edges24[[#This Row],[Vertex 1]],GroupVertices[Vertex],0)),1,1,"")</f>
        <v>1</v>
      </c>
      <c r="U158" s="78" t="str">
        <f>REPLACE(INDEX(GroupVertices[Group],MATCH(Edges24[[#This Row],[Vertex 2]],GroupVertices[Vertex],0)),1,1,"")</f>
        <v>4</v>
      </c>
      <c r="V158" s="48"/>
      <c r="W158" s="49"/>
      <c r="X158" s="48"/>
      <c r="Y158" s="49"/>
      <c r="Z158" s="48"/>
      <c r="AA158" s="49"/>
      <c r="AB158" s="48"/>
      <c r="AC158" s="49"/>
      <c r="AD158" s="48"/>
    </row>
    <row r="159" spans="1:30" ht="15">
      <c r="A159" s="65" t="s">
        <v>232</v>
      </c>
      <c r="B159" s="65" t="s">
        <v>249</v>
      </c>
      <c r="C159" s="66"/>
      <c r="D159" s="67"/>
      <c r="E159" s="66"/>
      <c r="F159" s="69"/>
      <c r="G159" s="66"/>
      <c r="H159" s="70"/>
      <c r="I159" s="71"/>
      <c r="J159" s="71"/>
      <c r="K159" s="34" t="s">
        <v>65</v>
      </c>
      <c r="L159" s="72">
        <v>159</v>
      </c>
      <c r="M159" s="72"/>
      <c r="N159" s="73"/>
      <c r="O159" s="79" t="s">
        <v>417</v>
      </c>
      <c r="P159" s="79">
        <v>1</v>
      </c>
      <c r="Q159" s="79" t="s">
        <v>418</v>
      </c>
      <c r="R159" s="79"/>
      <c r="S159" s="79"/>
      <c r="T159" s="78" t="str">
        <f>REPLACE(INDEX(GroupVertices[Group],MATCH(Edges24[[#This Row],[Vertex 1]],GroupVertices[Vertex],0)),1,1,"")</f>
        <v>1</v>
      </c>
      <c r="U159" s="78" t="str">
        <f>REPLACE(INDEX(GroupVertices[Group],MATCH(Edges24[[#This Row],[Vertex 2]],GroupVertices[Vertex],0)),1,1,"")</f>
        <v>1</v>
      </c>
      <c r="V159" s="48"/>
      <c r="W159" s="49"/>
      <c r="X159" s="48"/>
      <c r="Y159" s="49"/>
      <c r="Z159" s="48"/>
      <c r="AA159" s="49"/>
      <c r="AB159" s="48"/>
      <c r="AC159" s="49"/>
      <c r="AD159" s="48"/>
    </row>
    <row r="160" spans="1:30" ht="15">
      <c r="A160" s="65" t="s">
        <v>232</v>
      </c>
      <c r="B160" s="65" t="s">
        <v>384</v>
      </c>
      <c r="C160" s="66"/>
      <c r="D160" s="67"/>
      <c r="E160" s="66"/>
      <c r="F160" s="69"/>
      <c r="G160" s="66"/>
      <c r="H160" s="70"/>
      <c r="I160" s="71"/>
      <c r="J160" s="71"/>
      <c r="K160" s="34" t="s">
        <v>65</v>
      </c>
      <c r="L160" s="72">
        <v>160</v>
      </c>
      <c r="M160" s="72"/>
      <c r="N160" s="73"/>
      <c r="O160" s="79" t="s">
        <v>417</v>
      </c>
      <c r="P160" s="79">
        <v>1</v>
      </c>
      <c r="Q160" s="79" t="s">
        <v>418</v>
      </c>
      <c r="R160" s="79"/>
      <c r="S160" s="79"/>
      <c r="T160" s="78" t="str">
        <f>REPLACE(INDEX(GroupVertices[Group],MATCH(Edges24[[#This Row],[Vertex 1]],GroupVertices[Vertex],0)),1,1,"")</f>
        <v>1</v>
      </c>
      <c r="U160" s="78" t="str">
        <f>REPLACE(INDEX(GroupVertices[Group],MATCH(Edges24[[#This Row],[Vertex 2]],GroupVertices[Vertex],0)),1,1,"")</f>
        <v>2</v>
      </c>
      <c r="V160" s="48"/>
      <c r="W160" s="49"/>
      <c r="X160" s="48"/>
      <c r="Y160" s="49"/>
      <c r="Z160" s="48"/>
      <c r="AA160" s="49"/>
      <c r="AB160" s="48"/>
      <c r="AC160" s="49"/>
      <c r="AD160" s="48"/>
    </row>
    <row r="161" spans="1:30" ht="15">
      <c r="A161" s="65" t="s">
        <v>232</v>
      </c>
      <c r="B161" s="65" t="s">
        <v>264</v>
      </c>
      <c r="C161" s="66"/>
      <c r="D161" s="67"/>
      <c r="E161" s="66"/>
      <c r="F161" s="69"/>
      <c r="G161" s="66"/>
      <c r="H161" s="70"/>
      <c r="I161" s="71"/>
      <c r="J161" s="71"/>
      <c r="K161" s="34" t="s">
        <v>65</v>
      </c>
      <c r="L161" s="72">
        <v>161</v>
      </c>
      <c r="M161" s="72"/>
      <c r="N161" s="73"/>
      <c r="O161" s="79" t="s">
        <v>417</v>
      </c>
      <c r="P161" s="79">
        <v>1</v>
      </c>
      <c r="Q161" s="79" t="s">
        <v>418</v>
      </c>
      <c r="R161" s="79"/>
      <c r="S161" s="79"/>
      <c r="T161" s="78" t="str">
        <f>REPLACE(INDEX(GroupVertices[Group],MATCH(Edges24[[#This Row],[Vertex 1]],GroupVertices[Vertex],0)),1,1,"")</f>
        <v>1</v>
      </c>
      <c r="U161" s="78" t="str">
        <f>REPLACE(INDEX(GroupVertices[Group],MATCH(Edges24[[#This Row],[Vertex 2]],GroupVertices[Vertex],0)),1,1,"")</f>
        <v>2</v>
      </c>
      <c r="V161" s="48"/>
      <c r="W161" s="49"/>
      <c r="X161" s="48"/>
      <c r="Y161" s="49"/>
      <c r="Z161" s="48"/>
      <c r="AA161" s="49"/>
      <c r="AB161" s="48"/>
      <c r="AC161" s="49"/>
      <c r="AD161" s="48"/>
    </row>
    <row r="162" spans="1:30" ht="15">
      <c r="A162" s="65" t="s">
        <v>232</v>
      </c>
      <c r="B162" s="65" t="s">
        <v>269</v>
      </c>
      <c r="C162" s="66"/>
      <c r="D162" s="67"/>
      <c r="E162" s="66"/>
      <c r="F162" s="69"/>
      <c r="G162" s="66"/>
      <c r="H162" s="70"/>
      <c r="I162" s="71"/>
      <c r="J162" s="71"/>
      <c r="K162" s="34" t="s">
        <v>65</v>
      </c>
      <c r="L162" s="72">
        <v>162</v>
      </c>
      <c r="M162" s="72"/>
      <c r="N162" s="73"/>
      <c r="O162" s="79" t="s">
        <v>417</v>
      </c>
      <c r="P162" s="79">
        <v>1</v>
      </c>
      <c r="Q162" s="79" t="s">
        <v>418</v>
      </c>
      <c r="R162" s="79"/>
      <c r="S162" s="79"/>
      <c r="T162" s="78" t="str">
        <f>REPLACE(INDEX(GroupVertices[Group],MATCH(Edges24[[#This Row],[Vertex 1]],GroupVertices[Vertex],0)),1,1,"")</f>
        <v>1</v>
      </c>
      <c r="U162" s="78" t="str">
        <f>REPLACE(INDEX(GroupVertices[Group],MATCH(Edges24[[#This Row],[Vertex 2]],GroupVertices[Vertex],0)),1,1,"")</f>
        <v>1</v>
      </c>
      <c r="V162" s="48"/>
      <c r="W162" s="49"/>
      <c r="X162" s="48"/>
      <c r="Y162" s="49"/>
      <c r="Z162" s="48"/>
      <c r="AA162" s="49"/>
      <c r="AB162" s="48"/>
      <c r="AC162" s="49"/>
      <c r="AD162" s="48"/>
    </row>
    <row r="163" spans="1:30" ht="15">
      <c r="A163" s="65" t="s">
        <v>232</v>
      </c>
      <c r="B163" s="65" t="s">
        <v>331</v>
      </c>
      <c r="C163" s="66"/>
      <c r="D163" s="67"/>
      <c r="E163" s="66"/>
      <c r="F163" s="69"/>
      <c r="G163" s="66"/>
      <c r="H163" s="70"/>
      <c r="I163" s="71"/>
      <c r="J163" s="71"/>
      <c r="K163" s="34" t="s">
        <v>65</v>
      </c>
      <c r="L163" s="72">
        <v>163</v>
      </c>
      <c r="M163" s="72"/>
      <c r="N163" s="73"/>
      <c r="O163" s="79" t="s">
        <v>417</v>
      </c>
      <c r="P163" s="79">
        <v>1</v>
      </c>
      <c r="Q163" s="79" t="s">
        <v>418</v>
      </c>
      <c r="R163" s="79"/>
      <c r="S163" s="79"/>
      <c r="T163" s="78" t="str">
        <f>REPLACE(INDEX(GroupVertices[Group],MATCH(Edges24[[#This Row],[Vertex 1]],GroupVertices[Vertex],0)),1,1,"")</f>
        <v>1</v>
      </c>
      <c r="U163" s="78" t="str">
        <f>REPLACE(INDEX(GroupVertices[Group],MATCH(Edges24[[#This Row],[Vertex 2]],GroupVertices[Vertex],0)),1,1,"")</f>
        <v>4</v>
      </c>
      <c r="V163" s="48"/>
      <c r="W163" s="49"/>
      <c r="X163" s="48"/>
      <c r="Y163" s="49"/>
      <c r="Z163" s="48"/>
      <c r="AA163" s="49"/>
      <c r="AB163" s="48"/>
      <c r="AC163" s="49"/>
      <c r="AD163" s="48"/>
    </row>
    <row r="164" spans="1:30" ht="15">
      <c r="A164" s="65" t="s">
        <v>199</v>
      </c>
      <c r="B164" s="65" t="s">
        <v>232</v>
      </c>
      <c r="C164" s="66"/>
      <c r="D164" s="67"/>
      <c r="E164" s="66"/>
      <c r="F164" s="69"/>
      <c r="G164" s="66"/>
      <c r="H164" s="70"/>
      <c r="I164" s="71"/>
      <c r="J164" s="71"/>
      <c r="K164" s="34" t="s">
        <v>65</v>
      </c>
      <c r="L164" s="72">
        <v>164</v>
      </c>
      <c r="M164" s="72"/>
      <c r="N164" s="73"/>
      <c r="O164" s="79" t="s">
        <v>417</v>
      </c>
      <c r="P164" s="79">
        <v>1</v>
      </c>
      <c r="Q164" s="79" t="s">
        <v>418</v>
      </c>
      <c r="R164" s="79"/>
      <c r="S164" s="79"/>
      <c r="T164" s="78" t="str">
        <f>REPLACE(INDEX(GroupVertices[Group],MATCH(Edges24[[#This Row],[Vertex 1]],GroupVertices[Vertex],0)),1,1,"")</f>
        <v>1</v>
      </c>
      <c r="U164" s="78" t="str">
        <f>REPLACE(INDEX(GroupVertices[Group],MATCH(Edges24[[#This Row],[Vertex 2]],GroupVertices[Vertex],0)),1,1,"")</f>
        <v>1</v>
      </c>
      <c r="V164" s="48"/>
      <c r="W164" s="49"/>
      <c r="X164" s="48"/>
      <c r="Y164" s="49"/>
      <c r="Z164" s="48"/>
      <c r="AA164" s="49"/>
      <c r="AB164" s="48"/>
      <c r="AC164" s="49"/>
      <c r="AD164" s="48"/>
    </row>
    <row r="165" spans="1:30" ht="15">
      <c r="A165" s="65" t="s">
        <v>206</v>
      </c>
      <c r="B165" s="65" t="s">
        <v>233</v>
      </c>
      <c r="C165" s="66"/>
      <c r="D165" s="67"/>
      <c r="E165" s="66"/>
      <c r="F165" s="69"/>
      <c r="G165" s="66"/>
      <c r="H165" s="70"/>
      <c r="I165" s="71"/>
      <c r="J165" s="71"/>
      <c r="K165" s="34" t="s">
        <v>66</v>
      </c>
      <c r="L165" s="72">
        <v>165</v>
      </c>
      <c r="M165" s="72"/>
      <c r="N165" s="73"/>
      <c r="O165" s="79" t="s">
        <v>417</v>
      </c>
      <c r="P165" s="79">
        <v>1</v>
      </c>
      <c r="Q165" s="79" t="s">
        <v>418</v>
      </c>
      <c r="R165" s="79"/>
      <c r="S165" s="79"/>
      <c r="T165" s="78" t="str">
        <f>REPLACE(INDEX(GroupVertices[Group],MATCH(Edges24[[#This Row],[Vertex 1]],GroupVertices[Vertex],0)),1,1,"")</f>
        <v>4</v>
      </c>
      <c r="U165" s="78" t="str">
        <f>REPLACE(INDEX(GroupVertices[Group],MATCH(Edges24[[#This Row],[Vertex 2]],GroupVertices[Vertex],0)),1,1,"")</f>
        <v>4</v>
      </c>
      <c r="V165" s="48"/>
      <c r="W165" s="49"/>
      <c r="X165" s="48"/>
      <c r="Y165" s="49"/>
      <c r="Z165" s="48"/>
      <c r="AA165" s="49"/>
      <c r="AB165" s="48"/>
      <c r="AC165" s="49"/>
      <c r="AD165" s="48"/>
    </row>
    <row r="166" spans="1:30" ht="15">
      <c r="A166" s="65" t="s">
        <v>233</v>
      </c>
      <c r="B166" s="65" t="s">
        <v>206</v>
      </c>
      <c r="C166" s="66"/>
      <c r="D166" s="67"/>
      <c r="E166" s="66"/>
      <c r="F166" s="69"/>
      <c r="G166" s="66"/>
      <c r="H166" s="70"/>
      <c r="I166" s="71"/>
      <c r="J166" s="71"/>
      <c r="K166" s="34" t="s">
        <v>66</v>
      </c>
      <c r="L166" s="72">
        <v>166</v>
      </c>
      <c r="M166" s="72"/>
      <c r="N166" s="73"/>
      <c r="O166" s="79" t="s">
        <v>417</v>
      </c>
      <c r="P166" s="79">
        <v>1</v>
      </c>
      <c r="Q166" s="79" t="s">
        <v>418</v>
      </c>
      <c r="R166" s="79"/>
      <c r="S166" s="79"/>
      <c r="T166" s="78" t="str">
        <f>REPLACE(INDEX(GroupVertices[Group],MATCH(Edges24[[#This Row],[Vertex 1]],GroupVertices[Vertex],0)),1,1,"")</f>
        <v>4</v>
      </c>
      <c r="U166" s="78" t="str">
        <f>REPLACE(INDEX(GroupVertices[Group],MATCH(Edges24[[#This Row],[Vertex 2]],GroupVertices[Vertex],0)),1,1,"")</f>
        <v>4</v>
      </c>
      <c r="V166" s="48"/>
      <c r="W166" s="49"/>
      <c r="X166" s="48"/>
      <c r="Y166" s="49"/>
      <c r="Z166" s="48"/>
      <c r="AA166" s="49"/>
      <c r="AB166" s="48"/>
      <c r="AC166" s="49"/>
      <c r="AD166" s="48"/>
    </row>
    <row r="167" spans="1:30" ht="15">
      <c r="A167" s="65" t="s">
        <v>233</v>
      </c>
      <c r="B167" s="65" t="s">
        <v>291</v>
      </c>
      <c r="C167" s="66"/>
      <c r="D167" s="67"/>
      <c r="E167" s="66"/>
      <c r="F167" s="69"/>
      <c r="G167" s="66"/>
      <c r="H167" s="70"/>
      <c r="I167" s="71"/>
      <c r="J167" s="71"/>
      <c r="K167" s="34" t="s">
        <v>65</v>
      </c>
      <c r="L167" s="72">
        <v>167</v>
      </c>
      <c r="M167" s="72"/>
      <c r="N167" s="73"/>
      <c r="O167" s="79" t="s">
        <v>417</v>
      </c>
      <c r="P167" s="79">
        <v>1</v>
      </c>
      <c r="Q167" s="79" t="s">
        <v>418</v>
      </c>
      <c r="R167" s="79"/>
      <c r="S167" s="79"/>
      <c r="T167" s="78" t="str">
        <f>REPLACE(INDEX(GroupVertices[Group],MATCH(Edges24[[#This Row],[Vertex 1]],GroupVertices[Vertex],0)),1,1,"")</f>
        <v>4</v>
      </c>
      <c r="U167" s="78" t="str">
        <f>REPLACE(INDEX(GroupVertices[Group],MATCH(Edges24[[#This Row],[Vertex 2]],GroupVertices[Vertex],0)),1,1,"")</f>
        <v>4</v>
      </c>
      <c r="V167" s="48"/>
      <c r="W167" s="49"/>
      <c r="X167" s="48"/>
      <c r="Y167" s="49"/>
      <c r="Z167" s="48"/>
      <c r="AA167" s="49"/>
      <c r="AB167" s="48"/>
      <c r="AC167" s="49"/>
      <c r="AD167" s="48"/>
    </row>
    <row r="168" spans="1:30" ht="15">
      <c r="A168" s="65" t="s">
        <v>233</v>
      </c>
      <c r="B168" s="65" t="s">
        <v>276</v>
      </c>
      <c r="C168" s="66"/>
      <c r="D168" s="67"/>
      <c r="E168" s="66"/>
      <c r="F168" s="69"/>
      <c r="G168" s="66"/>
      <c r="H168" s="70"/>
      <c r="I168" s="71"/>
      <c r="J168" s="71"/>
      <c r="K168" s="34" t="s">
        <v>65</v>
      </c>
      <c r="L168" s="72">
        <v>168</v>
      </c>
      <c r="M168" s="72"/>
      <c r="N168" s="73"/>
      <c r="O168" s="79" t="s">
        <v>417</v>
      </c>
      <c r="P168" s="79">
        <v>1</v>
      </c>
      <c r="Q168" s="79" t="s">
        <v>418</v>
      </c>
      <c r="R168" s="79"/>
      <c r="S168" s="79"/>
      <c r="T168" s="78" t="str">
        <f>REPLACE(INDEX(GroupVertices[Group],MATCH(Edges24[[#This Row],[Vertex 1]],GroupVertices[Vertex],0)),1,1,"")</f>
        <v>4</v>
      </c>
      <c r="U168" s="78" t="str">
        <f>REPLACE(INDEX(GroupVertices[Group],MATCH(Edges24[[#This Row],[Vertex 2]],GroupVertices[Vertex],0)),1,1,"")</f>
        <v>3</v>
      </c>
      <c r="V168" s="48"/>
      <c r="W168" s="49"/>
      <c r="X168" s="48"/>
      <c r="Y168" s="49"/>
      <c r="Z168" s="48"/>
      <c r="AA168" s="49"/>
      <c r="AB168" s="48"/>
      <c r="AC168" s="49"/>
      <c r="AD168" s="48"/>
    </row>
    <row r="169" spans="1:30" ht="15">
      <c r="A169" s="65" t="s">
        <v>233</v>
      </c>
      <c r="B169" s="65" t="s">
        <v>222</v>
      </c>
      <c r="C169" s="66"/>
      <c r="D169" s="67"/>
      <c r="E169" s="66"/>
      <c r="F169" s="69"/>
      <c r="G169" s="66"/>
      <c r="H169" s="70"/>
      <c r="I169" s="71"/>
      <c r="J169" s="71"/>
      <c r="K169" s="34" t="s">
        <v>65</v>
      </c>
      <c r="L169" s="72">
        <v>169</v>
      </c>
      <c r="M169" s="72"/>
      <c r="N169" s="73"/>
      <c r="O169" s="79" t="s">
        <v>417</v>
      </c>
      <c r="P169" s="79">
        <v>1</v>
      </c>
      <c r="Q169" s="79" t="s">
        <v>418</v>
      </c>
      <c r="R169" s="79"/>
      <c r="S169" s="79"/>
      <c r="T169" s="78" t="str">
        <f>REPLACE(INDEX(GroupVertices[Group],MATCH(Edges24[[#This Row],[Vertex 1]],GroupVertices[Vertex],0)),1,1,"")</f>
        <v>4</v>
      </c>
      <c r="U169" s="78" t="str">
        <f>REPLACE(INDEX(GroupVertices[Group],MATCH(Edges24[[#This Row],[Vertex 2]],GroupVertices[Vertex],0)),1,1,"")</f>
        <v>3</v>
      </c>
      <c r="V169" s="48"/>
      <c r="W169" s="49"/>
      <c r="X169" s="48"/>
      <c r="Y169" s="49"/>
      <c r="Z169" s="48"/>
      <c r="AA169" s="49"/>
      <c r="AB169" s="48"/>
      <c r="AC169" s="49"/>
      <c r="AD169" s="48"/>
    </row>
    <row r="170" spans="1:30" ht="15">
      <c r="A170" s="65" t="s">
        <v>233</v>
      </c>
      <c r="B170" s="65" t="s">
        <v>296</v>
      </c>
      <c r="C170" s="66"/>
      <c r="D170" s="67"/>
      <c r="E170" s="66"/>
      <c r="F170" s="69"/>
      <c r="G170" s="66"/>
      <c r="H170" s="70"/>
      <c r="I170" s="71"/>
      <c r="J170" s="71"/>
      <c r="K170" s="34" t="s">
        <v>65</v>
      </c>
      <c r="L170" s="72">
        <v>170</v>
      </c>
      <c r="M170" s="72"/>
      <c r="N170" s="73"/>
      <c r="O170" s="79" t="s">
        <v>417</v>
      </c>
      <c r="P170" s="79">
        <v>1</v>
      </c>
      <c r="Q170" s="79" t="s">
        <v>418</v>
      </c>
      <c r="R170" s="79"/>
      <c r="S170" s="79"/>
      <c r="T170" s="78" t="str">
        <f>REPLACE(INDEX(GroupVertices[Group],MATCH(Edges24[[#This Row],[Vertex 1]],GroupVertices[Vertex],0)),1,1,"")</f>
        <v>4</v>
      </c>
      <c r="U170" s="78" t="str">
        <f>REPLACE(INDEX(GroupVertices[Group],MATCH(Edges24[[#This Row],[Vertex 2]],GroupVertices[Vertex],0)),1,1,"")</f>
        <v>2</v>
      </c>
      <c r="V170" s="48"/>
      <c r="W170" s="49"/>
      <c r="X170" s="48"/>
      <c r="Y170" s="49"/>
      <c r="Z170" s="48"/>
      <c r="AA170" s="49"/>
      <c r="AB170" s="48"/>
      <c r="AC170" s="49"/>
      <c r="AD170" s="48"/>
    </row>
    <row r="171" spans="1:30" ht="15">
      <c r="A171" s="65" t="s">
        <v>233</v>
      </c>
      <c r="B171" s="65" t="s">
        <v>217</v>
      </c>
      <c r="C171" s="66"/>
      <c r="D171" s="67"/>
      <c r="E171" s="66"/>
      <c r="F171" s="69"/>
      <c r="G171" s="66"/>
      <c r="H171" s="70"/>
      <c r="I171" s="71"/>
      <c r="J171" s="71"/>
      <c r="K171" s="34" t="s">
        <v>65</v>
      </c>
      <c r="L171" s="72">
        <v>171</v>
      </c>
      <c r="M171" s="72"/>
      <c r="N171" s="73"/>
      <c r="O171" s="79" t="s">
        <v>417</v>
      </c>
      <c r="P171" s="79">
        <v>1</v>
      </c>
      <c r="Q171" s="79" t="s">
        <v>418</v>
      </c>
      <c r="R171" s="79"/>
      <c r="S171" s="79"/>
      <c r="T171" s="78" t="str">
        <f>REPLACE(INDEX(GroupVertices[Group],MATCH(Edges24[[#This Row],[Vertex 1]],GroupVertices[Vertex],0)),1,1,"")</f>
        <v>4</v>
      </c>
      <c r="U171" s="78" t="str">
        <f>REPLACE(INDEX(GroupVertices[Group],MATCH(Edges24[[#This Row],[Vertex 2]],GroupVertices[Vertex],0)),1,1,"")</f>
        <v>1</v>
      </c>
      <c r="V171" s="48"/>
      <c r="W171" s="49"/>
      <c r="X171" s="48"/>
      <c r="Y171" s="49"/>
      <c r="Z171" s="48"/>
      <c r="AA171" s="49"/>
      <c r="AB171" s="48"/>
      <c r="AC171" s="49"/>
      <c r="AD171" s="48"/>
    </row>
    <row r="172" spans="1:30" ht="15">
      <c r="A172" s="65" t="s">
        <v>233</v>
      </c>
      <c r="B172" s="65" t="s">
        <v>219</v>
      </c>
      <c r="C172" s="66"/>
      <c r="D172" s="67"/>
      <c r="E172" s="66"/>
      <c r="F172" s="69"/>
      <c r="G172" s="66"/>
      <c r="H172" s="70"/>
      <c r="I172" s="71"/>
      <c r="J172" s="71"/>
      <c r="K172" s="34" t="s">
        <v>66</v>
      </c>
      <c r="L172" s="72">
        <v>172</v>
      </c>
      <c r="M172" s="72"/>
      <c r="N172" s="73"/>
      <c r="O172" s="79" t="s">
        <v>417</v>
      </c>
      <c r="P172" s="79">
        <v>1</v>
      </c>
      <c r="Q172" s="79" t="s">
        <v>418</v>
      </c>
      <c r="R172" s="79"/>
      <c r="S172" s="79"/>
      <c r="T172" s="78" t="str">
        <f>REPLACE(INDEX(GroupVertices[Group],MATCH(Edges24[[#This Row],[Vertex 1]],GroupVertices[Vertex],0)),1,1,"")</f>
        <v>4</v>
      </c>
      <c r="U172" s="78" t="str">
        <f>REPLACE(INDEX(GroupVertices[Group],MATCH(Edges24[[#This Row],[Vertex 2]],GroupVertices[Vertex],0)),1,1,"")</f>
        <v>4</v>
      </c>
      <c r="V172" s="48"/>
      <c r="W172" s="49"/>
      <c r="X172" s="48"/>
      <c r="Y172" s="49"/>
      <c r="Z172" s="48"/>
      <c r="AA172" s="49"/>
      <c r="AB172" s="48"/>
      <c r="AC172" s="49"/>
      <c r="AD172" s="48"/>
    </row>
    <row r="173" spans="1:30" ht="15">
      <c r="A173" s="65" t="s">
        <v>233</v>
      </c>
      <c r="B173" s="65" t="s">
        <v>371</v>
      </c>
      <c r="C173" s="66"/>
      <c r="D173" s="67"/>
      <c r="E173" s="66"/>
      <c r="F173" s="69"/>
      <c r="G173" s="66"/>
      <c r="H173" s="70"/>
      <c r="I173" s="71"/>
      <c r="J173" s="71"/>
      <c r="K173" s="34" t="s">
        <v>65</v>
      </c>
      <c r="L173" s="72">
        <v>173</v>
      </c>
      <c r="M173" s="72"/>
      <c r="N173" s="73"/>
      <c r="O173" s="79" t="s">
        <v>417</v>
      </c>
      <c r="P173" s="79">
        <v>1</v>
      </c>
      <c r="Q173" s="79" t="s">
        <v>418</v>
      </c>
      <c r="R173" s="79"/>
      <c r="S173" s="79"/>
      <c r="T173" s="78" t="str">
        <f>REPLACE(INDEX(GroupVertices[Group],MATCH(Edges24[[#This Row],[Vertex 1]],GroupVertices[Vertex],0)),1,1,"")</f>
        <v>4</v>
      </c>
      <c r="U173" s="78" t="str">
        <f>REPLACE(INDEX(GroupVertices[Group],MATCH(Edges24[[#This Row],[Vertex 2]],GroupVertices[Vertex],0)),1,1,"")</f>
        <v>4</v>
      </c>
      <c r="V173" s="48"/>
      <c r="W173" s="49"/>
      <c r="X173" s="48"/>
      <c r="Y173" s="49"/>
      <c r="Z173" s="48"/>
      <c r="AA173" s="49"/>
      <c r="AB173" s="48"/>
      <c r="AC173" s="49"/>
      <c r="AD173" s="48"/>
    </row>
    <row r="174" spans="1:30" ht="15">
      <c r="A174" s="65" t="s">
        <v>233</v>
      </c>
      <c r="B174" s="65" t="s">
        <v>269</v>
      </c>
      <c r="C174" s="66"/>
      <c r="D174" s="67"/>
      <c r="E174" s="66"/>
      <c r="F174" s="69"/>
      <c r="G174" s="66"/>
      <c r="H174" s="70"/>
      <c r="I174" s="71"/>
      <c r="J174" s="71"/>
      <c r="K174" s="34" t="s">
        <v>65</v>
      </c>
      <c r="L174" s="72">
        <v>174</v>
      </c>
      <c r="M174" s="72"/>
      <c r="N174" s="73"/>
      <c r="O174" s="79" t="s">
        <v>417</v>
      </c>
      <c r="P174" s="79">
        <v>1</v>
      </c>
      <c r="Q174" s="79" t="s">
        <v>418</v>
      </c>
      <c r="R174" s="79"/>
      <c r="S174" s="79"/>
      <c r="T174" s="78" t="str">
        <f>REPLACE(INDEX(GroupVertices[Group],MATCH(Edges24[[#This Row],[Vertex 1]],GroupVertices[Vertex],0)),1,1,"")</f>
        <v>4</v>
      </c>
      <c r="U174" s="78" t="str">
        <f>REPLACE(INDEX(GroupVertices[Group],MATCH(Edges24[[#This Row],[Vertex 2]],GroupVertices[Vertex],0)),1,1,"")</f>
        <v>1</v>
      </c>
      <c r="V174" s="48"/>
      <c r="W174" s="49"/>
      <c r="X174" s="48"/>
      <c r="Y174" s="49"/>
      <c r="Z174" s="48"/>
      <c r="AA174" s="49"/>
      <c r="AB174" s="48"/>
      <c r="AC174" s="49"/>
      <c r="AD174" s="48"/>
    </row>
    <row r="175" spans="1:30" ht="15">
      <c r="A175" s="65" t="s">
        <v>233</v>
      </c>
      <c r="B175" s="65" t="s">
        <v>270</v>
      </c>
      <c r="C175" s="66"/>
      <c r="D175" s="67"/>
      <c r="E175" s="66"/>
      <c r="F175" s="69"/>
      <c r="G175" s="66"/>
      <c r="H175" s="70"/>
      <c r="I175" s="71"/>
      <c r="J175" s="71"/>
      <c r="K175" s="34" t="s">
        <v>65</v>
      </c>
      <c r="L175" s="72">
        <v>175</v>
      </c>
      <c r="M175" s="72"/>
      <c r="N175" s="73"/>
      <c r="O175" s="79" t="s">
        <v>417</v>
      </c>
      <c r="P175" s="79">
        <v>1</v>
      </c>
      <c r="Q175" s="79" t="s">
        <v>418</v>
      </c>
      <c r="R175" s="79"/>
      <c r="S175" s="79"/>
      <c r="T175" s="78" t="str">
        <f>REPLACE(INDEX(GroupVertices[Group],MATCH(Edges24[[#This Row],[Vertex 1]],GroupVertices[Vertex],0)),1,1,"")</f>
        <v>4</v>
      </c>
      <c r="U175" s="78" t="str">
        <f>REPLACE(INDEX(GroupVertices[Group],MATCH(Edges24[[#This Row],[Vertex 2]],GroupVertices[Vertex],0)),1,1,"")</f>
        <v>2</v>
      </c>
      <c r="V175" s="48"/>
      <c r="W175" s="49"/>
      <c r="X175" s="48"/>
      <c r="Y175" s="49"/>
      <c r="Z175" s="48"/>
      <c r="AA175" s="49"/>
      <c r="AB175" s="48"/>
      <c r="AC175" s="49"/>
      <c r="AD175" s="48"/>
    </row>
    <row r="176" spans="1:30" ht="15">
      <c r="A176" s="65" t="s">
        <v>233</v>
      </c>
      <c r="B176" s="65" t="s">
        <v>297</v>
      </c>
      <c r="C176" s="66"/>
      <c r="D176" s="67"/>
      <c r="E176" s="66"/>
      <c r="F176" s="69"/>
      <c r="G176" s="66"/>
      <c r="H176" s="70"/>
      <c r="I176" s="71"/>
      <c r="J176" s="71"/>
      <c r="K176" s="34" t="s">
        <v>65</v>
      </c>
      <c r="L176" s="72">
        <v>176</v>
      </c>
      <c r="M176" s="72"/>
      <c r="N176" s="73"/>
      <c r="O176" s="79" t="s">
        <v>417</v>
      </c>
      <c r="P176" s="79">
        <v>1</v>
      </c>
      <c r="Q176" s="79" t="s">
        <v>418</v>
      </c>
      <c r="R176" s="79"/>
      <c r="S176" s="79"/>
      <c r="T176" s="78" t="str">
        <f>REPLACE(INDEX(GroupVertices[Group],MATCH(Edges24[[#This Row],[Vertex 1]],GroupVertices[Vertex],0)),1,1,"")</f>
        <v>4</v>
      </c>
      <c r="U176" s="78" t="str">
        <f>REPLACE(INDEX(GroupVertices[Group],MATCH(Edges24[[#This Row],[Vertex 2]],GroupVertices[Vertex],0)),1,1,"")</f>
        <v>4</v>
      </c>
      <c r="V176" s="48"/>
      <c r="W176" s="49"/>
      <c r="X176" s="48"/>
      <c r="Y176" s="49"/>
      <c r="Z176" s="48"/>
      <c r="AA176" s="49"/>
      <c r="AB176" s="48"/>
      <c r="AC176" s="49"/>
      <c r="AD176" s="48"/>
    </row>
    <row r="177" spans="1:30" ht="15">
      <c r="A177" s="65" t="s">
        <v>233</v>
      </c>
      <c r="B177" s="65" t="s">
        <v>363</v>
      </c>
      <c r="C177" s="66"/>
      <c r="D177" s="67"/>
      <c r="E177" s="66"/>
      <c r="F177" s="69"/>
      <c r="G177" s="66"/>
      <c r="H177" s="70"/>
      <c r="I177" s="71"/>
      <c r="J177" s="71"/>
      <c r="K177" s="34" t="s">
        <v>65</v>
      </c>
      <c r="L177" s="72">
        <v>177</v>
      </c>
      <c r="M177" s="72"/>
      <c r="N177" s="73"/>
      <c r="O177" s="79" t="s">
        <v>417</v>
      </c>
      <c r="P177" s="79">
        <v>1</v>
      </c>
      <c r="Q177" s="79" t="s">
        <v>418</v>
      </c>
      <c r="R177" s="79"/>
      <c r="S177" s="79"/>
      <c r="T177" s="78" t="str">
        <f>REPLACE(INDEX(GroupVertices[Group],MATCH(Edges24[[#This Row],[Vertex 1]],GroupVertices[Vertex],0)),1,1,"")</f>
        <v>4</v>
      </c>
      <c r="U177" s="78" t="str">
        <f>REPLACE(INDEX(GroupVertices[Group],MATCH(Edges24[[#This Row],[Vertex 2]],GroupVertices[Vertex],0)),1,1,"")</f>
        <v>2</v>
      </c>
      <c r="V177" s="48"/>
      <c r="W177" s="49"/>
      <c r="X177" s="48"/>
      <c r="Y177" s="49"/>
      <c r="Z177" s="48"/>
      <c r="AA177" s="49"/>
      <c r="AB177" s="48"/>
      <c r="AC177" s="49"/>
      <c r="AD177" s="48"/>
    </row>
    <row r="178" spans="1:30" ht="15">
      <c r="A178" s="65" t="s">
        <v>233</v>
      </c>
      <c r="B178" s="65" t="s">
        <v>305</v>
      </c>
      <c r="C178" s="66"/>
      <c r="D178" s="67"/>
      <c r="E178" s="66"/>
      <c r="F178" s="69"/>
      <c r="G178" s="66"/>
      <c r="H178" s="70"/>
      <c r="I178" s="71"/>
      <c r="J178" s="71"/>
      <c r="K178" s="34" t="s">
        <v>65</v>
      </c>
      <c r="L178" s="72">
        <v>178</v>
      </c>
      <c r="M178" s="72"/>
      <c r="N178" s="73"/>
      <c r="O178" s="79" t="s">
        <v>417</v>
      </c>
      <c r="P178" s="79">
        <v>1</v>
      </c>
      <c r="Q178" s="79" t="s">
        <v>418</v>
      </c>
      <c r="R178" s="79"/>
      <c r="S178" s="79"/>
      <c r="T178" s="78" t="str">
        <f>REPLACE(INDEX(GroupVertices[Group],MATCH(Edges24[[#This Row],[Vertex 1]],GroupVertices[Vertex],0)),1,1,"")</f>
        <v>4</v>
      </c>
      <c r="U178" s="78" t="str">
        <f>REPLACE(INDEX(GroupVertices[Group],MATCH(Edges24[[#This Row],[Vertex 2]],GroupVertices[Vertex],0)),1,1,"")</f>
        <v>2</v>
      </c>
      <c r="V178" s="48"/>
      <c r="W178" s="49"/>
      <c r="X178" s="48"/>
      <c r="Y178" s="49"/>
      <c r="Z178" s="48"/>
      <c r="AA178" s="49"/>
      <c r="AB178" s="48"/>
      <c r="AC178" s="49"/>
      <c r="AD178" s="48"/>
    </row>
    <row r="179" spans="1:30" ht="15">
      <c r="A179" s="65" t="s">
        <v>199</v>
      </c>
      <c r="B179" s="65" t="s">
        <v>233</v>
      </c>
      <c r="C179" s="66"/>
      <c r="D179" s="67"/>
      <c r="E179" s="66"/>
      <c r="F179" s="69"/>
      <c r="G179" s="66"/>
      <c r="H179" s="70"/>
      <c r="I179" s="71"/>
      <c r="J179" s="71"/>
      <c r="K179" s="34" t="s">
        <v>65</v>
      </c>
      <c r="L179" s="72">
        <v>179</v>
      </c>
      <c r="M179" s="72"/>
      <c r="N179" s="73"/>
      <c r="O179" s="79" t="s">
        <v>417</v>
      </c>
      <c r="P179" s="79">
        <v>1</v>
      </c>
      <c r="Q179" s="79" t="s">
        <v>418</v>
      </c>
      <c r="R179" s="79"/>
      <c r="S179" s="79"/>
      <c r="T179" s="78" t="str">
        <f>REPLACE(INDEX(GroupVertices[Group],MATCH(Edges24[[#This Row],[Vertex 1]],GroupVertices[Vertex],0)),1,1,"")</f>
        <v>1</v>
      </c>
      <c r="U179" s="78" t="str">
        <f>REPLACE(INDEX(GroupVertices[Group],MATCH(Edges24[[#This Row],[Vertex 2]],GroupVertices[Vertex],0)),1,1,"")</f>
        <v>4</v>
      </c>
      <c r="V179" s="48"/>
      <c r="W179" s="49"/>
      <c r="X179" s="48"/>
      <c r="Y179" s="49"/>
      <c r="Z179" s="48"/>
      <c r="AA179" s="49"/>
      <c r="AB179" s="48"/>
      <c r="AC179" s="49"/>
      <c r="AD179" s="48"/>
    </row>
    <row r="180" spans="1:30" ht="15">
      <c r="A180" s="65" t="s">
        <v>219</v>
      </c>
      <c r="B180" s="65" t="s">
        <v>233</v>
      </c>
      <c r="C180" s="66"/>
      <c r="D180" s="67"/>
      <c r="E180" s="66"/>
      <c r="F180" s="69"/>
      <c r="G180" s="66"/>
      <c r="H180" s="70"/>
      <c r="I180" s="71"/>
      <c r="J180" s="71"/>
      <c r="K180" s="34" t="s">
        <v>66</v>
      </c>
      <c r="L180" s="72">
        <v>180</v>
      </c>
      <c r="M180" s="72"/>
      <c r="N180" s="73"/>
      <c r="O180" s="79" t="s">
        <v>417</v>
      </c>
      <c r="P180" s="79">
        <v>1</v>
      </c>
      <c r="Q180" s="79" t="s">
        <v>418</v>
      </c>
      <c r="R180" s="79"/>
      <c r="S180" s="79"/>
      <c r="T180" s="78" t="str">
        <f>REPLACE(INDEX(GroupVertices[Group],MATCH(Edges24[[#This Row],[Vertex 1]],GroupVertices[Vertex],0)),1,1,"")</f>
        <v>4</v>
      </c>
      <c r="U180" s="78" t="str">
        <f>REPLACE(INDEX(GroupVertices[Group],MATCH(Edges24[[#This Row],[Vertex 2]],GroupVertices[Vertex],0)),1,1,"")</f>
        <v>4</v>
      </c>
      <c r="V180" s="48"/>
      <c r="W180" s="49"/>
      <c r="X180" s="48"/>
      <c r="Y180" s="49"/>
      <c r="Z180" s="48"/>
      <c r="AA180" s="49"/>
      <c r="AB180" s="48"/>
      <c r="AC180" s="49"/>
      <c r="AD180" s="48"/>
    </row>
    <row r="181" spans="1:30" ht="15">
      <c r="A181" s="65" t="s">
        <v>234</v>
      </c>
      <c r="B181" s="65" t="s">
        <v>233</v>
      </c>
      <c r="C181" s="66"/>
      <c r="D181" s="67"/>
      <c r="E181" s="66"/>
      <c r="F181" s="69"/>
      <c r="G181" s="66"/>
      <c r="H181" s="70"/>
      <c r="I181" s="71"/>
      <c r="J181" s="71"/>
      <c r="K181" s="34" t="s">
        <v>65</v>
      </c>
      <c r="L181" s="72">
        <v>181</v>
      </c>
      <c r="M181" s="72"/>
      <c r="N181" s="73"/>
      <c r="O181" s="79" t="s">
        <v>417</v>
      </c>
      <c r="P181" s="79">
        <v>1</v>
      </c>
      <c r="Q181" s="79" t="s">
        <v>418</v>
      </c>
      <c r="R181" s="79"/>
      <c r="S181" s="79"/>
      <c r="T181" s="78" t="str">
        <f>REPLACE(INDEX(GroupVertices[Group],MATCH(Edges24[[#This Row],[Vertex 1]],GroupVertices[Vertex],0)),1,1,"")</f>
        <v>2</v>
      </c>
      <c r="U181" s="78" t="str">
        <f>REPLACE(INDEX(GroupVertices[Group],MATCH(Edges24[[#This Row],[Vertex 2]],GroupVertices[Vertex],0)),1,1,"")</f>
        <v>4</v>
      </c>
      <c r="V181" s="48"/>
      <c r="W181" s="49"/>
      <c r="X181" s="48"/>
      <c r="Y181" s="49"/>
      <c r="Z181" s="48"/>
      <c r="AA181" s="49"/>
      <c r="AB181" s="48"/>
      <c r="AC181" s="49"/>
      <c r="AD181" s="48"/>
    </row>
    <row r="182" spans="1:30" ht="15">
      <c r="A182" s="65" t="s">
        <v>235</v>
      </c>
      <c r="B182" s="65" t="s">
        <v>228</v>
      </c>
      <c r="C182" s="66"/>
      <c r="D182" s="67"/>
      <c r="E182" s="66"/>
      <c r="F182" s="69"/>
      <c r="G182" s="66"/>
      <c r="H182" s="70"/>
      <c r="I182" s="71"/>
      <c r="J182" s="71"/>
      <c r="K182" s="34" t="s">
        <v>66</v>
      </c>
      <c r="L182" s="72">
        <v>182</v>
      </c>
      <c r="M182" s="72"/>
      <c r="N182" s="73"/>
      <c r="O182" s="79" t="s">
        <v>417</v>
      </c>
      <c r="P182" s="79">
        <v>1</v>
      </c>
      <c r="Q182" s="79" t="s">
        <v>418</v>
      </c>
      <c r="R182" s="79"/>
      <c r="S182" s="79"/>
      <c r="T182" s="78" t="str">
        <f>REPLACE(INDEX(GroupVertices[Group],MATCH(Edges24[[#This Row],[Vertex 1]],GroupVertices[Vertex],0)),1,1,"")</f>
        <v>1</v>
      </c>
      <c r="U182" s="78" t="str">
        <f>REPLACE(INDEX(GroupVertices[Group],MATCH(Edges24[[#This Row],[Vertex 2]],GroupVertices[Vertex],0)),1,1,"")</f>
        <v>1</v>
      </c>
      <c r="V182" s="48"/>
      <c r="W182" s="49"/>
      <c r="X182" s="48"/>
      <c r="Y182" s="49"/>
      <c r="Z182" s="48"/>
      <c r="AA182" s="49"/>
      <c r="AB182" s="48"/>
      <c r="AC182" s="49"/>
      <c r="AD182" s="48"/>
    </row>
    <row r="183" spans="1:30" ht="15">
      <c r="A183" s="65" t="s">
        <v>228</v>
      </c>
      <c r="B183" s="65" t="s">
        <v>235</v>
      </c>
      <c r="C183" s="66"/>
      <c r="D183" s="67"/>
      <c r="E183" s="66"/>
      <c r="F183" s="69"/>
      <c r="G183" s="66"/>
      <c r="H183" s="70"/>
      <c r="I183" s="71"/>
      <c r="J183" s="71"/>
      <c r="K183" s="34" t="s">
        <v>66</v>
      </c>
      <c r="L183" s="72">
        <v>183</v>
      </c>
      <c r="M183" s="72"/>
      <c r="N183" s="73"/>
      <c r="O183" s="79" t="s">
        <v>417</v>
      </c>
      <c r="P183" s="79">
        <v>1</v>
      </c>
      <c r="Q183" s="79" t="s">
        <v>418</v>
      </c>
      <c r="R183" s="79"/>
      <c r="S183" s="79"/>
      <c r="T183" s="78" t="str">
        <f>REPLACE(INDEX(GroupVertices[Group],MATCH(Edges24[[#This Row],[Vertex 1]],GroupVertices[Vertex],0)),1,1,"")</f>
        <v>1</v>
      </c>
      <c r="U183" s="78" t="str">
        <f>REPLACE(INDEX(GroupVertices[Group],MATCH(Edges24[[#This Row],[Vertex 2]],GroupVertices[Vertex],0)),1,1,"")</f>
        <v>1</v>
      </c>
      <c r="V183" s="48"/>
      <c r="W183" s="49"/>
      <c r="X183" s="48"/>
      <c r="Y183" s="49"/>
      <c r="Z183" s="48"/>
      <c r="AA183" s="49"/>
      <c r="AB183" s="48"/>
      <c r="AC183" s="49"/>
      <c r="AD183" s="48"/>
    </row>
    <row r="184" spans="1:30" ht="15">
      <c r="A184" s="65" t="s">
        <v>228</v>
      </c>
      <c r="B184" s="65" t="s">
        <v>219</v>
      </c>
      <c r="C184" s="66"/>
      <c r="D184" s="67"/>
      <c r="E184" s="66"/>
      <c r="F184" s="69"/>
      <c r="G184" s="66"/>
      <c r="H184" s="70"/>
      <c r="I184" s="71"/>
      <c r="J184" s="71"/>
      <c r="K184" s="34" t="s">
        <v>65</v>
      </c>
      <c r="L184" s="72">
        <v>184</v>
      </c>
      <c r="M184" s="72"/>
      <c r="N184" s="73"/>
      <c r="O184" s="79" t="s">
        <v>417</v>
      </c>
      <c r="P184" s="79">
        <v>1</v>
      </c>
      <c r="Q184" s="79" t="s">
        <v>418</v>
      </c>
      <c r="R184" s="79"/>
      <c r="S184" s="79"/>
      <c r="T184" s="78" t="str">
        <f>REPLACE(INDEX(GroupVertices[Group],MATCH(Edges24[[#This Row],[Vertex 1]],GroupVertices[Vertex],0)),1,1,"")</f>
        <v>1</v>
      </c>
      <c r="U184" s="78" t="str">
        <f>REPLACE(INDEX(GroupVertices[Group],MATCH(Edges24[[#This Row],[Vertex 2]],GroupVertices[Vertex],0)),1,1,"")</f>
        <v>4</v>
      </c>
      <c r="V184" s="48"/>
      <c r="W184" s="49"/>
      <c r="X184" s="48"/>
      <c r="Y184" s="49"/>
      <c r="Z184" s="48"/>
      <c r="AA184" s="49"/>
      <c r="AB184" s="48"/>
      <c r="AC184" s="49"/>
      <c r="AD184" s="48"/>
    </row>
    <row r="185" spans="1:30" ht="15">
      <c r="A185" s="65" t="s">
        <v>228</v>
      </c>
      <c r="B185" s="65" t="s">
        <v>385</v>
      </c>
      <c r="C185" s="66"/>
      <c r="D185" s="67"/>
      <c r="E185" s="66"/>
      <c r="F185" s="69"/>
      <c r="G185" s="66"/>
      <c r="H185" s="70"/>
      <c r="I185" s="71"/>
      <c r="J185" s="71"/>
      <c r="K185" s="34" t="s">
        <v>65</v>
      </c>
      <c r="L185" s="72">
        <v>185</v>
      </c>
      <c r="M185" s="72"/>
      <c r="N185" s="73"/>
      <c r="O185" s="79" t="s">
        <v>417</v>
      </c>
      <c r="P185" s="79">
        <v>1</v>
      </c>
      <c r="Q185" s="79" t="s">
        <v>418</v>
      </c>
      <c r="R185" s="79"/>
      <c r="S185" s="79"/>
      <c r="T185" s="78" t="str">
        <f>REPLACE(INDEX(GroupVertices[Group],MATCH(Edges24[[#This Row],[Vertex 1]],GroupVertices[Vertex],0)),1,1,"")</f>
        <v>1</v>
      </c>
      <c r="U185" s="78" t="str">
        <f>REPLACE(INDEX(GroupVertices[Group],MATCH(Edges24[[#This Row],[Vertex 2]],GroupVertices[Vertex],0)),1,1,"")</f>
        <v>1</v>
      </c>
      <c r="V185" s="48"/>
      <c r="W185" s="49"/>
      <c r="X185" s="48"/>
      <c r="Y185" s="49"/>
      <c r="Z185" s="48"/>
      <c r="AA185" s="49"/>
      <c r="AB185" s="48"/>
      <c r="AC185" s="49"/>
      <c r="AD185" s="48"/>
    </row>
    <row r="186" spans="1:30" ht="15">
      <c r="A186" s="65" t="s">
        <v>228</v>
      </c>
      <c r="B186" s="65" t="s">
        <v>386</v>
      </c>
      <c r="C186" s="66"/>
      <c r="D186" s="67"/>
      <c r="E186" s="66"/>
      <c r="F186" s="69"/>
      <c r="G186" s="66"/>
      <c r="H186" s="70"/>
      <c r="I186" s="71"/>
      <c r="J186" s="71"/>
      <c r="K186" s="34" t="s">
        <v>65</v>
      </c>
      <c r="L186" s="72">
        <v>186</v>
      </c>
      <c r="M186" s="72"/>
      <c r="N186" s="73"/>
      <c r="O186" s="79" t="s">
        <v>417</v>
      </c>
      <c r="P186" s="79">
        <v>1</v>
      </c>
      <c r="Q186" s="79" t="s">
        <v>418</v>
      </c>
      <c r="R186" s="79"/>
      <c r="S186" s="79"/>
      <c r="T186" s="78" t="str">
        <f>REPLACE(INDEX(GroupVertices[Group],MATCH(Edges24[[#This Row],[Vertex 1]],GroupVertices[Vertex],0)),1,1,"")</f>
        <v>1</v>
      </c>
      <c r="U186" s="78" t="str">
        <f>REPLACE(INDEX(GroupVertices[Group],MATCH(Edges24[[#This Row],[Vertex 2]],GroupVertices[Vertex],0)),1,1,"")</f>
        <v>1</v>
      </c>
      <c r="V186" s="48"/>
      <c r="W186" s="49"/>
      <c r="X186" s="48"/>
      <c r="Y186" s="49"/>
      <c r="Z186" s="48"/>
      <c r="AA186" s="49"/>
      <c r="AB186" s="48"/>
      <c r="AC186" s="49"/>
      <c r="AD186" s="48"/>
    </row>
    <row r="187" spans="1:30" ht="15">
      <c r="A187" s="65" t="s">
        <v>228</v>
      </c>
      <c r="B187" s="65" t="s">
        <v>263</v>
      </c>
      <c r="C187" s="66"/>
      <c r="D187" s="67"/>
      <c r="E187" s="66"/>
      <c r="F187" s="69"/>
      <c r="G187" s="66"/>
      <c r="H187" s="70"/>
      <c r="I187" s="71"/>
      <c r="J187" s="71"/>
      <c r="K187" s="34" t="s">
        <v>65</v>
      </c>
      <c r="L187" s="72">
        <v>187</v>
      </c>
      <c r="M187" s="72"/>
      <c r="N187" s="73"/>
      <c r="O187" s="79" t="s">
        <v>417</v>
      </c>
      <c r="P187" s="79">
        <v>1</v>
      </c>
      <c r="Q187" s="79" t="s">
        <v>418</v>
      </c>
      <c r="R187" s="79"/>
      <c r="S187" s="79"/>
      <c r="T187" s="78" t="str">
        <f>REPLACE(INDEX(GroupVertices[Group],MATCH(Edges24[[#This Row],[Vertex 1]],GroupVertices[Vertex],0)),1,1,"")</f>
        <v>1</v>
      </c>
      <c r="U187" s="78" t="str">
        <f>REPLACE(INDEX(GroupVertices[Group],MATCH(Edges24[[#This Row],[Vertex 2]],GroupVertices[Vertex],0)),1,1,"")</f>
        <v>1</v>
      </c>
      <c r="V187" s="48"/>
      <c r="W187" s="49"/>
      <c r="X187" s="48"/>
      <c r="Y187" s="49"/>
      <c r="Z187" s="48"/>
      <c r="AA187" s="49"/>
      <c r="AB187" s="48"/>
      <c r="AC187" s="49"/>
      <c r="AD187" s="48"/>
    </row>
    <row r="188" spans="1:30" ht="15">
      <c r="A188" s="65" t="s">
        <v>228</v>
      </c>
      <c r="B188" s="65" t="s">
        <v>318</v>
      </c>
      <c r="C188" s="66"/>
      <c r="D188" s="67"/>
      <c r="E188" s="66"/>
      <c r="F188" s="69"/>
      <c r="G188" s="66"/>
      <c r="H188" s="70"/>
      <c r="I188" s="71"/>
      <c r="J188" s="71"/>
      <c r="K188" s="34" t="s">
        <v>65</v>
      </c>
      <c r="L188" s="72">
        <v>188</v>
      </c>
      <c r="M188" s="72"/>
      <c r="N188" s="73"/>
      <c r="O188" s="79" t="s">
        <v>417</v>
      </c>
      <c r="P188" s="79">
        <v>1</v>
      </c>
      <c r="Q188" s="79" t="s">
        <v>418</v>
      </c>
      <c r="R188" s="79"/>
      <c r="S188" s="79"/>
      <c r="T188" s="78" t="str">
        <f>REPLACE(INDEX(GroupVertices[Group],MATCH(Edges24[[#This Row],[Vertex 1]],GroupVertices[Vertex],0)),1,1,"")</f>
        <v>1</v>
      </c>
      <c r="U188" s="78" t="str">
        <f>REPLACE(INDEX(GroupVertices[Group],MATCH(Edges24[[#This Row],[Vertex 2]],GroupVertices[Vertex],0)),1,1,"")</f>
        <v>3</v>
      </c>
      <c r="V188" s="48"/>
      <c r="W188" s="49"/>
      <c r="X188" s="48"/>
      <c r="Y188" s="49"/>
      <c r="Z188" s="48"/>
      <c r="AA188" s="49"/>
      <c r="AB188" s="48"/>
      <c r="AC188" s="49"/>
      <c r="AD188" s="48"/>
    </row>
    <row r="189" spans="1:30" ht="15">
      <c r="A189" s="65" t="s">
        <v>228</v>
      </c>
      <c r="B189" s="65" t="s">
        <v>292</v>
      </c>
      <c r="C189" s="66"/>
      <c r="D189" s="67"/>
      <c r="E189" s="66"/>
      <c r="F189" s="69"/>
      <c r="G189" s="66"/>
      <c r="H189" s="70"/>
      <c r="I189" s="71"/>
      <c r="J189" s="71"/>
      <c r="K189" s="34" t="s">
        <v>65</v>
      </c>
      <c r="L189" s="72">
        <v>189</v>
      </c>
      <c r="M189" s="72"/>
      <c r="N189" s="73"/>
      <c r="O189" s="79" t="s">
        <v>417</v>
      </c>
      <c r="P189" s="79">
        <v>1</v>
      </c>
      <c r="Q189" s="79" t="s">
        <v>418</v>
      </c>
      <c r="R189" s="79"/>
      <c r="S189" s="79"/>
      <c r="T189" s="78" t="str">
        <f>REPLACE(INDEX(GroupVertices[Group],MATCH(Edges24[[#This Row],[Vertex 1]],GroupVertices[Vertex],0)),1,1,"")</f>
        <v>1</v>
      </c>
      <c r="U189" s="78" t="str">
        <f>REPLACE(INDEX(GroupVertices[Group],MATCH(Edges24[[#This Row],[Vertex 2]],GroupVertices[Vertex],0)),1,1,"")</f>
        <v>2</v>
      </c>
      <c r="V189" s="48"/>
      <c r="W189" s="49"/>
      <c r="X189" s="48"/>
      <c r="Y189" s="49"/>
      <c r="Z189" s="48"/>
      <c r="AA189" s="49"/>
      <c r="AB189" s="48"/>
      <c r="AC189" s="49"/>
      <c r="AD189" s="48"/>
    </row>
    <row r="190" spans="1:30" ht="15">
      <c r="A190" s="65" t="s">
        <v>199</v>
      </c>
      <c r="B190" s="65" t="s">
        <v>228</v>
      </c>
      <c r="C190" s="66"/>
      <c r="D190" s="67"/>
      <c r="E190" s="66"/>
      <c r="F190" s="69"/>
      <c r="G190" s="66"/>
      <c r="H190" s="70"/>
      <c r="I190" s="71"/>
      <c r="J190" s="71"/>
      <c r="K190" s="34" t="s">
        <v>65</v>
      </c>
      <c r="L190" s="72">
        <v>190</v>
      </c>
      <c r="M190" s="72"/>
      <c r="N190" s="73"/>
      <c r="O190" s="79" t="s">
        <v>417</v>
      </c>
      <c r="P190" s="79">
        <v>1</v>
      </c>
      <c r="Q190" s="79" t="s">
        <v>418</v>
      </c>
      <c r="R190" s="79"/>
      <c r="S190" s="79"/>
      <c r="T190" s="78" t="str">
        <f>REPLACE(INDEX(GroupVertices[Group],MATCH(Edges24[[#This Row],[Vertex 1]],GroupVertices[Vertex],0)),1,1,"")</f>
        <v>1</v>
      </c>
      <c r="U190" s="78" t="str">
        <f>REPLACE(INDEX(GroupVertices[Group],MATCH(Edges24[[#This Row],[Vertex 2]],GroupVertices[Vertex],0)),1,1,"")</f>
        <v>1</v>
      </c>
      <c r="V190" s="48"/>
      <c r="W190" s="49"/>
      <c r="X190" s="48"/>
      <c r="Y190" s="49"/>
      <c r="Z190" s="48"/>
      <c r="AA190" s="49"/>
      <c r="AB190" s="48"/>
      <c r="AC190" s="49"/>
      <c r="AD190" s="48"/>
    </row>
    <row r="191" spans="1:30" ht="15">
      <c r="A191" s="65" t="s">
        <v>230</v>
      </c>
      <c r="B191" s="65" t="s">
        <v>228</v>
      </c>
      <c r="C191" s="66"/>
      <c r="D191" s="67"/>
      <c r="E191" s="66"/>
      <c r="F191" s="69"/>
      <c r="G191" s="66"/>
      <c r="H191" s="70"/>
      <c r="I191" s="71"/>
      <c r="J191" s="71"/>
      <c r="K191" s="34" t="s">
        <v>65</v>
      </c>
      <c r="L191" s="72">
        <v>191</v>
      </c>
      <c r="M191" s="72"/>
      <c r="N191" s="73"/>
      <c r="O191" s="79" t="s">
        <v>417</v>
      </c>
      <c r="P191" s="79">
        <v>1</v>
      </c>
      <c r="Q191" s="79" t="s">
        <v>418</v>
      </c>
      <c r="R191" s="79"/>
      <c r="S191" s="79"/>
      <c r="T191" s="78" t="str">
        <f>REPLACE(INDEX(GroupVertices[Group],MATCH(Edges24[[#This Row],[Vertex 1]],GroupVertices[Vertex],0)),1,1,"")</f>
        <v>1</v>
      </c>
      <c r="U191" s="78" t="str">
        <f>REPLACE(INDEX(GroupVertices[Group],MATCH(Edges24[[#This Row],[Vertex 2]],GroupVertices[Vertex],0)),1,1,"")</f>
        <v>1</v>
      </c>
      <c r="V191" s="48"/>
      <c r="W191" s="49"/>
      <c r="X191" s="48"/>
      <c r="Y191" s="49"/>
      <c r="Z191" s="48"/>
      <c r="AA191" s="49"/>
      <c r="AB191" s="48"/>
      <c r="AC191" s="49"/>
      <c r="AD191" s="48"/>
    </row>
    <row r="192" spans="1:30" ht="15">
      <c r="A192" s="65" t="s">
        <v>234</v>
      </c>
      <c r="B192" s="65" t="s">
        <v>228</v>
      </c>
      <c r="C192" s="66"/>
      <c r="D192" s="67"/>
      <c r="E192" s="66"/>
      <c r="F192" s="69"/>
      <c r="G192" s="66"/>
      <c r="H192" s="70"/>
      <c r="I192" s="71"/>
      <c r="J192" s="71"/>
      <c r="K192" s="34" t="s">
        <v>65</v>
      </c>
      <c r="L192" s="72">
        <v>192</v>
      </c>
      <c r="M192" s="72"/>
      <c r="N192" s="73"/>
      <c r="O192" s="79" t="s">
        <v>417</v>
      </c>
      <c r="P192" s="79">
        <v>1</v>
      </c>
      <c r="Q192" s="79" t="s">
        <v>418</v>
      </c>
      <c r="R192" s="79"/>
      <c r="S192" s="79"/>
      <c r="T192" s="78" t="str">
        <f>REPLACE(INDEX(GroupVertices[Group],MATCH(Edges24[[#This Row],[Vertex 1]],GroupVertices[Vertex],0)),1,1,"")</f>
        <v>2</v>
      </c>
      <c r="U192" s="78" t="str">
        <f>REPLACE(INDEX(GroupVertices[Group],MATCH(Edges24[[#This Row],[Vertex 2]],GroupVertices[Vertex],0)),1,1,"")</f>
        <v>1</v>
      </c>
      <c r="V192" s="48"/>
      <c r="W192" s="49"/>
      <c r="X192" s="48"/>
      <c r="Y192" s="49"/>
      <c r="Z192" s="48"/>
      <c r="AA192" s="49"/>
      <c r="AB192" s="48"/>
      <c r="AC192" s="49"/>
      <c r="AD192" s="48"/>
    </row>
    <row r="193" spans="1:30" ht="15">
      <c r="A193" s="65" t="s">
        <v>199</v>
      </c>
      <c r="B193" s="65" t="s">
        <v>386</v>
      </c>
      <c r="C193" s="66"/>
      <c r="D193" s="67"/>
      <c r="E193" s="66"/>
      <c r="F193" s="69"/>
      <c r="G193" s="66"/>
      <c r="H193" s="70"/>
      <c r="I193" s="71"/>
      <c r="J193" s="71"/>
      <c r="K193" s="34" t="s">
        <v>65</v>
      </c>
      <c r="L193" s="72">
        <v>193</v>
      </c>
      <c r="M193" s="72"/>
      <c r="N193" s="73"/>
      <c r="O193" s="79" t="s">
        <v>417</v>
      </c>
      <c r="P193" s="79">
        <v>1</v>
      </c>
      <c r="Q193" s="79" t="s">
        <v>418</v>
      </c>
      <c r="R193" s="79"/>
      <c r="S193" s="79"/>
      <c r="T193" s="78" t="str">
        <f>REPLACE(INDEX(GroupVertices[Group],MATCH(Edges24[[#This Row],[Vertex 1]],GroupVertices[Vertex],0)),1,1,"")</f>
        <v>1</v>
      </c>
      <c r="U193" s="78" t="str">
        <f>REPLACE(INDEX(GroupVertices[Group],MATCH(Edges24[[#This Row],[Vertex 2]],GroupVertices[Vertex],0)),1,1,"")</f>
        <v>1</v>
      </c>
      <c r="V193" s="48"/>
      <c r="W193" s="49"/>
      <c r="X193" s="48"/>
      <c r="Y193" s="49"/>
      <c r="Z193" s="48"/>
      <c r="AA193" s="49"/>
      <c r="AB193" s="48"/>
      <c r="AC193" s="49"/>
      <c r="AD193" s="48"/>
    </row>
    <row r="194" spans="1:30" ht="15">
      <c r="A194" s="65" t="s">
        <v>234</v>
      </c>
      <c r="B194" s="65" t="s">
        <v>386</v>
      </c>
      <c r="C194" s="66"/>
      <c r="D194" s="67"/>
      <c r="E194" s="66"/>
      <c r="F194" s="69"/>
      <c r="G194" s="66"/>
      <c r="H194" s="70"/>
      <c r="I194" s="71"/>
      <c r="J194" s="71"/>
      <c r="K194" s="34" t="s">
        <v>65</v>
      </c>
      <c r="L194" s="72">
        <v>194</v>
      </c>
      <c r="M194" s="72"/>
      <c r="N194" s="73"/>
      <c r="O194" s="79" t="s">
        <v>417</v>
      </c>
      <c r="P194" s="79">
        <v>1</v>
      </c>
      <c r="Q194" s="79" t="s">
        <v>418</v>
      </c>
      <c r="R194" s="79"/>
      <c r="S194" s="79"/>
      <c r="T194" s="78" t="str">
        <f>REPLACE(INDEX(GroupVertices[Group],MATCH(Edges24[[#This Row],[Vertex 1]],GroupVertices[Vertex],0)),1,1,"")</f>
        <v>2</v>
      </c>
      <c r="U194" s="78" t="str">
        <f>REPLACE(INDEX(GroupVertices[Group],MATCH(Edges24[[#This Row],[Vertex 2]],GroupVertices[Vertex],0)),1,1,"")</f>
        <v>1</v>
      </c>
      <c r="V194" s="48"/>
      <c r="W194" s="49"/>
      <c r="X194" s="48"/>
      <c r="Y194" s="49"/>
      <c r="Z194" s="48"/>
      <c r="AA194" s="49"/>
      <c r="AB194" s="48"/>
      <c r="AC194" s="49"/>
      <c r="AD194" s="48"/>
    </row>
    <row r="195" spans="1:30" ht="15">
      <c r="A195" s="65" t="s">
        <v>199</v>
      </c>
      <c r="B195" s="65" t="s">
        <v>387</v>
      </c>
      <c r="C195" s="66"/>
      <c r="D195" s="67"/>
      <c r="E195" s="66"/>
      <c r="F195" s="69"/>
      <c r="G195" s="66"/>
      <c r="H195" s="70"/>
      <c r="I195" s="71"/>
      <c r="J195" s="71"/>
      <c r="K195" s="34" t="s">
        <v>65</v>
      </c>
      <c r="L195" s="72">
        <v>195</v>
      </c>
      <c r="M195" s="72"/>
      <c r="N195" s="73"/>
      <c r="O195" s="79" t="s">
        <v>417</v>
      </c>
      <c r="P195" s="79">
        <v>1</v>
      </c>
      <c r="Q195" s="79" t="s">
        <v>418</v>
      </c>
      <c r="R195" s="79"/>
      <c r="S195" s="79"/>
      <c r="T195" s="78" t="str">
        <f>REPLACE(INDEX(GroupVertices[Group],MATCH(Edges24[[#This Row],[Vertex 1]],GroupVertices[Vertex],0)),1,1,"")</f>
        <v>1</v>
      </c>
      <c r="U195" s="78" t="str">
        <f>REPLACE(INDEX(GroupVertices[Group],MATCH(Edges24[[#This Row],[Vertex 2]],GroupVertices[Vertex],0)),1,1,"")</f>
        <v>1</v>
      </c>
      <c r="V195" s="48"/>
      <c r="W195" s="49"/>
      <c r="X195" s="48"/>
      <c r="Y195" s="49"/>
      <c r="Z195" s="48"/>
      <c r="AA195" s="49"/>
      <c r="AB195" s="48"/>
      <c r="AC195" s="49"/>
      <c r="AD195" s="48"/>
    </row>
    <row r="196" spans="1:30" ht="15">
      <c r="A196" s="65" t="s">
        <v>234</v>
      </c>
      <c r="B196" s="65" t="s">
        <v>387</v>
      </c>
      <c r="C196" s="66"/>
      <c r="D196" s="67"/>
      <c r="E196" s="66"/>
      <c r="F196" s="69"/>
      <c r="G196" s="66"/>
      <c r="H196" s="70"/>
      <c r="I196" s="71"/>
      <c r="J196" s="71"/>
      <c r="K196" s="34" t="s">
        <v>65</v>
      </c>
      <c r="L196" s="72">
        <v>196</v>
      </c>
      <c r="M196" s="72"/>
      <c r="N196" s="73"/>
      <c r="O196" s="79" t="s">
        <v>417</v>
      </c>
      <c r="P196" s="79">
        <v>1</v>
      </c>
      <c r="Q196" s="79" t="s">
        <v>418</v>
      </c>
      <c r="R196" s="79"/>
      <c r="S196" s="79"/>
      <c r="T196" s="78" t="str">
        <f>REPLACE(INDEX(GroupVertices[Group],MATCH(Edges24[[#This Row],[Vertex 1]],GroupVertices[Vertex],0)),1,1,"")</f>
        <v>2</v>
      </c>
      <c r="U196" s="78" t="str">
        <f>REPLACE(INDEX(GroupVertices[Group],MATCH(Edges24[[#This Row],[Vertex 2]],GroupVertices[Vertex],0)),1,1,"")</f>
        <v>1</v>
      </c>
      <c r="V196" s="48"/>
      <c r="W196" s="49"/>
      <c r="X196" s="48"/>
      <c r="Y196" s="49"/>
      <c r="Z196" s="48"/>
      <c r="AA196" s="49"/>
      <c r="AB196" s="48"/>
      <c r="AC196" s="49"/>
      <c r="AD196" s="48"/>
    </row>
    <row r="197" spans="1:30" ht="15">
      <c r="A197" s="65" t="s">
        <v>230</v>
      </c>
      <c r="B197" s="65" t="s">
        <v>236</v>
      </c>
      <c r="C197" s="66"/>
      <c r="D197" s="67"/>
      <c r="E197" s="66"/>
      <c r="F197" s="69"/>
      <c r="G197" s="66"/>
      <c r="H197" s="70"/>
      <c r="I197" s="71"/>
      <c r="J197" s="71"/>
      <c r="K197" s="34" t="s">
        <v>65</v>
      </c>
      <c r="L197" s="72">
        <v>197</v>
      </c>
      <c r="M197" s="72"/>
      <c r="N197" s="73"/>
      <c r="O197" s="79" t="s">
        <v>417</v>
      </c>
      <c r="P197" s="79">
        <v>1</v>
      </c>
      <c r="Q197" s="79" t="s">
        <v>418</v>
      </c>
      <c r="R197" s="79"/>
      <c r="S197" s="79"/>
      <c r="T197" s="78" t="str">
        <f>REPLACE(INDEX(GroupVertices[Group],MATCH(Edges24[[#This Row],[Vertex 1]],GroupVertices[Vertex],0)),1,1,"")</f>
        <v>1</v>
      </c>
      <c r="U197" s="78" t="str">
        <f>REPLACE(INDEX(GroupVertices[Group],MATCH(Edges24[[#This Row],[Vertex 2]],GroupVertices[Vertex],0)),1,1,"")</f>
        <v>2</v>
      </c>
      <c r="V197" s="48"/>
      <c r="W197" s="49"/>
      <c r="X197" s="48"/>
      <c r="Y197" s="49"/>
      <c r="Z197" s="48"/>
      <c r="AA197" s="49"/>
      <c r="AB197" s="48"/>
      <c r="AC197" s="49"/>
      <c r="AD197" s="48"/>
    </row>
    <row r="198" spans="1:30" ht="15">
      <c r="A198" s="65" t="s">
        <v>236</v>
      </c>
      <c r="B198" s="65" t="s">
        <v>330</v>
      </c>
      <c r="C198" s="66"/>
      <c r="D198" s="67"/>
      <c r="E198" s="66"/>
      <c r="F198" s="69"/>
      <c r="G198" s="66"/>
      <c r="H198" s="70"/>
      <c r="I198" s="71"/>
      <c r="J198" s="71"/>
      <c r="K198" s="34" t="s">
        <v>65</v>
      </c>
      <c r="L198" s="72">
        <v>198</v>
      </c>
      <c r="M198" s="72"/>
      <c r="N198" s="73"/>
      <c r="O198" s="79" t="s">
        <v>417</v>
      </c>
      <c r="P198" s="79">
        <v>1</v>
      </c>
      <c r="Q198" s="79" t="s">
        <v>418</v>
      </c>
      <c r="R198" s="79"/>
      <c r="S198" s="79"/>
      <c r="T198" s="78" t="str">
        <f>REPLACE(INDEX(GroupVertices[Group],MATCH(Edges24[[#This Row],[Vertex 1]],GroupVertices[Vertex],0)),1,1,"")</f>
        <v>2</v>
      </c>
      <c r="U198" s="78" t="str">
        <f>REPLACE(INDEX(GroupVertices[Group],MATCH(Edges24[[#This Row],[Vertex 2]],GroupVertices[Vertex],0)),1,1,"")</f>
        <v>4</v>
      </c>
      <c r="V198" s="48"/>
      <c r="W198" s="49"/>
      <c r="X198" s="48"/>
      <c r="Y198" s="49"/>
      <c r="Z198" s="48"/>
      <c r="AA198" s="49"/>
      <c r="AB198" s="48"/>
      <c r="AC198" s="49"/>
      <c r="AD198" s="48"/>
    </row>
    <row r="199" spans="1:30" ht="15">
      <c r="A199" s="65" t="s">
        <v>236</v>
      </c>
      <c r="B199" s="65" t="s">
        <v>388</v>
      </c>
      <c r="C199" s="66"/>
      <c r="D199" s="67"/>
      <c r="E199" s="66"/>
      <c r="F199" s="69"/>
      <c r="G199" s="66"/>
      <c r="H199" s="70"/>
      <c r="I199" s="71"/>
      <c r="J199" s="71"/>
      <c r="K199" s="34" t="s">
        <v>65</v>
      </c>
      <c r="L199" s="72">
        <v>199</v>
      </c>
      <c r="M199" s="72"/>
      <c r="N199" s="73"/>
      <c r="O199" s="79" t="s">
        <v>417</v>
      </c>
      <c r="P199" s="79">
        <v>1</v>
      </c>
      <c r="Q199" s="79" t="s">
        <v>418</v>
      </c>
      <c r="R199" s="79"/>
      <c r="S199" s="79"/>
      <c r="T199" s="78" t="str">
        <f>REPLACE(INDEX(GroupVertices[Group],MATCH(Edges24[[#This Row],[Vertex 1]],GroupVertices[Vertex],0)),1,1,"")</f>
        <v>2</v>
      </c>
      <c r="U199" s="78" t="str">
        <f>REPLACE(INDEX(GroupVertices[Group],MATCH(Edges24[[#This Row],[Vertex 2]],GroupVertices[Vertex],0)),1,1,"")</f>
        <v>2</v>
      </c>
      <c r="V199" s="48"/>
      <c r="W199" s="49"/>
      <c r="X199" s="48"/>
      <c r="Y199" s="49"/>
      <c r="Z199" s="48"/>
      <c r="AA199" s="49"/>
      <c r="AB199" s="48"/>
      <c r="AC199" s="49"/>
      <c r="AD199" s="48"/>
    </row>
    <row r="200" spans="1:30" ht="15">
      <c r="A200" s="65" t="s">
        <v>236</v>
      </c>
      <c r="B200" s="65" t="s">
        <v>267</v>
      </c>
      <c r="C200" s="66"/>
      <c r="D200" s="67"/>
      <c r="E200" s="66"/>
      <c r="F200" s="69"/>
      <c r="G200" s="66"/>
      <c r="H200" s="70"/>
      <c r="I200" s="71"/>
      <c r="J200" s="71"/>
      <c r="K200" s="34" t="s">
        <v>65</v>
      </c>
      <c r="L200" s="72">
        <v>200</v>
      </c>
      <c r="M200" s="72"/>
      <c r="N200" s="73"/>
      <c r="O200" s="79" t="s">
        <v>417</v>
      </c>
      <c r="P200" s="79">
        <v>1</v>
      </c>
      <c r="Q200" s="79" t="s">
        <v>418</v>
      </c>
      <c r="R200" s="79"/>
      <c r="S200" s="79"/>
      <c r="T200" s="78" t="str">
        <f>REPLACE(INDEX(GroupVertices[Group],MATCH(Edges24[[#This Row],[Vertex 1]],GroupVertices[Vertex],0)),1,1,"")</f>
        <v>2</v>
      </c>
      <c r="U200" s="78" t="str">
        <f>REPLACE(INDEX(GroupVertices[Group],MATCH(Edges24[[#This Row],[Vertex 2]],GroupVertices[Vertex],0)),1,1,"")</f>
        <v>2</v>
      </c>
      <c r="V200" s="48"/>
      <c r="W200" s="49"/>
      <c r="X200" s="48"/>
      <c r="Y200" s="49"/>
      <c r="Z200" s="48"/>
      <c r="AA200" s="49"/>
      <c r="AB200" s="48"/>
      <c r="AC200" s="49"/>
      <c r="AD200" s="48"/>
    </row>
    <row r="201" spans="1:30" ht="15">
      <c r="A201" s="65" t="s">
        <v>236</v>
      </c>
      <c r="B201" s="65" t="s">
        <v>213</v>
      </c>
      <c r="C201" s="66"/>
      <c r="D201" s="67"/>
      <c r="E201" s="66"/>
      <c r="F201" s="69"/>
      <c r="G201" s="66"/>
      <c r="H201" s="70"/>
      <c r="I201" s="71"/>
      <c r="J201" s="71"/>
      <c r="K201" s="34" t="s">
        <v>65</v>
      </c>
      <c r="L201" s="72">
        <v>201</v>
      </c>
      <c r="M201" s="72"/>
      <c r="N201" s="73"/>
      <c r="O201" s="79" t="s">
        <v>417</v>
      </c>
      <c r="P201" s="79">
        <v>1</v>
      </c>
      <c r="Q201" s="79" t="s">
        <v>418</v>
      </c>
      <c r="R201" s="79"/>
      <c r="S201" s="79"/>
      <c r="T201" s="78" t="str">
        <f>REPLACE(INDEX(GroupVertices[Group],MATCH(Edges24[[#This Row],[Vertex 1]],GroupVertices[Vertex],0)),1,1,"")</f>
        <v>2</v>
      </c>
      <c r="U201" s="78" t="str">
        <f>REPLACE(INDEX(GroupVertices[Group],MATCH(Edges24[[#This Row],[Vertex 2]],GroupVertices[Vertex],0)),1,1,"")</f>
        <v>2</v>
      </c>
      <c r="V201" s="48"/>
      <c r="W201" s="49"/>
      <c r="X201" s="48"/>
      <c r="Y201" s="49"/>
      <c r="Z201" s="48"/>
      <c r="AA201" s="49"/>
      <c r="AB201" s="48"/>
      <c r="AC201" s="49"/>
      <c r="AD201" s="48"/>
    </row>
    <row r="202" spans="1:30" ht="15">
      <c r="A202" s="65" t="s">
        <v>236</v>
      </c>
      <c r="B202" s="65" t="s">
        <v>276</v>
      </c>
      <c r="C202" s="66"/>
      <c r="D202" s="67"/>
      <c r="E202" s="66"/>
      <c r="F202" s="69"/>
      <c r="G202" s="66"/>
      <c r="H202" s="70"/>
      <c r="I202" s="71"/>
      <c r="J202" s="71"/>
      <c r="K202" s="34" t="s">
        <v>65</v>
      </c>
      <c r="L202" s="72">
        <v>202</v>
      </c>
      <c r="M202" s="72"/>
      <c r="N202" s="73"/>
      <c r="O202" s="79" t="s">
        <v>417</v>
      </c>
      <c r="P202" s="79">
        <v>1</v>
      </c>
      <c r="Q202" s="79" t="s">
        <v>418</v>
      </c>
      <c r="R202" s="79"/>
      <c r="S202" s="79"/>
      <c r="T202" s="78" t="str">
        <f>REPLACE(INDEX(GroupVertices[Group],MATCH(Edges24[[#This Row],[Vertex 1]],GroupVertices[Vertex],0)),1,1,"")</f>
        <v>2</v>
      </c>
      <c r="U202" s="78" t="str">
        <f>REPLACE(INDEX(GroupVertices[Group],MATCH(Edges24[[#This Row],[Vertex 2]],GroupVertices[Vertex],0)),1,1,"")</f>
        <v>3</v>
      </c>
      <c r="V202" s="48"/>
      <c r="W202" s="49"/>
      <c r="X202" s="48"/>
      <c r="Y202" s="49"/>
      <c r="Z202" s="48"/>
      <c r="AA202" s="49"/>
      <c r="AB202" s="48"/>
      <c r="AC202" s="49"/>
      <c r="AD202" s="48"/>
    </row>
    <row r="203" spans="1:30" ht="15">
      <c r="A203" s="65" t="s">
        <v>236</v>
      </c>
      <c r="B203" s="65" t="s">
        <v>265</v>
      </c>
      <c r="C203" s="66"/>
      <c r="D203" s="67"/>
      <c r="E203" s="66"/>
      <c r="F203" s="69"/>
      <c r="G203" s="66"/>
      <c r="H203" s="70"/>
      <c r="I203" s="71"/>
      <c r="J203" s="71"/>
      <c r="K203" s="34" t="s">
        <v>65</v>
      </c>
      <c r="L203" s="72">
        <v>203</v>
      </c>
      <c r="M203" s="72"/>
      <c r="N203" s="73"/>
      <c r="O203" s="79" t="s">
        <v>417</v>
      </c>
      <c r="P203" s="79">
        <v>1</v>
      </c>
      <c r="Q203" s="79" t="s">
        <v>418</v>
      </c>
      <c r="R203" s="79"/>
      <c r="S203" s="79"/>
      <c r="T203" s="78" t="str">
        <f>REPLACE(INDEX(GroupVertices[Group],MATCH(Edges24[[#This Row],[Vertex 1]],GroupVertices[Vertex],0)),1,1,"")</f>
        <v>2</v>
      </c>
      <c r="U203" s="78" t="str">
        <f>REPLACE(INDEX(GroupVertices[Group],MATCH(Edges24[[#This Row],[Vertex 2]],GroupVertices[Vertex],0)),1,1,"")</f>
        <v>3</v>
      </c>
      <c r="V203" s="48"/>
      <c r="W203" s="49"/>
      <c r="X203" s="48"/>
      <c r="Y203" s="49"/>
      <c r="Z203" s="48"/>
      <c r="AA203" s="49"/>
      <c r="AB203" s="48"/>
      <c r="AC203" s="49"/>
      <c r="AD203" s="48"/>
    </row>
    <row r="204" spans="1:30" ht="15">
      <c r="A204" s="65" t="s">
        <v>236</v>
      </c>
      <c r="B204" s="65" t="s">
        <v>242</v>
      </c>
      <c r="C204" s="66"/>
      <c r="D204" s="67"/>
      <c r="E204" s="66"/>
      <c r="F204" s="69"/>
      <c r="G204" s="66"/>
      <c r="H204" s="70"/>
      <c r="I204" s="71"/>
      <c r="J204" s="71"/>
      <c r="K204" s="34" t="s">
        <v>65</v>
      </c>
      <c r="L204" s="72">
        <v>204</v>
      </c>
      <c r="M204" s="72"/>
      <c r="N204" s="73"/>
      <c r="O204" s="79" t="s">
        <v>417</v>
      </c>
      <c r="P204" s="79">
        <v>1</v>
      </c>
      <c r="Q204" s="79" t="s">
        <v>418</v>
      </c>
      <c r="R204" s="79"/>
      <c r="S204" s="79"/>
      <c r="T204" s="78" t="str">
        <f>REPLACE(INDEX(GroupVertices[Group],MATCH(Edges24[[#This Row],[Vertex 1]],GroupVertices[Vertex],0)),1,1,"")</f>
        <v>2</v>
      </c>
      <c r="U204" s="78" t="str">
        <f>REPLACE(INDEX(GroupVertices[Group],MATCH(Edges24[[#This Row],[Vertex 2]],GroupVertices[Vertex],0)),1,1,"")</f>
        <v>2</v>
      </c>
      <c r="V204" s="48"/>
      <c r="W204" s="49"/>
      <c r="X204" s="48"/>
      <c r="Y204" s="49"/>
      <c r="Z204" s="48"/>
      <c r="AA204" s="49"/>
      <c r="AB204" s="48"/>
      <c r="AC204" s="49"/>
      <c r="AD204" s="48"/>
    </row>
    <row r="205" spans="1:30" ht="15">
      <c r="A205" s="65" t="s">
        <v>236</v>
      </c>
      <c r="B205" s="65" t="s">
        <v>243</v>
      </c>
      <c r="C205" s="66"/>
      <c r="D205" s="67"/>
      <c r="E205" s="66"/>
      <c r="F205" s="69"/>
      <c r="G205" s="66"/>
      <c r="H205" s="70"/>
      <c r="I205" s="71"/>
      <c r="J205" s="71"/>
      <c r="K205" s="34" t="s">
        <v>65</v>
      </c>
      <c r="L205" s="72">
        <v>205</v>
      </c>
      <c r="M205" s="72"/>
      <c r="N205" s="73"/>
      <c r="O205" s="79" t="s">
        <v>417</v>
      </c>
      <c r="P205" s="79">
        <v>1</v>
      </c>
      <c r="Q205" s="79" t="s">
        <v>418</v>
      </c>
      <c r="R205" s="79"/>
      <c r="S205" s="79"/>
      <c r="T205" s="78" t="str">
        <f>REPLACE(INDEX(GroupVertices[Group],MATCH(Edges24[[#This Row],[Vertex 1]],GroupVertices[Vertex],0)),1,1,"")</f>
        <v>2</v>
      </c>
      <c r="U205" s="78" t="str">
        <f>REPLACE(INDEX(GroupVertices[Group],MATCH(Edges24[[#This Row],[Vertex 2]],GroupVertices[Vertex],0)),1,1,"")</f>
        <v>2</v>
      </c>
      <c r="V205" s="48"/>
      <c r="W205" s="49"/>
      <c r="X205" s="48"/>
      <c r="Y205" s="49"/>
      <c r="Z205" s="48"/>
      <c r="AA205" s="49"/>
      <c r="AB205" s="48"/>
      <c r="AC205" s="49"/>
      <c r="AD205" s="48"/>
    </row>
    <row r="206" spans="1:30" ht="15">
      <c r="A206" s="65" t="s">
        <v>236</v>
      </c>
      <c r="B206" s="65" t="s">
        <v>281</v>
      </c>
      <c r="C206" s="66"/>
      <c r="D206" s="67"/>
      <c r="E206" s="66"/>
      <c r="F206" s="69"/>
      <c r="G206" s="66"/>
      <c r="H206" s="70"/>
      <c r="I206" s="71"/>
      <c r="J206" s="71"/>
      <c r="K206" s="34" t="s">
        <v>65</v>
      </c>
      <c r="L206" s="72">
        <v>206</v>
      </c>
      <c r="M206" s="72"/>
      <c r="N206" s="73"/>
      <c r="O206" s="79" t="s">
        <v>417</v>
      </c>
      <c r="P206" s="79">
        <v>1</v>
      </c>
      <c r="Q206" s="79" t="s">
        <v>418</v>
      </c>
      <c r="R206" s="79"/>
      <c r="S206" s="79"/>
      <c r="T206" s="78" t="str">
        <f>REPLACE(INDEX(GroupVertices[Group],MATCH(Edges24[[#This Row],[Vertex 1]],GroupVertices[Vertex],0)),1,1,"")</f>
        <v>2</v>
      </c>
      <c r="U206" s="78" t="str">
        <f>REPLACE(INDEX(GroupVertices[Group],MATCH(Edges24[[#This Row],[Vertex 2]],GroupVertices[Vertex],0)),1,1,"")</f>
        <v>2</v>
      </c>
      <c r="V206" s="48"/>
      <c r="W206" s="49"/>
      <c r="X206" s="48"/>
      <c r="Y206" s="49"/>
      <c r="Z206" s="48"/>
      <c r="AA206" s="49"/>
      <c r="AB206" s="48"/>
      <c r="AC206" s="49"/>
      <c r="AD206" s="48"/>
    </row>
    <row r="207" spans="1:30" ht="15">
      <c r="A207" s="65" t="s">
        <v>236</v>
      </c>
      <c r="B207" s="65" t="s">
        <v>246</v>
      </c>
      <c r="C207" s="66"/>
      <c r="D207" s="67"/>
      <c r="E207" s="66"/>
      <c r="F207" s="69"/>
      <c r="G207" s="66"/>
      <c r="H207" s="70"/>
      <c r="I207" s="71"/>
      <c r="J207" s="71"/>
      <c r="K207" s="34" t="s">
        <v>65</v>
      </c>
      <c r="L207" s="72">
        <v>207</v>
      </c>
      <c r="M207" s="72"/>
      <c r="N207" s="73"/>
      <c r="O207" s="79" t="s">
        <v>417</v>
      </c>
      <c r="P207" s="79">
        <v>1</v>
      </c>
      <c r="Q207" s="79" t="s">
        <v>418</v>
      </c>
      <c r="R207" s="79"/>
      <c r="S207" s="79"/>
      <c r="T207" s="78" t="str">
        <f>REPLACE(INDEX(GroupVertices[Group],MATCH(Edges24[[#This Row],[Vertex 1]],GroupVertices[Vertex],0)),1,1,"")</f>
        <v>2</v>
      </c>
      <c r="U207" s="78" t="str">
        <f>REPLACE(INDEX(GroupVertices[Group],MATCH(Edges24[[#This Row],[Vertex 2]],GroupVertices[Vertex],0)),1,1,"")</f>
        <v>2</v>
      </c>
      <c r="V207" s="48"/>
      <c r="W207" s="49"/>
      <c r="X207" s="48"/>
      <c r="Y207" s="49"/>
      <c r="Z207" s="48"/>
      <c r="AA207" s="49"/>
      <c r="AB207" s="48"/>
      <c r="AC207" s="49"/>
      <c r="AD207" s="48"/>
    </row>
    <row r="208" spans="1:30" ht="15">
      <c r="A208" s="65" t="s">
        <v>236</v>
      </c>
      <c r="B208" s="65" t="s">
        <v>271</v>
      </c>
      <c r="C208" s="66"/>
      <c r="D208" s="67"/>
      <c r="E208" s="66"/>
      <c r="F208" s="69"/>
      <c r="G208" s="66"/>
      <c r="H208" s="70"/>
      <c r="I208" s="71"/>
      <c r="J208" s="71"/>
      <c r="K208" s="34" t="s">
        <v>65</v>
      </c>
      <c r="L208" s="72">
        <v>208</v>
      </c>
      <c r="M208" s="72"/>
      <c r="N208" s="73"/>
      <c r="O208" s="79" t="s">
        <v>417</v>
      </c>
      <c r="P208" s="79">
        <v>1</v>
      </c>
      <c r="Q208" s="79" t="s">
        <v>418</v>
      </c>
      <c r="R208" s="79"/>
      <c r="S208" s="79"/>
      <c r="T208" s="78" t="str">
        <f>REPLACE(INDEX(GroupVertices[Group],MATCH(Edges24[[#This Row],[Vertex 1]],GroupVertices[Vertex],0)),1,1,"")</f>
        <v>2</v>
      </c>
      <c r="U208" s="78" t="str">
        <f>REPLACE(INDEX(GroupVertices[Group],MATCH(Edges24[[#This Row],[Vertex 2]],GroupVertices[Vertex],0)),1,1,"")</f>
        <v>2</v>
      </c>
      <c r="V208" s="48"/>
      <c r="W208" s="49"/>
      <c r="X208" s="48"/>
      <c r="Y208" s="49"/>
      <c r="Z208" s="48"/>
      <c r="AA208" s="49"/>
      <c r="AB208" s="48"/>
      <c r="AC208" s="49"/>
      <c r="AD208" s="48"/>
    </row>
    <row r="209" spans="1:30" ht="15">
      <c r="A209" s="65" t="s">
        <v>236</v>
      </c>
      <c r="B209" s="65" t="s">
        <v>332</v>
      </c>
      <c r="C209" s="66"/>
      <c r="D209" s="67"/>
      <c r="E209" s="66"/>
      <c r="F209" s="69"/>
      <c r="G209" s="66"/>
      <c r="H209" s="70"/>
      <c r="I209" s="71"/>
      <c r="J209" s="71"/>
      <c r="K209" s="34" t="s">
        <v>65</v>
      </c>
      <c r="L209" s="72">
        <v>209</v>
      </c>
      <c r="M209" s="72"/>
      <c r="N209" s="73"/>
      <c r="O209" s="79" t="s">
        <v>417</v>
      </c>
      <c r="P209" s="79">
        <v>1</v>
      </c>
      <c r="Q209" s="79" t="s">
        <v>418</v>
      </c>
      <c r="R209" s="79"/>
      <c r="S209" s="79"/>
      <c r="T209" s="78" t="str">
        <f>REPLACE(INDEX(GroupVertices[Group],MATCH(Edges24[[#This Row],[Vertex 1]],GroupVertices[Vertex],0)),1,1,"")</f>
        <v>2</v>
      </c>
      <c r="U209" s="78" t="str">
        <f>REPLACE(INDEX(GroupVertices[Group],MATCH(Edges24[[#This Row],[Vertex 2]],GroupVertices[Vertex],0)),1,1,"")</f>
        <v>4</v>
      </c>
      <c r="V209" s="48"/>
      <c r="W209" s="49"/>
      <c r="X209" s="48"/>
      <c r="Y209" s="49"/>
      <c r="Z209" s="48"/>
      <c r="AA209" s="49"/>
      <c r="AB209" s="48"/>
      <c r="AC209" s="49"/>
      <c r="AD209" s="48"/>
    </row>
    <row r="210" spans="1:30" ht="15">
      <c r="A210" s="65" t="s">
        <v>236</v>
      </c>
      <c r="B210" s="65" t="s">
        <v>389</v>
      </c>
      <c r="C210" s="66"/>
      <c r="D210" s="67"/>
      <c r="E210" s="66"/>
      <c r="F210" s="69"/>
      <c r="G210" s="66"/>
      <c r="H210" s="70"/>
      <c r="I210" s="71"/>
      <c r="J210" s="71"/>
      <c r="K210" s="34" t="s">
        <v>65</v>
      </c>
      <c r="L210" s="72">
        <v>210</v>
      </c>
      <c r="M210" s="72"/>
      <c r="N210" s="73"/>
      <c r="O210" s="79" t="s">
        <v>417</v>
      </c>
      <c r="P210" s="79">
        <v>1</v>
      </c>
      <c r="Q210" s="79" t="s">
        <v>418</v>
      </c>
      <c r="R210" s="79"/>
      <c r="S210" s="79"/>
      <c r="T210" s="78" t="str">
        <f>REPLACE(INDEX(GroupVertices[Group],MATCH(Edges24[[#This Row],[Vertex 1]],GroupVertices[Vertex],0)),1,1,"")</f>
        <v>2</v>
      </c>
      <c r="U210" s="78" t="str">
        <f>REPLACE(INDEX(GroupVertices[Group],MATCH(Edges24[[#This Row],[Vertex 2]],GroupVertices[Vertex],0)),1,1,"")</f>
        <v>6</v>
      </c>
      <c r="V210" s="48"/>
      <c r="W210" s="49"/>
      <c r="X210" s="48"/>
      <c r="Y210" s="49"/>
      <c r="Z210" s="48"/>
      <c r="AA210" s="49"/>
      <c r="AB210" s="48"/>
      <c r="AC210" s="49"/>
      <c r="AD210" s="48"/>
    </row>
    <row r="211" spans="1:30" ht="15">
      <c r="A211" s="65" t="s">
        <v>236</v>
      </c>
      <c r="B211" s="65" t="s">
        <v>274</v>
      </c>
      <c r="C211" s="66"/>
      <c r="D211" s="67"/>
      <c r="E211" s="66"/>
      <c r="F211" s="69"/>
      <c r="G211" s="66"/>
      <c r="H211" s="70"/>
      <c r="I211" s="71"/>
      <c r="J211" s="71"/>
      <c r="K211" s="34" t="s">
        <v>65</v>
      </c>
      <c r="L211" s="72">
        <v>211</v>
      </c>
      <c r="M211" s="72"/>
      <c r="N211" s="73"/>
      <c r="O211" s="79" t="s">
        <v>417</v>
      </c>
      <c r="P211" s="79">
        <v>1</v>
      </c>
      <c r="Q211" s="79" t="s">
        <v>418</v>
      </c>
      <c r="R211" s="79"/>
      <c r="S211" s="79"/>
      <c r="T211" s="78" t="str">
        <f>REPLACE(INDEX(GroupVertices[Group],MATCH(Edges24[[#This Row],[Vertex 1]],GroupVertices[Vertex],0)),1,1,"")</f>
        <v>2</v>
      </c>
      <c r="U211" s="78" t="str">
        <f>REPLACE(INDEX(GroupVertices[Group],MATCH(Edges24[[#This Row],[Vertex 2]],GroupVertices[Vertex],0)),1,1,"")</f>
        <v>3</v>
      </c>
      <c r="V211" s="48"/>
      <c r="W211" s="49"/>
      <c r="X211" s="48"/>
      <c r="Y211" s="49"/>
      <c r="Z211" s="48"/>
      <c r="AA211" s="49"/>
      <c r="AB211" s="48"/>
      <c r="AC211" s="49"/>
      <c r="AD211" s="48"/>
    </row>
    <row r="212" spans="1:30" ht="15">
      <c r="A212" s="65" t="s">
        <v>236</v>
      </c>
      <c r="B212" s="65" t="s">
        <v>257</v>
      </c>
      <c r="C212" s="66"/>
      <c r="D212" s="67"/>
      <c r="E212" s="66"/>
      <c r="F212" s="69"/>
      <c r="G212" s="66"/>
      <c r="H212" s="70"/>
      <c r="I212" s="71"/>
      <c r="J212" s="71"/>
      <c r="K212" s="34" t="s">
        <v>65</v>
      </c>
      <c r="L212" s="72">
        <v>212</v>
      </c>
      <c r="M212" s="72"/>
      <c r="N212" s="73"/>
      <c r="O212" s="79" t="s">
        <v>417</v>
      </c>
      <c r="P212" s="79">
        <v>1</v>
      </c>
      <c r="Q212" s="79" t="s">
        <v>418</v>
      </c>
      <c r="R212" s="79"/>
      <c r="S212" s="79"/>
      <c r="T212" s="78" t="str">
        <f>REPLACE(INDEX(GroupVertices[Group],MATCH(Edges24[[#This Row],[Vertex 1]],GroupVertices[Vertex],0)),1,1,"")</f>
        <v>2</v>
      </c>
      <c r="U212" s="78" t="str">
        <f>REPLACE(INDEX(GroupVertices[Group],MATCH(Edges24[[#This Row],[Vertex 2]],GroupVertices[Vertex],0)),1,1,"")</f>
        <v>2</v>
      </c>
      <c r="V212" s="48"/>
      <c r="W212" s="49"/>
      <c r="X212" s="48"/>
      <c r="Y212" s="49"/>
      <c r="Z212" s="48"/>
      <c r="AA212" s="49"/>
      <c r="AB212" s="48"/>
      <c r="AC212" s="49"/>
      <c r="AD212" s="48"/>
    </row>
    <row r="213" spans="1:30" ht="15">
      <c r="A213" s="65" t="s">
        <v>236</v>
      </c>
      <c r="B213" s="65" t="s">
        <v>258</v>
      </c>
      <c r="C213" s="66"/>
      <c r="D213" s="67"/>
      <c r="E213" s="66"/>
      <c r="F213" s="69"/>
      <c r="G213" s="66"/>
      <c r="H213" s="70"/>
      <c r="I213" s="71"/>
      <c r="J213" s="71"/>
      <c r="K213" s="34" t="s">
        <v>65</v>
      </c>
      <c r="L213" s="72">
        <v>213</v>
      </c>
      <c r="M213" s="72"/>
      <c r="N213" s="73"/>
      <c r="O213" s="79" t="s">
        <v>417</v>
      </c>
      <c r="P213" s="79">
        <v>1</v>
      </c>
      <c r="Q213" s="79" t="s">
        <v>418</v>
      </c>
      <c r="R213" s="79"/>
      <c r="S213" s="79"/>
      <c r="T213" s="78" t="str">
        <f>REPLACE(INDEX(GroupVertices[Group],MATCH(Edges24[[#This Row],[Vertex 1]],GroupVertices[Vertex],0)),1,1,"")</f>
        <v>2</v>
      </c>
      <c r="U213" s="78" t="str">
        <f>REPLACE(INDEX(GroupVertices[Group],MATCH(Edges24[[#This Row],[Vertex 2]],GroupVertices[Vertex],0)),1,1,"")</f>
        <v>2</v>
      </c>
      <c r="V213" s="48"/>
      <c r="W213" s="49"/>
      <c r="X213" s="48"/>
      <c r="Y213" s="49"/>
      <c r="Z213" s="48"/>
      <c r="AA213" s="49"/>
      <c r="AB213" s="48"/>
      <c r="AC213" s="49"/>
      <c r="AD213" s="48"/>
    </row>
    <row r="214" spans="1:30" ht="15">
      <c r="A214" s="65" t="s">
        <v>236</v>
      </c>
      <c r="B214" s="65" t="s">
        <v>259</v>
      </c>
      <c r="C214" s="66"/>
      <c r="D214" s="67"/>
      <c r="E214" s="66"/>
      <c r="F214" s="69"/>
      <c r="G214" s="66"/>
      <c r="H214" s="70"/>
      <c r="I214" s="71"/>
      <c r="J214" s="71"/>
      <c r="K214" s="34" t="s">
        <v>65</v>
      </c>
      <c r="L214" s="72">
        <v>214</v>
      </c>
      <c r="M214" s="72"/>
      <c r="N214" s="73"/>
      <c r="O214" s="79" t="s">
        <v>417</v>
      </c>
      <c r="P214" s="79">
        <v>1</v>
      </c>
      <c r="Q214" s="79" t="s">
        <v>418</v>
      </c>
      <c r="R214" s="79"/>
      <c r="S214" s="79"/>
      <c r="T214" s="78" t="str">
        <f>REPLACE(INDEX(GroupVertices[Group],MATCH(Edges24[[#This Row],[Vertex 1]],GroupVertices[Vertex],0)),1,1,"")</f>
        <v>2</v>
      </c>
      <c r="U214" s="78" t="str">
        <f>REPLACE(INDEX(GroupVertices[Group],MATCH(Edges24[[#This Row],[Vertex 2]],GroupVertices[Vertex],0)),1,1,"")</f>
        <v>2</v>
      </c>
      <c r="V214" s="48"/>
      <c r="W214" s="49"/>
      <c r="X214" s="48"/>
      <c r="Y214" s="49"/>
      <c r="Z214" s="48"/>
      <c r="AA214" s="49"/>
      <c r="AB214" s="48"/>
      <c r="AC214" s="49"/>
      <c r="AD214" s="48"/>
    </row>
    <row r="215" spans="1:30" ht="15">
      <c r="A215" s="65" t="s">
        <v>236</v>
      </c>
      <c r="B215" s="65" t="s">
        <v>264</v>
      </c>
      <c r="C215" s="66"/>
      <c r="D215" s="67"/>
      <c r="E215" s="66"/>
      <c r="F215" s="69"/>
      <c r="G215" s="66"/>
      <c r="H215" s="70"/>
      <c r="I215" s="71"/>
      <c r="J215" s="71"/>
      <c r="K215" s="34" t="s">
        <v>65</v>
      </c>
      <c r="L215" s="72">
        <v>215</v>
      </c>
      <c r="M215" s="72"/>
      <c r="N215" s="73"/>
      <c r="O215" s="79" t="s">
        <v>417</v>
      </c>
      <c r="P215" s="79">
        <v>1</v>
      </c>
      <c r="Q215" s="79" t="s">
        <v>418</v>
      </c>
      <c r="R215" s="79"/>
      <c r="S215" s="79"/>
      <c r="T215" s="78" t="str">
        <f>REPLACE(INDEX(GroupVertices[Group],MATCH(Edges24[[#This Row],[Vertex 1]],GroupVertices[Vertex],0)),1,1,"")</f>
        <v>2</v>
      </c>
      <c r="U215" s="78" t="str">
        <f>REPLACE(INDEX(GroupVertices[Group],MATCH(Edges24[[#This Row],[Vertex 2]],GroupVertices[Vertex],0)),1,1,"")</f>
        <v>2</v>
      </c>
      <c r="V215" s="48"/>
      <c r="W215" s="49"/>
      <c r="X215" s="48"/>
      <c r="Y215" s="49"/>
      <c r="Z215" s="48"/>
      <c r="AA215" s="49"/>
      <c r="AB215" s="48"/>
      <c r="AC215" s="49"/>
      <c r="AD215" s="48"/>
    </row>
    <row r="216" spans="1:30" ht="15">
      <c r="A216" s="65" t="s">
        <v>236</v>
      </c>
      <c r="B216" s="65" t="s">
        <v>288</v>
      </c>
      <c r="C216" s="66"/>
      <c r="D216" s="67"/>
      <c r="E216" s="66"/>
      <c r="F216" s="69"/>
      <c r="G216" s="66"/>
      <c r="H216" s="70"/>
      <c r="I216" s="71"/>
      <c r="J216" s="71"/>
      <c r="K216" s="34" t="s">
        <v>65</v>
      </c>
      <c r="L216" s="72">
        <v>216</v>
      </c>
      <c r="M216" s="72"/>
      <c r="N216" s="73"/>
      <c r="O216" s="79" t="s">
        <v>417</v>
      </c>
      <c r="P216" s="79">
        <v>1</v>
      </c>
      <c r="Q216" s="79" t="s">
        <v>418</v>
      </c>
      <c r="R216" s="79"/>
      <c r="S216" s="79"/>
      <c r="T216" s="78" t="str">
        <f>REPLACE(INDEX(GroupVertices[Group],MATCH(Edges24[[#This Row],[Vertex 1]],GroupVertices[Vertex],0)),1,1,"")</f>
        <v>2</v>
      </c>
      <c r="U216" s="78" t="str">
        <f>REPLACE(INDEX(GroupVertices[Group],MATCH(Edges24[[#This Row],[Vertex 2]],GroupVertices[Vertex],0)),1,1,"")</f>
        <v>2</v>
      </c>
      <c r="V216" s="48"/>
      <c r="W216" s="49"/>
      <c r="X216" s="48"/>
      <c r="Y216" s="49"/>
      <c r="Z216" s="48"/>
      <c r="AA216" s="49"/>
      <c r="AB216" s="48"/>
      <c r="AC216" s="49"/>
      <c r="AD216" s="48"/>
    </row>
    <row r="217" spans="1:30" ht="15">
      <c r="A217" s="65" t="s">
        <v>236</v>
      </c>
      <c r="B217" s="65" t="s">
        <v>295</v>
      </c>
      <c r="C217" s="66"/>
      <c r="D217" s="67"/>
      <c r="E217" s="66"/>
      <c r="F217" s="69"/>
      <c r="G217" s="66"/>
      <c r="H217" s="70"/>
      <c r="I217" s="71"/>
      <c r="J217" s="71"/>
      <c r="K217" s="34" t="s">
        <v>65</v>
      </c>
      <c r="L217" s="72">
        <v>217</v>
      </c>
      <c r="M217" s="72"/>
      <c r="N217" s="73"/>
      <c r="O217" s="79" t="s">
        <v>417</v>
      </c>
      <c r="P217" s="79">
        <v>1</v>
      </c>
      <c r="Q217" s="79" t="s">
        <v>418</v>
      </c>
      <c r="R217" s="79"/>
      <c r="S217" s="79"/>
      <c r="T217" s="78" t="str">
        <f>REPLACE(INDEX(GroupVertices[Group],MATCH(Edges24[[#This Row],[Vertex 1]],GroupVertices[Vertex],0)),1,1,"")</f>
        <v>2</v>
      </c>
      <c r="U217" s="78" t="str">
        <f>REPLACE(INDEX(GroupVertices[Group],MATCH(Edges24[[#This Row],[Vertex 2]],GroupVertices[Vertex],0)),1,1,"")</f>
        <v>2</v>
      </c>
      <c r="V217" s="48"/>
      <c r="W217" s="49"/>
      <c r="X217" s="48"/>
      <c r="Y217" s="49"/>
      <c r="Z217" s="48"/>
      <c r="AA217" s="49"/>
      <c r="AB217" s="48"/>
      <c r="AC217" s="49"/>
      <c r="AD217" s="48"/>
    </row>
    <row r="218" spans="1:30" ht="15">
      <c r="A218" s="65" t="s">
        <v>236</v>
      </c>
      <c r="B218" s="65" t="s">
        <v>305</v>
      </c>
      <c r="C218" s="66"/>
      <c r="D218" s="67"/>
      <c r="E218" s="66"/>
      <c r="F218" s="69"/>
      <c r="G218" s="66"/>
      <c r="H218" s="70"/>
      <c r="I218" s="71"/>
      <c r="J218" s="71"/>
      <c r="K218" s="34" t="s">
        <v>65</v>
      </c>
      <c r="L218" s="72">
        <v>218</v>
      </c>
      <c r="M218" s="72"/>
      <c r="N218" s="73"/>
      <c r="O218" s="79" t="s">
        <v>417</v>
      </c>
      <c r="P218" s="79">
        <v>1</v>
      </c>
      <c r="Q218" s="79" t="s">
        <v>418</v>
      </c>
      <c r="R218" s="79"/>
      <c r="S218" s="79"/>
      <c r="T218" s="78" t="str">
        <f>REPLACE(INDEX(GroupVertices[Group],MATCH(Edges24[[#This Row],[Vertex 1]],GroupVertices[Vertex],0)),1,1,"")</f>
        <v>2</v>
      </c>
      <c r="U218" s="78" t="str">
        <f>REPLACE(INDEX(GroupVertices[Group],MATCH(Edges24[[#This Row],[Vertex 2]],GroupVertices[Vertex],0)),1,1,"")</f>
        <v>2</v>
      </c>
      <c r="V218" s="48"/>
      <c r="W218" s="49"/>
      <c r="X218" s="48"/>
      <c r="Y218" s="49"/>
      <c r="Z218" s="48"/>
      <c r="AA218" s="49"/>
      <c r="AB218" s="48"/>
      <c r="AC218" s="49"/>
      <c r="AD218" s="48"/>
    </row>
    <row r="219" spans="1:30" ht="15">
      <c r="A219" s="65" t="s">
        <v>236</v>
      </c>
      <c r="B219" s="65" t="s">
        <v>312</v>
      </c>
      <c r="C219" s="66"/>
      <c r="D219" s="67"/>
      <c r="E219" s="66"/>
      <c r="F219" s="69"/>
      <c r="G219" s="66"/>
      <c r="H219" s="70"/>
      <c r="I219" s="71"/>
      <c r="J219" s="71"/>
      <c r="K219" s="34" t="s">
        <v>65</v>
      </c>
      <c r="L219" s="72">
        <v>219</v>
      </c>
      <c r="M219" s="72"/>
      <c r="N219" s="73"/>
      <c r="O219" s="79" t="s">
        <v>417</v>
      </c>
      <c r="P219" s="79">
        <v>1</v>
      </c>
      <c r="Q219" s="79" t="s">
        <v>418</v>
      </c>
      <c r="R219" s="79"/>
      <c r="S219" s="79"/>
      <c r="T219" s="78" t="str">
        <f>REPLACE(INDEX(GroupVertices[Group],MATCH(Edges24[[#This Row],[Vertex 1]],GroupVertices[Vertex],0)),1,1,"")</f>
        <v>2</v>
      </c>
      <c r="U219" s="78" t="str">
        <f>REPLACE(INDEX(GroupVertices[Group],MATCH(Edges24[[#This Row],[Vertex 2]],GroupVertices[Vertex],0)),1,1,"")</f>
        <v>2</v>
      </c>
      <c r="V219" s="48"/>
      <c r="W219" s="49"/>
      <c r="X219" s="48"/>
      <c r="Y219" s="49"/>
      <c r="Z219" s="48"/>
      <c r="AA219" s="49"/>
      <c r="AB219" s="48"/>
      <c r="AC219" s="49"/>
      <c r="AD219" s="48"/>
    </row>
    <row r="220" spans="1:30" ht="15">
      <c r="A220" s="65" t="s">
        <v>236</v>
      </c>
      <c r="B220" s="65" t="s">
        <v>324</v>
      </c>
      <c r="C220" s="66"/>
      <c r="D220" s="67"/>
      <c r="E220" s="66"/>
      <c r="F220" s="69"/>
      <c r="G220" s="66"/>
      <c r="H220" s="70"/>
      <c r="I220" s="71"/>
      <c r="J220" s="71"/>
      <c r="K220" s="34" t="s">
        <v>65</v>
      </c>
      <c r="L220" s="72">
        <v>220</v>
      </c>
      <c r="M220" s="72"/>
      <c r="N220" s="73"/>
      <c r="O220" s="79" t="s">
        <v>417</v>
      </c>
      <c r="P220" s="79">
        <v>1</v>
      </c>
      <c r="Q220" s="79" t="s">
        <v>418</v>
      </c>
      <c r="R220" s="79"/>
      <c r="S220" s="79"/>
      <c r="T220" s="78" t="str">
        <f>REPLACE(INDEX(GroupVertices[Group],MATCH(Edges24[[#This Row],[Vertex 1]],GroupVertices[Vertex],0)),1,1,"")</f>
        <v>2</v>
      </c>
      <c r="U220" s="78" t="str">
        <f>REPLACE(INDEX(GroupVertices[Group],MATCH(Edges24[[#This Row],[Vertex 2]],GroupVertices[Vertex],0)),1,1,"")</f>
        <v>3</v>
      </c>
      <c r="V220" s="48"/>
      <c r="W220" s="49"/>
      <c r="X220" s="48"/>
      <c r="Y220" s="49"/>
      <c r="Z220" s="48"/>
      <c r="AA220" s="49"/>
      <c r="AB220" s="48"/>
      <c r="AC220" s="49"/>
      <c r="AD220" s="48"/>
    </row>
    <row r="221" spans="1:30" ht="15">
      <c r="A221" s="65" t="s">
        <v>236</v>
      </c>
      <c r="B221" s="65" t="s">
        <v>349</v>
      </c>
      <c r="C221" s="66"/>
      <c r="D221" s="67"/>
      <c r="E221" s="66"/>
      <c r="F221" s="69"/>
      <c r="G221" s="66"/>
      <c r="H221" s="70"/>
      <c r="I221" s="71"/>
      <c r="J221" s="71"/>
      <c r="K221" s="34" t="s">
        <v>65</v>
      </c>
      <c r="L221" s="72">
        <v>221</v>
      </c>
      <c r="M221" s="72"/>
      <c r="N221" s="73"/>
      <c r="O221" s="79" t="s">
        <v>417</v>
      </c>
      <c r="P221" s="79">
        <v>1</v>
      </c>
      <c r="Q221" s="79" t="s">
        <v>418</v>
      </c>
      <c r="R221" s="79"/>
      <c r="S221" s="79"/>
      <c r="T221" s="78" t="str">
        <f>REPLACE(INDEX(GroupVertices[Group],MATCH(Edges24[[#This Row],[Vertex 1]],GroupVertices[Vertex],0)),1,1,"")</f>
        <v>2</v>
      </c>
      <c r="U221" s="78" t="str">
        <f>REPLACE(INDEX(GroupVertices[Group],MATCH(Edges24[[#This Row],[Vertex 2]],GroupVertices[Vertex],0)),1,1,"")</f>
        <v>2</v>
      </c>
      <c r="V221" s="48"/>
      <c r="W221" s="49"/>
      <c r="X221" s="48"/>
      <c r="Y221" s="49"/>
      <c r="Z221" s="48"/>
      <c r="AA221" s="49"/>
      <c r="AB221" s="48"/>
      <c r="AC221" s="49"/>
      <c r="AD221" s="48"/>
    </row>
    <row r="222" spans="1:30" ht="15">
      <c r="A222" s="65" t="s">
        <v>236</v>
      </c>
      <c r="B222" s="65" t="s">
        <v>351</v>
      </c>
      <c r="C222" s="66"/>
      <c r="D222" s="67"/>
      <c r="E222" s="66"/>
      <c r="F222" s="69"/>
      <c r="G222" s="66"/>
      <c r="H222" s="70"/>
      <c r="I222" s="71"/>
      <c r="J222" s="71"/>
      <c r="K222" s="34" t="s">
        <v>65</v>
      </c>
      <c r="L222" s="72">
        <v>222</v>
      </c>
      <c r="M222" s="72"/>
      <c r="N222" s="73"/>
      <c r="O222" s="79" t="s">
        <v>417</v>
      </c>
      <c r="P222" s="79">
        <v>1</v>
      </c>
      <c r="Q222" s="79" t="s">
        <v>418</v>
      </c>
      <c r="R222" s="79"/>
      <c r="S222" s="79"/>
      <c r="T222" s="78" t="str">
        <f>REPLACE(INDEX(GroupVertices[Group],MATCH(Edges24[[#This Row],[Vertex 1]],GroupVertices[Vertex],0)),1,1,"")</f>
        <v>2</v>
      </c>
      <c r="U222" s="78" t="str">
        <f>REPLACE(INDEX(GroupVertices[Group],MATCH(Edges24[[#This Row],[Vertex 2]],GroupVertices[Vertex],0)),1,1,"")</f>
        <v>4</v>
      </c>
      <c r="V222" s="48"/>
      <c r="W222" s="49"/>
      <c r="X222" s="48"/>
      <c r="Y222" s="49"/>
      <c r="Z222" s="48"/>
      <c r="AA222" s="49"/>
      <c r="AB222" s="48"/>
      <c r="AC222" s="49"/>
      <c r="AD222" s="48"/>
    </row>
    <row r="223" spans="1:30" ht="15">
      <c r="A223" s="65" t="s">
        <v>236</v>
      </c>
      <c r="B223" s="65" t="s">
        <v>356</v>
      </c>
      <c r="C223" s="66"/>
      <c r="D223" s="67"/>
      <c r="E223" s="66"/>
      <c r="F223" s="69"/>
      <c r="G223" s="66"/>
      <c r="H223" s="70"/>
      <c r="I223" s="71"/>
      <c r="J223" s="71"/>
      <c r="K223" s="34" t="s">
        <v>65</v>
      </c>
      <c r="L223" s="72">
        <v>223</v>
      </c>
      <c r="M223" s="72"/>
      <c r="N223" s="73"/>
      <c r="O223" s="79" t="s">
        <v>417</v>
      </c>
      <c r="P223" s="79">
        <v>1</v>
      </c>
      <c r="Q223" s="79" t="s">
        <v>418</v>
      </c>
      <c r="R223" s="79"/>
      <c r="S223" s="79"/>
      <c r="T223" s="78" t="str">
        <f>REPLACE(INDEX(GroupVertices[Group],MATCH(Edges24[[#This Row],[Vertex 1]],GroupVertices[Vertex],0)),1,1,"")</f>
        <v>2</v>
      </c>
      <c r="U223" s="78" t="str">
        <f>REPLACE(INDEX(GroupVertices[Group],MATCH(Edges24[[#This Row],[Vertex 2]],GroupVertices[Vertex],0)),1,1,"")</f>
        <v>2</v>
      </c>
      <c r="V223" s="48"/>
      <c r="W223" s="49"/>
      <c r="X223" s="48"/>
      <c r="Y223" s="49"/>
      <c r="Z223" s="48"/>
      <c r="AA223" s="49"/>
      <c r="AB223" s="48"/>
      <c r="AC223" s="49"/>
      <c r="AD223" s="48"/>
    </row>
    <row r="224" spans="1:30" ht="15">
      <c r="A224" s="65" t="s">
        <v>236</v>
      </c>
      <c r="B224" s="65" t="s">
        <v>357</v>
      </c>
      <c r="C224" s="66"/>
      <c r="D224" s="67"/>
      <c r="E224" s="66"/>
      <c r="F224" s="69"/>
      <c r="G224" s="66"/>
      <c r="H224" s="70"/>
      <c r="I224" s="71"/>
      <c r="J224" s="71"/>
      <c r="K224" s="34" t="s">
        <v>65</v>
      </c>
      <c r="L224" s="72">
        <v>224</v>
      </c>
      <c r="M224" s="72"/>
      <c r="N224" s="73"/>
      <c r="O224" s="79" t="s">
        <v>417</v>
      </c>
      <c r="P224" s="79">
        <v>1</v>
      </c>
      <c r="Q224" s="79" t="s">
        <v>418</v>
      </c>
      <c r="R224" s="79"/>
      <c r="S224" s="79"/>
      <c r="T224" s="78" t="str">
        <f>REPLACE(INDEX(GroupVertices[Group],MATCH(Edges24[[#This Row],[Vertex 1]],GroupVertices[Vertex],0)),1,1,"")</f>
        <v>2</v>
      </c>
      <c r="U224" s="78" t="str">
        <f>REPLACE(INDEX(GroupVertices[Group],MATCH(Edges24[[#This Row],[Vertex 2]],GroupVertices[Vertex],0)),1,1,"")</f>
        <v>2</v>
      </c>
      <c r="V224" s="48"/>
      <c r="W224" s="49"/>
      <c r="X224" s="48"/>
      <c r="Y224" s="49"/>
      <c r="Z224" s="48"/>
      <c r="AA224" s="49"/>
      <c r="AB224" s="48"/>
      <c r="AC224" s="49"/>
      <c r="AD224" s="48"/>
    </row>
    <row r="225" spans="1:30" ht="15">
      <c r="A225" s="65" t="s">
        <v>199</v>
      </c>
      <c r="B225" s="65" t="s">
        <v>236</v>
      </c>
      <c r="C225" s="66"/>
      <c r="D225" s="67"/>
      <c r="E225" s="66"/>
      <c r="F225" s="69"/>
      <c r="G225" s="66"/>
      <c r="H225" s="70"/>
      <c r="I225" s="71"/>
      <c r="J225" s="71"/>
      <c r="K225" s="34" t="s">
        <v>65</v>
      </c>
      <c r="L225" s="72">
        <v>225</v>
      </c>
      <c r="M225" s="72"/>
      <c r="N225" s="73"/>
      <c r="O225" s="79" t="s">
        <v>417</v>
      </c>
      <c r="P225" s="79">
        <v>1</v>
      </c>
      <c r="Q225" s="79" t="s">
        <v>418</v>
      </c>
      <c r="R225" s="79"/>
      <c r="S225" s="79"/>
      <c r="T225" s="78" t="str">
        <f>REPLACE(INDEX(GroupVertices[Group],MATCH(Edges24[[#This Row],[Vertex 1]],GroupVertices[Vertex],0)),1,1,"")</f>
        <v>1</v>
      </c>
      <c r="U225" s="78" t="str">
        <f>REPLACE(INDEX(GroupVertices[Group],MATCH(Edges24[[#This Row],[Vertex 2]],GroupVertices[Vertex],0)),1,1,"")</f>
        <v>2</v>
      </c>
      <c r="V225" s="48"/>
      <c r="W225" s="49"/>
      <c r="X225" s="48"/>
      <c r="Y225" s="49"/>
      <c r="Z225" s="48"/>
      <c r="AA225" s="49"/>
      <c r="AB225" s="48"/>
      <c r="AC225" s="49"/>
      <c r="AD225" s="48"/>
    </row>
    <row r="226" spans="1:30" ht="15">
      <c r="A226" s="65" t="s">
        <v>234</v>
      </c>
      <c r="B226" s="65" t="s">
        <v>236</v>
      </c>
      <c r="C226" s="66"/>
      <c r="D226" s="67"/>
      <c r="E226" s="66"/>
      <c r="F226" s="69"/>
      <c r="G226" s="66"/>
      <c r="H226" s="70"/>
      <c r="I226" s="71"/>
      <c r="J226" s="71"/>
      <c r="K226" s="34" t="s">
        <v>65</v>
      </c>
      <c r="L226" s="72">
        <v>226</v>
      </c>
      <c r="M226" s="72"/>
      <c r="N226" s="73"/>
      <c r="O226" s="79" t="s">
        <v>417</v>
      </c>
      <c r="P226" s="79">
        <v>1</v>
      </c>
      <c r="Q226" s="79" t="s">
        <v>418</v>
      </c>
      <c r="R226" s="79"/>
      <c r="S226" s="79"/>
      <c r="T226" s="78" t="str">
        <f>REPLACE(INDEX(GroupVertices[Group],MATCH(Edges24[[#This Row],[Vertex 1]],GroupVertices[Vertex],0)),1,1,"")</f>
        <v>2</v>
      </c>
      <c r="U226" s="78" t="str">
        <f>REPLACE(INDEX(GroupVertices[Group],MATCH(Edges24[[#This Row],[Vertex 2]],GroupVertices[Vertex],0)),1,1,"")</f>
        <v>2</v>
      </c>
      <c r="V226" s="48"/>
      <c r="W226" s="49"/>
      <c r="X226" s="48"/>
      <c r="Y226" s="49"/>
      <c r="Z226" s="48"/>
      <c r="AA226" s="49"/>
      <c r="AB226" s="48"/>
      <c r="AC226" s="49"/>
      <c r="AD226" s="48"/>
    </row>
    <row r="227" spans="1:30" ht="15">
      <c r="A227" s="65" t="s">
        <v>199</v>
      </c>
      <c r="B227" s="65" t="s">
        <v>390</v>
      </c>
      <c r="C227" s="66"/>
      <c r="D227" s="67"/>
      <c r="E227" s="66"/>
      <c r="F227" s="69"/>
      <c r="G227" s="66"/>
      <c r="H227" s="70"/>
      <c r="I227" s="71"/>
      <c r="J227" s="71"/>
      <c r="K227" s="34" t="s">
        <v>65</v>
      </c>
      <c r="L227" s="72">
        <v>227</v>
      </c>
      <c r="M227" s="72"/>
      <c r="N227" s="73"/>
      <c r="O227" s="79" t="s">
        <v>417</v>
      </c>
      <c r="P227" s="79">
        <v>1</v>
      </c>
      <c r="Q227" s="79" t="s">
        <v>418</v>
      </c>
      <c r="R227" s="79"/>
      <c r="S227" s="79"/>
      <c r="T227" s="78" t="str">
        <f>REPLACE(INDEX(GroupVertices[Group],MATCH(Edges24[[#This Row],[Vertex 1]],GroupVertices[Vertex],0)),1,1,"")</f>
        <v>1</v>
      </c>
      <c r="U227" s="78" t="str">
        <f>REPLACE(INDEX(GroupVertices[Group],MATCH(Edges24[[#This Row],[Vertex 2]],GroupVertices[Vertex],0)),1,1,"")</f>
        <v>1</v>
      </c>
      <c r="V227" s="48"/>
      <c r="W227" s="49"/>
      <c r="X227" s="48"/>
      <c r="Y227" s="49"/>
      <c r="Z227" s="48"/>
      <c r="AA227" s="49"/>
      <c r="AB227" s="48"/>
      <c r="AC227" s="49"/>
      <c r="AD227" s="48"/>
    </row>
    <row r="228" spans="1:30" ht="15">
      <c r="A228" s="65" t="s">
        <v>199</v>
      </c>
      <c r="B228" s="65" t="s">
        <v>391</v>
      </c>
      <c r="C228" s="66"/>
      <c r="D228" s="67"/>
      <c r="E228" s="66"/>
      <c r="F228" s="69"/>
      <c r="G228" s="66"/>
      <c r="H228" s="70"/>
      <c r="I228" s="71"/>
      <c r="J228" s="71"/>
      <c r="K228" s="34" t="s">
        <v>65</v>
      </c>
      <c r="L228" s="72">
        <v>228</v>
      </c>
      <c r="M228" s="72"/>
      <c r="N228" s="73"/>
      <c r="O228" s="79" t="s">
        <v>417</v>
      </c>
      <c r="P228" s="79">
        <v>1</v>
      </c>
      <c r="Q228" s="79" t="s">
        <v>418</v>
      </c>
      <c r="R228" s="79"/>
      <c r="S228" s="79"/>
      <c r="T228" s="78" t="str">
        <f>REPLACE(INDEX(GroupVertices[Group],MATCH(Edges24[[#This Row],[Vertex 1]],GroupVertices[Vertex],0)),1,1,"")</f>
        <v>1</v>
      </c>
      <c r="U228" s="78" t="str">
        <f>REPLACE(INDEX(GroupVertices[Group],MATCH(Edges24[[#This Row],[Vertex 2]],GroupVertices[Vertex],0)),1,1,"")</f>
        <v>1</v>
      </c>
      <c r="V228" s="48"/>
      <c r="W228" s="49"/>
      <c r="X228" s="48"/>
      <c r="Y228" s="49"/>
      <c r="Z228" s="48"/>
      <c r="AA228" s="49"/>
      <c r="AB228" s="48"/>
      <c r="AC228" s="49"/>
      <c r="AD228" s="48"/>
    </row>
    <row r="229" spans="1:30" ht="15">
      <c r="A229" s="65" t="s">
        <v>237</v>
      </c>
      <c r="B229" s="65" t="s">
        <v>274</v>
      </c>
      <c r="C229" s="66"/>
      <c r="D229" s="67"/>
      <c r="E229" s="66"/>
      <c r="F229" s="69"/>
      <c r="G229" s="66"/>
      <c r="H229" s="70"/>
      <c r="I229" s="71"/>
      <c r="J229" s="71"/>
      <c r="K229" s="34" t="s">
        <v>65</v>
      </c>
      <c r="L229" s="72">
        <v>229</v>
      </c>
      <c r="M229" s="72"/>
      <c r="N229" s="73"/>
      <c r="O229" s="79" t="s">
        <v>417</v>
      </c>
      <c r="P229" s="79">
        <v>1</v>
      </c>
      <c r="Q229" s="79" t="s">
        <v>418</v>
      </c>
      <c r="R229" s="79"/>
      <c r="S229" s="79"/>
      <c r="T229" s="78" t="str">
        <f>REPLACE(INDEX(GroupVertices[Group],MATCH(Edges24[[#This Row],[Vertex 1]],GroupVertices[Vertex],0)),1,1,"")</f>
        <v>2</v>
      </c>
      <c r="U229" s="78" t="str">
        <f>REPLACE(INDEX(GroupVertices[Group],MATCH(Edges24[[#This Row],[Vertex 2]],GroupVertices[Vertex],0)),1,1,"")</f>
        <v>3</v>
      </c>
      <c r="V229" s="48"/>
      <c r="W229" s="49"/>
      <c r="X229" s="48"/>
      <c r="Y229" s="49"/>
      <c r="Z229" s="48"/>
      <c r="AA229" s="49"/>
      <c r="AB229" s="48"/>
      <c r="AC229" s="49"/>
      <c r="AD229" s="48"/>
    </row>
    <row r="230" spans="1:30" ht="15">
      <c r="A230" s="65" t="s">
        <v>237</v>
      </c>
      <c r="B230" s="65" t="s">
        <v>392</v>
      </c>
      <c r="C230" s="66"/>
      <c r="D230" s="67"/>
      <c r="E230" s="66"/>
      <c r="F230" s="69"/>
      <c r="G230" s="66"/>
      <c r="H230" s="70"/>
      <c r="I230" s="71"/>
      <c r="J230" s="71"/>
      <c r="K230" s="34" t="s">
        <v>65</v>
      </c>
      <c r="L230" s="72">
        <v>230</v>
      </c>
      <c r="M230" s="72"/>
      <c r="N230" s="73"/>
      <c r="O230" s="79" t="s">
        <v>417</v>
      </c>
      <c r="P230" s="79">
        <v>1</v>
      </c>
      <c r="Q230" s="79" t="s">
        <v>418</v>
      </c>
      <c r="R230" s="79"/>
      <c r="S230" s="79"/>
      <c r="T230" s="78" t="str">
        <f>REPLACE(INDEX(GroupVertices[Group],MATCH(Edges24[[#This Row],[Vertex 1]],GroupVertices[Vertex],0)),1,1,"")</f>
        <v>2</v>
      </c>
      <c r="U230" s="78" t="str">
        <f>REPLACE(INDEX(GroupVertices[Group],MATCH(Edges24[[#This Row],[Vertex 2]],GroupVertices[Vertex],0)),1,1,"")</f>
        <v>2</v>
      </c>
      <c r="V230" s="48"/>
      <c r="W230" s="49"/>
      <c r="X230" s="48"/>
      <c r="Y230" s="49"/>
      <c r="Z230" s="48"/>
      <c r="AA230" s="49"/>
      <c r="AB230" s="48"/>
      <c r="AC230" s="49"/>
      <c r="AD230" s="48"/>
    </row>
    <row r="231" spans="1:30" ht="15">
      <c r="A231" s="65" t="s">
        <v>237</v>
      </c>
      <c r="B231" s="65" t="s">
        <v>308</v>
      </c>
      <c r="C231" s="66"/>
      <c r="D231" s="67"/>
      <c r="E231" s="66"/>
      <c r="F231" s="69"/>
      <c r="G231" s="66"/>
      <c r="H231" s="70"/>
      <c r="I231" s="71"/>
      <c r="J231" s="71"/>
      <c r="K231" s="34" t="s">
        <v>65</v>
      </c>
      <c r="L231" s="72">
        <v>231</v>
      </c>
      <c r="M231" s="72"/>
      <c r="N231" s="73"/>
      <c r="O231" s="79" t="s">
        <v>417</v>
      </c>
      <c r="P231" s="79">
        <v>1</v>
      </c>
      <c r="Q231" s="79" t="s">
        <v>418</v>
      </c>
      <c r="R231" s="79"/>
      <c r="S231" s="79"/>
      <c r="T231" s="78" t="str">
        <f>REPLACE(INDEX(GroupVertices[Group],MATCH(Edges24[[#This Row],[Vertex 1]],GroupVertices[Vertex],0)),1,1,"")</f>
        <v>2</v>
      </c>
      <c r="U231" s="78" t="str">
        <f>REPLACE(INDEX(GroupVertices[Group],MATCH(Edges24[[#This Row],[Vertex 2]],GroupVertices[Vertex],0)),1,1,"")</f>
        <v>2</v>
      </c>
      <c r="V231" s="48"/>
      <c r="W231" s="49"/>
      <c r="X231" s="48"/>
      <c r="Y231" s="49"/>
      <c r="Z231" s="48"/>
      <c r="AA231" s="49"/>
      <c r="AB231" s="48"/>
      <c r="AC231" s="49"/>
      <c r="AD231" s="48"/>
    </row>
    <row r="232" spans="1:30" ht="15">
      <c r="A232" s="65" t="s">
        <v>199</v>
      </c>
      <c r="B232" s="65" t="s">
        <v>237</v>
      </c>
      <c r="C232" s="66"/>
      <c r="D232" s="67"/>
      <c r="E232" s="66"/>
      <c r="F232" s="69"/>
      <c r="G232" s="66"/>
      <c r="H232" s="70"/>
      <c r="I232" s="71"/>
      <c r="J232" s="71"/>
      <c r="K232" s="34" t="s">
        <v>65</v>
      </c>
      <c r="L232" s="72">
        <v>232</v>
      </c>
      <c r="M232" s="72"/>
      <c r="N232" s="73"/>
      <c r="O232" s="79" t="s">
        <v>417</v>
      </c>
      <c r="P232" s="79">
        <v>1</v>
      </c>
      <c r="Q232" s="79" t="s">
        <v>418</v>
      </c>
      <c r="R232" s="79"/>
      <c r="S232" s="79"/>
      <c r="T232" s="78" t="str">
        <f>REPLACE(INDEX(GroupVertices[Group],MATCH(Edges24[[#This Row],[Vertex 1]],GroupVertices[Vertex],0)),1,1,"")</f>
        <v>1</v>
      </c>
      <c r="U232" s="78" t="str">
        <f>REPLACE(INDEX(GroupVertices[Group],MATCH(Edges24[[#This Row],[Vertex 2]],GroupVertices[Vertex],0)),1,1,"")</f>
        <v>2</v>
      </c>
      <c r="V232" s="48"/>
      <c r="W232" s="49"/>
      <c r="X232" s="48"/>
      <c r="Y232" s="49"/>
      <c r="Z232" s="48"/>
      <c r="AA232" s="49"/>
      <c r="AB232" s="48"/>
      <c r="AC232" s="49"/>
      <c r="AD232" s="48"/>
    </row>
    <row r="233" spans="1:30" ht="15">
      <c r="A233" s="65" t="s">
        <v>238</v>
      </c>
      <c r="B233" s="65" t="s">
        <v>252</v>
      </c>
      <c r="C233" s="66"/>
      <c r="D233" s="67"/>
      <c r="E233" s="66"/>
      <c r="F233" s="69"/>
      <c r="G233" s="66"/>
      <c r="H233" s="70"/>
      <c r="I233" s="71"/>
      <c r="J233" s="71"/>
      <c r="K233" s="34" t="s">
        <v>65</v>
      </c>
      <c r="L233" s="72">
        <v>233</v>
      </c>
      <c r="M233" s="72"/>
      <c r="N233" s="73"/>
      <c r="O233" s="79" t="s">
        <v>417</v>
      </c>
      <c r="P233" s="79">
        <v>1</v>
      </c>
      <c r="Q233" s="79" t="s">
        <v>418</v>
      </c>
      <c r="R233" s="79"/>
      <c r="S233" s="79"/>
      <c r="T233" s="78" t="str">
        <f>REPLACE(INDEX(GroupVertices[Group],MATCH(Edges24[[#This Row],[Vertex 1]],GroupVertices[Vertex],0)),1,1,"")</f>
        <v>1</v>
      </c>
      <c r="U233" s="78" t="str">
        <f>REPLACE(INDEX(GroupVertices[Group],MATCH(Edges24[[#This Row],[Vertex 2]],GroupVertices[Vertex],0)),1,1,"")</f>
        <v>1</v>
      </c>
      <c r="V233" s="48"/>
      <c r="W233" s="49"/>
      <c r="X233" s="48"/>
      <c r="Y233" s="49"/>
      <c r="Z233" s="48"/>
      <c r="AA233" s="49"/>
      <c r="AB233" s="48"/>
      <c r="AC233" s="49"/>
      <c r="AD233" s="48"/>
    </row>
    <row r="234" spans="1:30" ht="15">
      <c r="A234" s="65" t="s">
        <v>199</v>
      </c>
      <c r="B234" s="65" t="s">
        <v>238</v>
      </c>
      <c r="C234" s="66"/>
      <c r="D234" s="67"/>
      <c r="E234" s="66"/>
      <c r="F234" s="69"/>
      <c r="G234" s="66"/>
      <c r="H234" s="70"/>
      <c r="I234" s="71"/>
      <c r="J234" s="71"/>
      <c r="K234" s="34" t="s">
        <v>65</v>
      </c>
      <c r="L234" s="72">
        <v>234</v>
      </c>
      <c r="M234" s="72"/>
      <c r="N234" s="73"/>
      <c r="O234" s="79" t="s">
        <v>417</v>
      </c>
      <c r="P234" s="79">
        <v>1</v>
      </c>
      <c r="Q234" s="79" t="s">
        <v>418</v>
      </c>
      <c r="R234" s="79"/>
      <c r="S234" s="79"/>
      <c r="T234" s="78" t="str">
        <f>REPLACE(INDEX(GroupVertices[Group],MATCH(Edges24[[#This Row],[Vertex 1]],GroupVertices[Vertex],0)),1,1,"")</f>
        <v>1</v>
      </c>
      <c r="U234" s="78" t="str">
        <f>REPLACE(INDEX(GroupVertices[Group],MATCH(Edges24[[#This Row],[Vertex 2]],GroupVertices[Vertex],0)),1,1,"")</f>
        <v>1</v>
      </c>
      <c r="V234" s="48"/>
      <c r="W234" s="49"/>
      <c r="X234" s="48"/>
      <c r="Y234" s="49"/>
      <c r="Z234" s="48"/>
      <c r="AA234" s="49"/>
      <c r="AB234" s="48"/>
      <c r="AC234" s="49"/>
      <c r="AD234" s="48"/>
    </row>
    <row r="235" spans="1:30" ht="15">
      <c r="A235" s="65" t="s">
        <v>239</v>
      </c>
      <c r="B235" s="65" t="s">
        <v>241</v>
      </c>
      <c r="C235" s="66"/>
      <c r="D235" s="67"/>
      <c r="E235" s="66"/>
      <c r="F235" s="69"/>
      <c r="G235" s="66"/>
      <c r="H235" s="70"/>
      <c r="I235" s="71"/>
      <c r="J235" s="71"/>
      <c r="K235" s="34" t="s">
        <v>65</v>
      </c>
      <c r="L235" s="72">
        <v>235</v>
      </c>
      <c r="M235" s="72"/>
      <c r="N235" s="73"/>
      <c r="O235" s="79" t="s">
        <v>417</v>
      </c>
      <c r="P235" s="79">
        <v>1</v>
      </c>
      <c r="Q235" s="79" t="s">
        <v>418</v>
      </c>
      <c r="R235" s="79"/>
      <c r="S235" s="79"/>
      <c r="T235" s="78" t="str">
        <f>REPLACE(INDEX(GroupVertices[Group],MATCH(Edges24[[#This Row],[Vertex 1]],GroupVertices[Vertex],0)),1,1,"")</f>
        <v>3</v>
      </c>
      <c r="U235" s="78" t="str">
        <f>REPLACE(INDEX(GroupVertices[Group],MATCH(Edges24[[#This Row],[Vertex 2]],GroupVertices[Vertex],0)),1,1,"")</f>
        <v>4</v>
      </c>
      <c r="V235" s="48"/>
      <c r="W235" s="49"/>
      <c r="X235" s="48"/>
      <c r="Y235" s="49"/>
      <c r="Z235" s="48"/>
      <c r="AA235" s="49"/>
      <c r="AB235" s="48"/>
      <c r="AC235" s="49"/>
      <c r="AD235" s="48"/>
    </row>
    <row r="236" spans="1:30" ht="15">
      <c r="A236" s="65" t="s">
        <v>240</v>
      </c>
      <c r="B236" s="65" t="s">
        <v>241</v>
      </c>
      <c r="C236" s="66"/>
      <c r="D236" s="67"/>
      <c r="E236" s="66"/>
      <c r="F236" s="69"/>
      <c r="G236" s="66"/>
      <c r="H236" s="70"/>
      <c r="I236" s="71"/>
      <c r="J236" s="71"/>
      <c r="K236" s="34" t="s">
        <v>66</v>
      </c>
      <c r="L236" s="72">
        <v>236</v>
      </c>
      <c r="M236" s="72"/>
      <c r="N236" s="73"/>
      <c r="O236" s="79" t="s">
        <v>417</v>
      </c>
      <c r="P236" s="79">
        <v>1</v>
      </c>
      <c r="Q236" s="79" t="s">
        <v>418</v>
      </c>
      <c r="R236" s="79"/>
      <c r="S236" s="79"/>
      <c r="T236" s="78" t="str">
        <f>REPLACE(INDEX(GroupVertices[Group],MATCH(Edges24[[#This Row],[Vertex 1]],GroupVertices[Vertex],0)),1,1,"")</f>
        <v>4</v>
      </c>
      <c r="U236" s="78" t="str">
        <f>REPLACE(INDEX(GroupVertices[Group],MATCH(Edges24[[#This Row],[Vertex 2]],GroupVertices[Vertex],0)),1,1,"")</f>
        <v>4</v>
      </c>
      <c r="V236" s="48"/>
      <c r="W236" s="49"/>
      <c r="X236" s="48"/>
      <c r="Y236" s="49"/>
      <c r="Z236" s="48"/>
      <c r="AA236" s="49"/>
      <c r="AB236" s="48"/>
      <c r="AC236" s="49"/>
      <c r="AD236" s="48"/>
    </row>
    <row r="237" spans="1:30" ht="15">
      <c r="A237" s="65" t="s">
        <v>241</v>
      </c>
      <c r="B237" s="65" t="s">
        <v>240</v>
      </c>
      <c r="C237" s="66"/>
      <c r="D237" s="67"/>
      <c r="E237" s="66"/>
      <c r="F237" s="69"/>
      <c r="G237" s="66"/>
      <c r="H237" s="70"/>
      <c r="I237" s="71"/>
      <c r="J237" s="71"/>
      <c r="K237" s="34" t="s">
        <v>66</v>
      </c>
      <c r="L237" s="72">
        <v>237</v>
      </c>
      <c r="M237" s="72"/>
      <c r="N237" s="73"/>
      <c r="O237" s="79" t="s">
        <v>417</v>
      </c>
      <c r="P237" s="79">
        <v>1</v>
      </c>
      <c r="Q237" s="79" t="s">
        <v>418</v>
      </c>
      <c r="R237" s="79"/>
      <c r="S237" s="79"/>
      <c r="T237" s="78" t="str">
        <f>REPLACE(INDEX(GroupVertices[Group],MATCH(Edges24[[#This Row],[Vertex 1]],GroupVertices[Vertex],0)),1,1,"")</f>
        <v>4</v>
      </c>
      <c r="U237" s="78" t="str">
        <f>REPLACE(INDEX(GroupVertices[Group],MATCH(Edges24[[#This Row],[Vertex 2]],GroupVertices[Vertex],0)),1,1,"")</f>
        <v>4</v>
      </c>
      <c r="V237" s="48"/>
      <c r="W237" s="49"/>
      <c r="X237" s="48"/>
      <c r="Y237" s="49"/>
      <c r="Z237" s="48"/>
      <c r="AA237" s="49"/>
      <c r="AB237" s="48"/>
      <c r="AC237" s="49"/>
      <c r="AD237" s="48"/>
    </row>
    <row r="238" spans="1:30" ht="15">
      <c r="A238" s="65" t="s">
        <v>241</v>
      </c>
      <c r="B238" s="65" t="s">
        <v>219</v>
      </c>
      <c r="C238" s="66"/>
      <c r="D238" s="67"/>
      <c r="E238" s="66"/>
      <c r="F238" s="69"/>
      <c r="G238" s="66"/>
      <c r="H238" s="70"/>
      <c r="I238" s="71"/>
      <c r="J238" s="71"/>
      <c r="K238" s="34" t="s">
        <v>65</v>
      </c>
      <c r="L238" s="72">
        <v>238</v>
      </c>
      <c r="M238" s="72"/>
      <c r="N238" s="73"/>
      <c r="O238" s="79" t="s">
        <v>417</v>
      </c>
      <c r="P238" s="79">
        <v>1</v>
      </c>
      <c r="Q238" s="79" t="s">
        <v>418</v>
      </c>
      <c r="R238" s="79"/>
      <c r="S238" s="79"/>
      <c r="T238" s="78" t="str">
        <f>REPLACE(INDEX(GroupVertices[Group],MATCH(Edges24[[#This Row],[Vertex 1]],GroupVertices[Vertex],0)),1,1,"")</f>
        <v>4</v>
      </c>
      <c r="U238" s="78" t="str">
        <f>REPLACE(INDEX(GroupVertices[Group],MATCH(Edges24[[#This Row],[Vertex 2]],GroupVertices[Vertex],0)),1,1,"")</f>
        <v>4</v>
      </c>
      <c r="V238" s="48"/>
      <c r="W238" s="49"/>
      <c r="X238" s="48"/>
      <c r="Y238" s="49"/>
      <c r="Z238" s="48"/>
      <c r="AA238" s="49"/>
      <c r="AB238" s="48"/>
      <c r="AC238" s="49"/>
      <c r="AD238" s="48"/>
    </row>
    <row r="239" spans="1:30" ht="15">
      <c r="A239" s="65" t="s">
        <v>241</v>
      </c>
      <c r="B239" s="65" t="s">
        <v>340</v>
      </c>
      <c r="C239" s="66"/>
      <c r="D239" s="67"/>
      <c r="E239" s="66"/>
      <c r="F239" s="69"/>
      <c r="G239" s="66"/>
      <c r="H239" s="70"/>
      <c r="I239" s="71"/>
      <c r="J239" s="71"/>
      <c r="K239" s="34" t="s">
        <v>65</v>
      </c>
      <c r="L239" s="72">
        <v>239</v>
      </c>
      <c r="M239" s="72"/>
      <c r="N239" s="73"/>
      <c r="O239" s="79" t="s">
        <v>417</v>
      </c>
      <c r="P239" s="79">
        <v>1</v>
      </c>
      <c r="Q239" s="79" t="s">
        <v>418</v>
      </c>
      <c r="R239" s="79"/>
      <c r="S239" s="79"/>
      <c r="T239" s="78" t="str">
        <f>REPLACE(INDEX(GroupVertices[Group],MATCH(Edges24[[#This Row],[Vertex 1]],GroupVertices[Vertex],0)),1,1,"")</f>
        <v>4</v>
      </c>
      <c r="U239" s="78" t="str">
        <f>REPLACE(INDEX(GroupVertices[Group],MATCH(Edges24[[#This Row],[Vertex 2]],GroupVertices[Vertex],0)),1,1,"")</f>
        <v>4</v>
      </c>
      <c r="V239" s="48"/>
      <c r="W239" s="49"/>
      <c r="X239" s="48"/>
      <c r="Y239" s="49"/>
      <c r="Z239" s="48"/>
      <c r="AA239" s="49"/>
      <c r="AB239" s="48"/>
      <c r="AC239" s="49"/>
      <c r="AD239" s="48"/>
    </row>
    <row r="240" spans="1:30" ht="15">
      <c r="A240" s="65" t="s">
        <v>241</v>
      </c>
      <c r="B240" s="65" t="s">
        <v>243</v>
      </c>
      <c r="C240" s="66"/>
      <c r="D240" s="67"/>
      <c r="E240" s="66"/>
      <c r="F240" s="69"/>
      <c r="G240" s="66"/>
      <c r="H240" s="70"/>
      <c r="I240" s="71"/>
      <c r="J240" s="71"/>
      <c r="K240" s="34" t="s">
        <v>66</v>
      </c>
      <c r="L240" s="72">
        <v>240</v>
      </c>
      <c r="M240" s="72"/>
      <c r="N240" s="73"/>
      <c r="O240" s="79" t="s">
        <v>417</v>
      </c>
      <c r="P240" s="79">
        <v>1</v>
      </c>
      <c r="Q240" s="79" t="s">
        <v>418</v>
      </c>
      <c r="R240" s="79"/>
      <c r="S240" s="79"/>
      <c r="T240" s="78" t="str">
        <f>REPLACE(INDEX(GroupVertices[Group],MATCH(Edges24[[#This Row],[Vertex 1]],GroupVertices[Vertex],0)),1,1,"")</f>
        <v>4</v>
      </c>
      <c r="U240" s="78" t="str">
        <f>REPLACE(INDEX(GroupVertices[Group],MATCH(Edges24[[#This Row],[Vertex 2]],GroupVertices[Vertex],0)),1,1,"")</f>
        <v>2</v>
      </c>
      <c r="V240" s="48"/>
      <c r="W240" s="49"/>
      <c r="X240" s="48"/>
      <c r="Y240" s="49"/>
      <c r="Z240" s="48"/>
      <c r="AA240" s="49"/>
      <c r="AB240" s="48"/>
      <c r="AC240" s="49"/>
      <c r="AD240" s="48"/>
    </row>
    <row r="241" spans="1:30" ht="15">
      <c r="A241" s="65" t="s">
        <v>241</v>
      </c>
      <c r="B241" s="65" t="s">
        <v>263</v>
      </c>
      <c r="C241" s="66"/>
      <c r="D241" s="67"/>
      <c r="E241" s="66"/>
      <c r="F241" s="69"/>
      <c r="G241" s="66"/>
      <c r="H241" s="70"/>
      <c r="I241" s="71"/>
      <c r="J241" s="71"/>
      <c r="K241" s="34" t="s">
        <v>65</v>
      </c>
      <c r="L241" s="72">
        <v>241</v>
      </c>
      <c r="M241" s="72"/>
      <c r="N241" s="73"/>
      <c r="O241" s="79" t="s">
        <v>417</v>
      </c>
      <c r="P241" s="79">
        <v>1</v>
      </c>
      <c r="Q241" s="79" t="s">
        <v>418</v>
      </c>
      <c r="R241" s="79"/>
      <c r="S241" s="79"/>
      <c r="T241" s="78" t="str">
        <f>REPLACE(INDEX(GroupVertices[Group],MATCH(Edges24[[#This Row],[Vertex 1]],GroupVertices[Vertex],0)),1,1,"")</f>
        <v>4</v>
      </c>
      <c r="U241" s="78" t="str">
        <f>REPLACE(INDEX(GroupVertices[Group],MATCH(Edges24[[#This Row],[Vertex 2]],GroupVertices[Vertex],0)),1,1,"")</f>
        <v>1</v>
      </c>
      <c r="V241" s="48"/>
      <c r="W241" s="49"/>
      <c r="X241" s="48"/>
      <c r="Y241" s="49"/>
      <c r="Z241" s="48"/>
      <c r="AA241" s="49"/>
      <c r="AB241" s="48"/>
      <c r="AC241" s="49"/>
      <c r="AD241" s="48"/>
    </row>
    <row r="242" spans="1:30" ht="15">
      <c r="A242" s="65" t="s">
        <v>241</v>
      </c>
      <c r="B242" s="65" t="s">
        <v>271</v>
      </c>
      <c r="C242" s="66"/>
      <c r="D242" s="67"/>
      <c r="E242" s="66"/>
      <c r="F242" s="69"/>
      <c r="G242" s="66"/>
      <c r="H242" s="70"/>
      <c r="I242" s="71"/>
      <c r="J242" s="71"/>
      <c r="K242" s="34" t="s">
        <v>65</v>
      </c>
      <c r="L242" s="72">
        <v>242</v>
      </c>
      <c r="M242" s="72"/>
      <c r="N242" s="73"/>
      <c r="O242" s="79" t="s">
        <v>417</v>
      </c>
      <c r="P242" s="79">
        <v>1</v>
      </c>
      <c r="Q242" s="79" t="s">
        <v>418</v>
      </c>
      <c r="R242" s="79"/>
      <c r="S242" s="79"/>
      <c r="T242" s="78" t="str">
        <f>REPLACE(INDEX(GroupVertices[Group],MATCH(Edges24[[#This Row],[Vertex 1]],GroupVertices[Vertex],0)),1,1,"")</f>
        <v>4</v>
      </c>
      <c r="U242" s="78" t="str">
        <f>REPLACE(INDEX(GroupVertices[Group],MATCH(Edges24[[#This Row],[Vertex 2]],GroupVertices[Vertex],0)),1,1,"")</f>
        <v>2</v>
      </c>
      <c r="V242" s="48"/>
      <c r="W242" s="49"/>
      <c r="X242" s="48"/>
      <c r="Y242" s="49"/>
      <c r="Z242" s="48"/>
      <c r="AA242" s="49"/>
      <c r="AB242" s="48"/>
      <c r="AC242" s="49"/>
      <c r="AD242" s="48"/>
    </row>
    <row r="243" spans="1:30" ht="15">
      <c r="A243" s="65" t="s">
        <v>241</v>
      </c>
      <c r="B243" s="65" t="s">
        <v>332</v>
      </c>
      <c r="C243" s="66"/>
      <c r="D243" s="67"/>
      <c r="E243" s="66"/>
      <c r="F243" s="69"/>
      <c r="G243" s="66"/>
      <c r="H243" s="70"/>
      <c r="I243" s="71"/>
      <c r="J243" s="71"/>
      <c r="K243" s="34" t="s">
        <v>65</v>
      </c>
      <c r="L243" s="72">
        <v>243</v>
      </c>
      <c r="M243" s="72"/>
      <c r="N243" s="73"/>
      <c r="O243" s="79" t="s">
        <v>417</v>
      </c>
      <c r="P243" s="79">
        <v>1</v>
      </c>
      <c r="Q243" s="79" t="s">
        <v>418</v>
      </c>
      <c r="R243" s="79"/>
      <c r="S243" s="79"/>
      <c r="T243" s="78" t="str">
        <f>REPLACE(INDEX(GroupVertices[Group],MATCH(Edges24[[#This Row],[Vertex 1]],GroupVertices[Vertex],0)),1,1,"")</f>
        <v>4</v>
      </c>
      <c r="U243" s="78" t="str">
        <f>REPLACE(INDEX(GroupVertices[Group],MATCH(Edges24[[#This Row],[Vertex 2]],GroupVertices[Vertex],0)),1,1,"")</f>
        <v>4</v>
      </c>
      <c r="V243" s="48"/>
      <c r="W243" s="49"/>
      <c r="X243" s="48"/>
      <c r="Y243" s="49"/>
      <c r="Z243" s="48"/>
      <c r="AA243" s="49"/>
      <c r="AB243" s="48"/>
      <c r="AC243" s="49"/>
      <c r="AD243" s="48"/>
    </row>
    <row r="244" spans="1:30" ht="15">
      <c r="A244" s="65" t="s">
        <v>241</v>
      </c>
      <c r="B244" s="65" t="s">
        <v>393</v>
      </c>
      <c r="C244" s="66"/>
      <c r="D244" s="67"/>
      <c r="E244" s="66"/>
      <c r="F244" s="69"/>
      <c r="G244" s="66"/>
      <c r="H244" s="70"/>
      <c r="I244" s="71"/>
      <c r="J244" s="71"/>
      <c r="K244" s="34" t="s">
        <v>65</v>
      </c>
      <c r="L244" s="72">
        <v>244</v>
      </c>
      <c r="M244" s="72"/>
      <c r="N244" s="73"/>
      <c r="O244" s="79" t="s">
        <v>417</v>
      </c>
      <c r="P244" s="79">
        <v>1</v>
      </c>
      <c r="Q244" s="79" t="s">
        <v>418</v>
      </c>
      <c r="R244" s="79"/>
      <c r="S244" s="79"/>
      <c r="T244" s="78" t="str">
        <f>REPLACE(INDEX(GroupVertices[Group],MATCH(Edges24[[#This Row],[Vertex 1]],GroupVertices[Vertex],0)),1,1,"")</f>
        <v>4</v>
      </c>
      <c r="U244" s="78" t="str">
        <f>REPLACE(INDEX(GroupVertices[Group],MATCH(Edges24[[#This Row],[Vertex 2]],GroupVertices[Vertex],0)),1,1,"")</f>
        <v>4</v>
      </c>
      <c r="V244" s="48"/>
      <c r="W244" s="49"/>
      <c r="X244" s="48"/>
      <c r="Y244" s="49"/>
      <c r="Z244" s="48"/>
      <c r="AA244" s="49"/>
      <c r="AB244" s="48"/>
      <c r="AC244" s="49"/>
      <c r="AD244" s="48"/>
    </row>
    <row r="245" spans="1:30" ht="15">
      <c r="A245" s="65" t="s">
        <v>241</v>
      </c>
      <c r="B245" s="65" t="s">
        <v>394</v>
      </c>
      <c r="C245" s="66"/>
      <c r="D245" s="67"/>
      <c r="E245" s="66"/>
      <c r="F245" s="69"/>
      <c r="G245" s="66"/>
      <c r="H245" s="70"/>
      <c r="I245" s="71"/>
      <c r="J245" s="71"/>
      <c r="K245" s="34" t="s">
        <v>65</v>
      </c>
      <c r="L245" s="72">
        <v>245</v>
      </c>
      <c r="M245" s="72"/>
      <c r="N245" s="73"/>
      <c r="O245" s="79" t="s">
        <v>417</v>
      </c>
      <c r="P245" s="79">
        <v>1</v>
      </c>
      <c r="Q245" s="79" t="s">
        <v>418</v>
      </c>
      <c r="R245" s="79"/>
      <c r="S245" s="79"/>
      <c r="T245" s="78" t="str">
        <f>REPLACE(INDEX(GroupVertices[Group],MATCH(Edges24[[#This Row],[Vertex 1]],GroupVertices[Vertex],0)),1,1,"")</f>
        <v>4</v>
      </c>
      <c r="U245" s="78" t="str">
        <f>REPLACE(INDEX(GroupVertices[Group],MATCH(Edges24[[#This Row],[Vertex 2]],GroupVertices[Vertex],0)),1,1,"")</f>
        <v>4</v>
      </c>
      <c r="V245" s="48"/>
      <c r="W245" s="49"/>
      <c r="X245" s="48"/>
      <c r="Y245" s="49"/>
      <c r="Z245" s="48"/>
      <c r="AA245" s="49"/>
      <c r="AB245" s="48"/>
      <c r="AC245" s="49"/>
      <c r="AD245" s="48"/>
    </row>
    <row r="246" spans="1:30" ht="15">
      <c r="A246" s="65" t="s">
        <v>241</v>
      </c>
      <c r="B246" s="65" t="s">
        <v>395</v>
      </c>
      <c r="C246" s="66"/>
      <c r="D246" s="67"/>
      <c r="E246" s="66"/>
      <c r="F246" s="69"/>
      <c r="G246" s="66"/>
      <c r="H246" s="70"/>
      <c r="I246" s="71"/>
      <c r="J246" s="71"/>
      <c r="K246" s="34" t="s">
        <v>65</v>
      </c>
      <c r="L246" s="72">
        <v>246</v>
      </c>
      <c r="M246" s="72"/>
      <c r="N246" s="73"/>
      <c r="O246" s="79" t="s">
        <v>417</v>
      </c>
      <c r="P246" s="79">
        <v>1</v>
      </c>
      <c r="Q246" s="79" t="s">
        <v>418</v>
      </c>
      <c r="R246" s="79"/>
      <c r="S246" s="79"/>
      <c r="T246" s="78" t="str">
        <f>REPLACE(INDEX(GroupVertices[Group],MATCH(Edges24[[#This Row],[Vertex 1]],GroupVertices[Vertex],0)),1,1,"")</f>
        <v>4</v>
      </c>
      <c r="U246" s="78" t="str">
        <f>REPLACE(INDEX(GroupVertices[Group],MATCH(Edges24[[#This Row],[Vertex 2]],GroupVertices[Vertex],0)),1,1,"")</f>
        <v>1</v>
      </c>
      <c r="V246" s="48"/>
      <c r="W246" s="49"/>
      <c r="X246" s="48"/>
      <c r="Y246" s="49"/>
      <c r="Z246" s="48"/>
      <c r="AA246" s="49"/>
      <c r="AB246" s="48"/>
      <c r="AC246" s="49"/>
      <c r="AD246" s="48"/>
    </row>
    <row r="247" spans="1:30" ht="15">
      <c r="A247" s="65" t="s">
        <v>241</v>
      </c>
      <c r="B247" s="65" t="s">
        <v>292</v>
      </c>
      <c r="C247" s="66"/>
      <c r="D247" s="67"/>
      <c r="E247" s="66"/>
      <c r="F247" s="69"/>
      <c r="G247" s="66"/>
      <c r="H247" s="70"/>
      <c r="I247" s="71"/>
      <c r="J247" s="71"/>
      <c r="K247" s="34" t="s">
        <v>65</v>
      </c>
      <c r="L247" s="72">
        <v>247</v>
      </c>
      <c r="M247" s="72"/>
      <c r="N247" s="73"/>
      <c r="O247" s="79" t="s">
        <v>417</v>
      </c>
      <c r="P247" s="79">
        <v>1</v>
      </c>
      <c r="Q247" s="79" t="s">
        <v>418</v>
      </c>
      <c r="R247" s="79"/>
      <c r="S247" s="79"/>
      <c r="T247" s="78" t="str">
        <f>REPLACE(INDEX(GroupVertices[Group],MATCH(Edges24[[#This Row],[Vertex 1]],GroupVertices[Vertex],0)),1,1,"")</f>
        <v>4</v>
      </c>
      <c r="U247" s="78" t="str">
        <f>REPLACE(INDEX(GroupVertices[Group],MATCH(Edges24[[#This Row],[Vertex 2]],GroupVertices[Vertex],0)),1,1,"")</f>
        <v>2</v>
      </c>
      <c r="V247" s="48"/>
      <c r="W247" s="49"/>
      <c r="X247" s="48"/>
      <c r="Y247" s="49"/>
      <c r="Z247" s="48"/>
      <c r="AA247" s="49"/>
      <c r="AB247" s="48"/>
      <c r="AC247" s="49"/>
      <c r="AD247" s="48"/>
    </row>
    <row r="248" spans="1:30" ht="15">
      <c r="A248" s="65" t="s">
        <v>241</v>
      </c>
      <c r="B248" s="65" t="s">
        <v>295</v>
      </c>
      <c r="C248" s="66"/>
      <c r="D248" s="67"/>
      <c r="E248" s="66"/>
      <c r="F248" s="69"/>
      <c r="G248" s="66"/>
      <c r="H248" s="70"/>
      <c r="I248" s="71"/>
      <c r="J248" s="71"/>
      <c r="K248" s="34" t="s">
        <v>65</v>
      </c>
      <c r="L248" s="72">
        <v>248</v>
      </c>
      <c r="M248" s="72"/>
      <c r="N248" s="73"/>
      <c r="O248" s="79" t="s">
        <v>417</v>
      </c>
      <c r="P248" s="79">
        <v>1</v>
      </c>
      <c r="Q248" s="79" t="s">
        <v>418</v>
      </c>
      <c r="R248" s="79"/>
      <c r="S248" s="79"/>
      <c r="T248" s="78" t="str">
        <f>REPLACE(INDEX(GroupVertices[Group],MATCH(Edges24[[#This Row],[Vertex 1]],GroupVertices[Vertex],0)),1,1,"")</f>
        <v>4</v>
      </c>
      <c r="U248" s="78" t="str">
        <f>REPLACE(INDEX(GroupVertices[Group],MATCH(Edges24[[#This Row],[Vertex 2]],GroupVertices[Vertex],0)),1,1,"")</f>
        <v>2</v>
      </c>
      <c r="V248" s="48"/>
      <c r="W248" s="49"/>
      <c r="X248" s="48"/>
      <c r="Y248" s="49"/>
      <c r="Z248" s="48"/>
      <c r="AA248" s="49"/>
      <c r="AB248" s="48"/>
      <c r="AC248" s="49"/>
      <c r="AD248" s="48"/>
    </row>
    <row r="249" spans="1:30" ht="15">
      <c r="A249" s="65" t="s">
        <v>241</v>
      </c>
      <c r="B249" s="65" t="s">
        <v>312</v>
      </c>
      <c r="C249" s="66"/>
      <c r="D249" s="67"/>
      <c r="E249" s="66"/>
      <c r="F249" s="69"/>
      <c r="G249" s="66"/>
      <c r="H249" s="70"/>
      <c r="I249" s="71"/>
      <c r="J249" s="71"/>
      <c r="K249" s="34" t="s">
        <v>65</v>
      </c>
      <c r="L249" s="72">
        <v>249</v>
      </c>
      <c r="M249" s="72"/>
      <c r="N249" s="73"/>
      <c r="O249" s="79" t="s">
        <v>417</v>
      </c>
      <c r="P249" s="79">
        <v>1</v>
      </c>
      <c r="Q249" s="79" t="s">
        <v>418</v>
      </c>
      <c r="R249" s="79"/>
      <c r="S249" s="79"/>
      <c r="T249" s="78" t="str">
        <f>REPLACE(INDEX(GroupVertices[Group],MATCH(Edges24[[#This Row],[Vertex 1]],GroupVertices[Vertex],0)),1,1,"")</f>
        <v>4</v>
      </c>
      <c r="U249" s="78" t="str">
        <f>REPLACE(INDEX(GroupVertices[Group],MATCH(Edges24[[#This Row],[Vertex 2]],GroupVertices[Vertex],0)),1,1,"")</f>
        <v>2</v>
      </c>
      <c r="V249" s="48"/>
      <c r="W249" s="49"/>
      <c r="X249" s="48"/>
      <c r="Y249" s="49"/>
      <c r="Z249" s="48"/>
      <c r="AA249" s="49"/>
      <c r="AB249" s="48"/>
      <c r="AC249" s="49"/>
      <c r="AD249" s="48"/>
    </row>
    <row r="250" spans="1:30" ht="15">
      <c r="A250" s="65" t="s">
        <v>241</v>
      </c>
      <c r="B250" s="65" t="s">
        <v>316</v>
      </c>
      <c r="C250" s="66"/>
      <c r="D250" s="67"/>
      <c r="E250" s="66"/>
      <c r="F250" s="69"/>
      <c r="G250" s="66"/>
      <c r="H250" s="70"/>
      <c r="I250" s="71"/>
      <c r="J250" s="71"/>
      <c r="K250" s="34" t="s">
        <v>65</v>
      </c>
      <c r="L250" s="72">
        <v>250</v>
      </c>
      <c r="M250" s="72"/>
      <c r="N250" s="73"/>
      <c r="O250" s="79" t="s">
        <v>417</v>
      </c>
      <c r="P250" s="79">
        <v>1</v>
      </c>
      <c r="Q250" s="79" t="s">
        <v>418</v>
      </c>
      <c r="R250" s="79"/>
      <c r="S250" s="79"/>
      <c r="T250" s="78" t="str">
        <f>REPLACE(INDEX(GroupVertices[Group],MATCH(Edges24[[#This Row],[Vertex 1]],GroupVertices[Vertex],0)),1,1,"")</f>
        <v>4</v>
      </c>
      <c r="U250" s="78" t="str">
        <f>REPLACE(INDEX(GroupVertices[Group],MATCH(Edges24[[#This Row],[Vertex 2]],GroupVertices[Vertex],0)),1,1,"")</f>
        <v>4</v>
      </c>
      <c r="V250" s="48"/>
      <c r="W250" s="49"/>
      <c r="X250" s="48"/>
      <c r="Y250" s="49"/>
      <c r="Z250" s="48"/>
      <c r="AA250" s="49"/>
      <c r="AB250" s="48"/>
      <c r="AC250" s="49"/>
      <c r="AD250" s="48"/>
    </row>
    <row r="251" spans="1:30" ht="15">
      <c r="A251" s="65" t="s">
        <v>241</v>
      </c>
      <c r="B251" s="65" t="s">
        <v>324</v>
      </c>
      <c r="C251" s="66"/>
      <c r="D251" s="67"/>
      <c r="E251" s="66"/>
      <c r="F251" s="69"/>
      <c r="G251" s="66"/>
      <c r="H251" s="70"/>
      <c r="I251" s="71"/>
      <c r="J251" s="71"/>
      <c r="K251" s="34" t="s">
        <v>65</v>
      </c>
      <c r="L251" s="72">
        <v>251</v>
      </c>
      <c r="M251" s="72"/>
      <c r="N251" s="73"/>
      <c r="O251" s="79" t="s">
        <v>417</v>
      </c>
      <c r="P251" s="79">
        <v>1</v>
      </c>
      <c r="Q251" s="79" t="s">
        <v>418</v>
      </c>
      <c r="R251" s="79"/>
      <c r="S251" s="79"/>
      <c r="T251" s="78" t="str">
        <f>REPLACE(INDEX(GroupVertices[Group],MATCH(Edges24[[#This Row],[Vertex 1]],GroupVertices[Vertex],0)),1,1,"")</f>
        <v>4</v>
      </c>
      <c r="U251" s="78" t="str">
        <f>REPLACE(INDEX(GroupVertices[Group],MATCH(Edges24[[#This Row],[Vertex 2]],GroupVertices[Vertex],0)),1,1,"")</f>
        <v>3</v>
      </c>
      <c r="V251" s="48"/>
      <c r="W251" s="49"/>
      <c r="X251" s="48"/>
      <c r="Y251" s="49"/>
      <c r="Z251" s="48"/>
      <c r="AA251" s="49"/>
      <c r="AB251" s="48"/>
      <c r="AC251" s="49"/>
      <c r="AD251" s="48"/>
    </row>
    <row r="252" spans="1:30" ht="15">
      <c r="A252" s="65" t="s">
        <v>199</v>
      </c>
      <c r="B252" s="65" t="s">
        <v>241</v>
      </c>
      <c r="C252" s="66"/>
      <c r="D252" s="67"/>
      <c r="E252" s="66"/>
      <c r="F252" s="69"/>
      <c r="G252" s="66"/>
      <c r="H252" s="70"/>
      <c r="I252" s="71"/>
      <c r="J252" s="71"/>
      <c r="K252" s="34" t="s">
        <v>65</v>
      </c>
      <c r="L252" s="72">
        <v>252</v>
      </c>
      <c r="M252" s="72"/>
      <c r="N252" s="73"/>
      <c r="O252" s="79" t="s">
        <v>417</v>
      </c>
      <c r="P252" s="79">
        <v>1</v>
      </c>
      <c r="Q252" s="79" t="s">
        <v>418</v>
      </c>
      <c r="R252" s="79"/>
      <c r="S252" s="79"/>
      <c r="T252" s="78" t="str">
        <f>REPLACE(INDEX(GroupVertices[Group],MATCH(Edges24[[#This Row],[Vertex 1]],GroupVertices[Vertex],0)),1,1,"")</f>
        <v>1</v>
      </c>
      <c r="U252" s="78" t="str">
        <f>REPLACE(INDEX(GroupVertices[Group],MATCH(Edges24[[#This Row],[Vertex 2]],GroupVertices[Vertex],0)),1,1,"")</f>
        <v>4</v>
      </c>
      <c r="V252" s="48"/>
      <c r="W252" s="49"/>
      <c r="X252" s="48"/>
      <c r="Y252" s="49"/>
      <c r="Z252" s="48"/>
      <c r="AA252" s="49"/>
      <c r="AB252" s="48"/>
      <c r="AC252" s="49"/>
      <c r="AD252" s="48"/>
    </row>
    <row r="253" spans="1:30" ht="15">
      <c r="A253" s="65" t="s">
        <v>217</v>
      </c>
      <c r="B253" s="65" t="s">
        <v>241</v>
      </c>
      <c r="C253" s="66"/>
      <c r="D253" s="67"/>
      <c r="E253" s="66"/>
      <c r="F253" s="69"/>
      <c r="G253" s="66"/>
      <c r="H253" s="70"/>
      <c r="I253" s="71"/>
      <c r="J253" s="71"/>
      <c r="K253" s="34" t="s">
        <v>65</v>
      </c>
      <c r="L253" s="72">
        <v>253</v>
      </c>
      <c r="M253" s="72"/>
      <c r="N253" s="73"/>
      <c r="O253" s="79" t="s">
        <v>417</v>
      </c>
      <c r="P253" s="79">
        <v>1</v>
      </c>
      <c r="Q253" s="79" t="s">
        <v>418</v>
      </c>
      <c r="R253" s="79"/>
      <c r="S253" s="79"/>
      <c r="T253" s="78" t="str">
        <f>REPLACE(INDEX(GroupVertices[Group],MATCH(Edges24[[#This Row],[Vertex 1]],GroupVertices[Vertex],0)),1,1,"")</f>
        <v>1</v>
      </c>
      <c r="U253" s="78" t="str">
        <f>REPLACE(INDEX(GroupVertices[Group],MATCH(Edges24[[#This Row],[Vertex 2]],GroupVertices[Vertex],0)),1,1,"")</f>
        <v>4</v>
      </c>
      <c r="V253" s="48"/>
      <c r="W253" s="49"/>
      <c r="X253" s="48"/>
      <c r="Y253" s="49"/>
      <c r="Z253" s="48"/>
      <c r="AA253" s="49"/>
      <c r="AB253" s="48"/>
      <c r="AC253" s="49"/>
      <c r="AD253" s="48"/>
    </row>
    <row r="254" spans="1:30" ht="15">
      <c r="A254" s="65" t="s">
        <v>242</v>
      </c>
      <c r="B254" s="65" t="s">
        <v>241</v>
      </c>
      <c r="C254" s="66"/>
      <c r="D254" s="67"/>
      <c r="E254" s="66"/>
      <c r="F254" s="69"/>
      <c r="G254" s="66"/>
      <c r="H254" s="70"/>
      <c r="I254" s="71"/>
      <c r="J254" s="71"/>
      <c r="K254" s="34" t="s">
        <v>65</v>
      </c>
      <c r="L254" s="72">
        <v>254</v>
      </c>
      <c r="M254" s="72"/>
      <c r="N254" s="73"/>
      <c r="O254" s="79" t="s">
        <v>417</v>
      </c>
      <c r="P254" s="79">
        <v>1</v>
      </c>
      <c r="Q254" s="79" t="s">
        <v>418</v>
      </c>
      <c r="R254" s="79"/>
      <c r="S254" s="79"/>
      <c r="T254" s="78" t="str">
        <f>REPLACE(INDEX(GroupVertices[Group],MATCH(Edges24[[#This Row],[Vertex 1]],GroupVertices[Vertex],0)),1,1,"")</f>
        <v>2</v>
      </c>
      <c r="U254" s="78" t="str">
        <f>REPLACE(INDEX(GroupVertices[Group],MATCH(Edges24[[#This Row],[Vertex 2]],GroupVertices[Vertex],0)),1,1,"")</f>
        <v>4</v>
      </c>
      <c r="V254" s="48"/>
      <c r="W254" s="49"/>
      <c r="X254" s="48"/>
      <c r="Y254" s="49"/>
      <c r="Z254" s="48"/>
      <c r="AA254" s="49"/>
      <c r="AB254" s="48"/>
      <c r="AC254" s="49"/>
      <c r="AD254" s="48"/>
    </row>
    <row r="255" spans="1:30" ht="15">
      <c r="A255" s="65" t="s">
        <v>243</v>
      </c>
      <c r="B255" s="65" t="s">
        <v>241</v>
      </c>
      <c r="C255" s="66"/>
      <c r="D255" s="67"/>
      <c r="E255" s="66"/>
      <c r="F255" s="69"/>
      <c r="G255" s="66"/>
      <c r="H255" s="70"/>
      <c r="I255" s="71"/>
      <c r="J255" s="71"/>
      <c r="K255" s="34" t="s">
        <v>66</v>
      </c>
      <c r="L255" s="72">
        <v>255</v>
      </c>
      <c r="M255" s="72"/>
      <c r="N255" s="73"/>
      <c r="O255" s="79" t="s">
        <v>417</v>
      </c>
      <c r="P255" s="79">
        <v>1</v>
      </c>
      <c r="Q255" s="79" t="s">
        <v>418</v>
      </c>
      <c r="R255" s="79"/>
      <c r="S255" s="79"/>
      <c r="T255" s="78" t="str">
        <f>REPLACE(INDEX(GroupVertices[Group],MATCH(Edges24[[#This Row],[Vertex 1]],GroupVertices[Vertex],0)),1,1,"")</f>
        <v>2</v>
      </c>
      <c r="U255" s="78" t="str">
        <f>REPLACE(INDEX(GroupVertices[Group],MATCH(Edges24[[#This Row],[Vertex 2]],GroupVertices[Vertex],0)),1,1,"")</f>
        <v>4</v>
      </c>
      <c r="V255" s="48"/>
      <c r="W255" s="49"/>
      <c r="X255" s="48"/>
      <c r="Y255" s="49"/>
      <c r="Z255" s="48"/>
      <c r="AA255" s="49"/>
      <c r="AB255" s="48"/>
      <c r="AC255" s="49"/>
      <c r="AD255" s="48"/>
    </row>
    <row r="256" spans="1:30" ht="15">
      <c r="A256" s="65" t="s">
        <v>244</v>
      </c>
      <c r="B256" s="65" t="s">
        <v>241</v>
      </c>
      <c r="C256" s="66"/>
      <c r="D256" s="67"/>
      <c r="E256" s="66"/>
      <c r="F256" s="69"/>
      <c r="G256" s="66"/>
      <c r="H256" s="70"/>
      <c r="I256" s="71"/>
      <c r="J256" s="71"/>
      <c r="K256" s="34" t="s">
        <v>65</v>
      </c>
      <c r="L256" s="72">
        <v>256</v>
      </c>
      <c r="M256" s="72"/>
      <c r="N256" s="73"/>
      <c r="O256" s="79" t="s">
        <v>417</v>
      </c>
      <c r="P256" s="79">
        <v>1</v>
      </c>
      <c r="Q256" s="79" t="s">
        <v>418</v>
      </c>
      <c r="R256" s="79"/>
      <c r="S256" s="79"/>
      <c r="T256" s="78" t="str">
        <f>REPLACE(INDEX(GroupVertices[Group],MATCH(Edges24[[#This Row],[Vertex 1]],GroupVertices[Vertex],0)),1,1,"")</f>
        <v>4</v>
      </c>
      <c r="U256" s="78" t="str">
        <f>REPLACE(INDEX(GroupVertices[Group],MATCH(Edges24[[#This Row],[Vertex 2]],GroupVertices[Vertex],0)),1,1,"")</f>
        <v>4</v>
      </c>
      <c r="V256" s="48"/>
      <c r="W256" s="49"/>
      <c r="X256" s="48"/>
      <c r="Y256" s="49"/>
      <c r="Z256" s="48"/>
      <c r="AA256" s="49"/>
      <c r="AB256" s="48"/>
      <c r="AC256" s="49"/>
      <c r="AD256" s="48"/>
    </row>
    <row r="257" spans="1:30" ht="15">
      <c r="A257" s="65" t="s">
        <v>245</v>
      </c>
      <c r="B257" s="65" t="s">
        <v>241</v>
      </c>
      <c r="C257" s="66"/>
      <c r="D257" s="67"/>
      <c r="E257" s="66"/>
      <c r="F257" s="69"/>
      <c r="G257" s="66"/>
      <c r="H257" s="70"/>
      <c r="I257" s="71"/>
      <c r="J257" s="71"/>
      <c r="K257" s="34" t="s">
        <v>65</v>
      </c>
      <c r="L257" s="72">
        <v>257</v>
      </c>
      <c r="M257" s="72"/>
      <c r="N257" s="73"/>
      <c r="O257" s="79" t="s">
        <v>417</v>
      </c>
      <c r="P257" s="79">
        <v>1</v>
      </c>
      <c r="Q257" s="79" t="s">
        <v>418</v>
      </c>
      <c r="R257" s="79"/>
      <c r="S257" s="79"/>
      <c r="T257" s="78" t="str">
        <f>REPLACE(INDEX(GroupVertices[Group],MATCH(Edges24[[#This Row],[Vertex 1]],GroupVertices[Vertex],0)),1,1,"")</f>
        <v>2</v>
      </c>
      <c r="U257" s="78" t="str">
        <f>REPLACE(INDEX(GroupVertices[Group],MATCH(Edges24[[#This Row],[Vertex 2]],GroupVertices[Vertex],0)),1,1,"")</f>
        <v>4</v>
      </c>
      <c r="V257" s="48"/>
      <c r="W257" s="49"/>
      <c r="X257" s="48"/>
      <c r="Y257" s="49"/>
      <c r="Z257" s="48"/>
      <c r="AA257" s="49"/>
      <c r="AB257" s="48"/>
      <c r="AC257" s="49"/>
      <c r="AD257" s="48"/>
    </row>
    <row r="258" spans="1:30" ht="15">
      <c r="A258" s="65" t="s">
        <v>242</v>
      </c>
      <c r="B258" s="65" t="s">
        <v>247</v>
      </c>
      <c r="C258" s="66"/>
      <c r="D258" s="67"/>
      <c r="E258" s="66"/>
      <c r="F258" s="69"/>
      <c r="G258" s="66"/>
      <c r="H258" s="70"/>
      <c r="I258" s="71"/>
      <c r="J258" s="71"/>
      <c r="K258" s="34" t="s">
        <v>65</v>
      </c>
      <c r="L258" s="72">
        <v>258</v>
      </c>
      <c r="M258" s="72"/>
      <c r="N258" s="73"/>
      <c r="O258" s="79" t="s">
        <v>417</v>
      </c>
      <c r="P258" s="79">
        <v>1</v>
      </c>
      <c r="Q258" s="79" t="s">
        <v>418</v>
      </c>
      <c r="R258" s="79"/>
      <c r="S258" s="79"/>
      <c r="T258" s="78" t="str">
        <f>REPLACE(INDEX(GroupVertices[Group],MATCH(Edges24[[#This Row],[Vertex 1]],GroupVertices[Vertex],0)),1,1,"")</f>
        <v>2</v>
      </c>
      <c r="U258" s="78" t="str">
        <f>REPLACE(INDEX(GroupVertices[Group],MATCH(Edges24[[#This Row],[Vertex 2]],GroupVertices[Vertex],0)),1,1,"")</f>
        <v>6</v>
      </c>
      <c r="V258" s="48"/>
      <c r="W258" s="49"/>
      <c r="X258" s="48"/>
      <c r="Y258" s="49"/>
      <c r="Z258" s="48"/>
      <c r="AA258" s="49"/>
      <c r="AB258" s="48"/>
      <c r="AC258" s="49"/>
      <c r="AD258" s="48"/>
    </row>
    <row r="259" spans="1:30" ht="15">
      <c r="A259" s="65" t="s">
        <v>246</v>
      </c>
      <c r="B259" s="65" t="s">
        <v>247</v>
      </c>
      <c r="C259" s="66"/>
      <c r="D259" s="67"/>
      <c r="E259" s="66"/>
      <c r="F259" s="69"/>
      <c r="G259" s="66"/>
      <c r="H259" s="70"/>
      <c r="I259" s="71"/>
      <c r="J259" s="71"/>
      <c r="K259" s="34" t="s">
        <v>65</v>
      </c>
      <c r="L259" s="72">
        <v>259</v>
      </c>
      <c r="M259" s="72"/>
      <c r="N259" s="73"/>
      <c r="O259" s="79" t="s">
        <v>417</v>
      </c>
      <c r="P259" s="79">
        <v>1</v>
      </c>
      <c r="Q259" s="79" t="s">
        <v>418</v>
      </c>
      <c r="R259" s="79"/>
      <c r="S259" s="79"/>
      <c r="T259" s="78" t="str">
        <f>REPLACE(INDEX(GroupVertices[Group],MATCH(Edges24[[#This Row],[Vertex 1]],GroupVertices[Vertex],0)),1,1,"")</f>
        <v>2</v>
      </c>
      <c r="U259" s="78" t="str">
        <f>REPLACE(INDEX(GroupVertices[Group],MATCH(Edges24[[#This Row],[Vertex 2]],GroupVertices[Vertex],0)),1,1,"")</f>
        <v>6</v>
      </c>
      <c r="V259" s="48"/>
      <c r="W259" s="49"/>
      <c r="X259" s="48"/>
      <c r="Y259" s="49"/>
      <c r="Z259" s="48"/>
      <c r="AA259" s="49"/>
      <c r="AB259" s="48"/>
      <c r="AC259" s="49"/>
      <c r="AD259" s="48"/>
    </row>
    <row r="260" spans="1:30" ht="15">
      <c r="A260" s="65" t="s">
        <v>247</v>
      </c>
      <c r="B260" s="65" t="s">
        <v>389</v>
      </c>
      <c r="C260" s="66"/>
      <c r="D260" s="67"/>
      <c r="E260" s="66"/>
      <c r="F260" s="69"/>
      <c r="G260" s="66"/>
      <c r="H260" s="70"/>
      <c r="I260" s="71"/>
      <c r="J260" s="71"/>
      <c r="K260" s="34" t="s">
        <v>65</v>
      </c>
      <c r="L260" s="72">
        <v>260</v>
      </c>
      <c r="M260" s="72"/>
      <c r="N260" s="73"/>
      <c r="O260" s="79" t="s">
        <v>417</v>
      </c>
      <c r="P260" s="79">
        <v>1</v>
      </c>
      <c r="Q260" s="79" t="s">
        <v>418</v>
      </c>
      <c r="R260" s="79"/>
      <c r="S260" s="79"/>
      <c r="T260" s="78" t="str">
        <f>REPLACE(INDEX(GroupVertices[Group],MATCH(Edges24[[#This Row],[Vertex 1]],GroupVertices[Vertex],0)),1,1,"")</f>
        <v>6</v>
      </c>
      <c r="U260" s="78" t="str">
        <f>REPLACE(INDEX(GroupVertices[Group],MATCH(Edges24[[#This Row],[Vertex 2]],GroupVertices[Vertex],0)),1,1,"")</f>
        <v>6</v>
      </c>
      <c r="V260" s="48"/>
      <c r="W260" s="49"/>
      <c r="X260" s="48"/>
      <c r="Y260" s="49"/>
      <c r="Z260" s="48"/>
      <c r="AA260" s="49"/>
      <c r="AB260" s="48"/>
      <c r="AC260" s="49"/>
      <c r="AD260" s="48"/>
    </row>
    <row r="261" spans="1:30" ht="15">
      <c r="A261" s="65" t="s">
        <v>247</v>
      </c>
      <c r="B261" s="65" t="s">
        <v>248</v>
      </c>
      <c r="C261" s="66"/>
      <c r="D261" s="67"/>
      <c r="E261" s="66"/>
      <c r="F261" s="69"/>
      <c r="G261" s="66"/>
      <c r="H261" s="70"/>
      <c r="I261" s="71"/>
      <c r="J261" s="71"/>
      <c r="K261" s="34" t="s">
        <v>66</v>
      </c>
      <c r="L261" s="72">
        <v>261</v>
      </c>
      <c r="M261" s="72"/>
      <c r="N261" s="73"/>
      <c r="O261" s="79" t="s">
        <v>417</v>
      </c>
      <c r="P261" s="79">
        <v>1</v>
      </c>
      <c r="Q261" s="79" t="s">
        <v>418</v>
      </c>
      <c r="R261" s="79"/>
      <c r="S261" s="79"/>
      <c r="T261" s="78" t="str">
        <f>REPLACE(INDEX(GroupVertices[Group],MATCH(Edges24[[#This Row],[Vertex 1]],GroupVertices[Vertex],0)),1,1,"")</f>
        <v>6</v>
      </c>
      <c r="U261" s="78" t="str">
        <f>REPLACE(INDEX(GroupVertices[Group],MATCH(Edges24[[#This Row],[Vertex 2]],GroupVertices[Vertex],0)),1,1,"")</f>
        <v>3</v>
      </c>
      <c r="V261" s="48"/>
      <c r="W261" s="49"/>
      <c r="X261" s="48"/>
      <c r="Y261" s="49"/>
      <c r="Z261" s="48"/>
      <c r="AA261" s="49"/>
      <c r="AB261" s="48"/>
      <c r="AC261" s="49"/>
      <c r="AD261" s="48"/>
    </row>
    <row r="262" spans="1:30" ht="15">
      <c r="A262" s="65" t="s">
        <v>247</v>
      </c>
      <c r="B262" s="65" t="s">
        <v>289</v>
      </c>
      <c r="C262" s="66"/>
      <c r="D262" s="67"/>
      <c r="E262" s="66"/>
      <c r="F262" s="69"/>
      <c r="G262" s="66"/>
      <c r="H262" s="70"/>
      <c r="I262" s="71"/>
      <c r="J262" s="71"/>
      <c r="K262" s="34" t="s">
        <v>65</v>
      </c>
      <c r="L262" s="72">
        <v>262</v>
      </c>
      <c r="M262" s="72"/>
      <c r="N262" s="73"/>
      <c r="O262" s="79" t="s">
        <v>417</v>
      </c>
      <c r="P262" s="79">
        <v>1</v>
      </c>
      <c r="Q262" s="79" t="s">
        <v>418</v>
      </c>
      <c r="R262" s="79"/>
      <c r="S262" s="79"/>
      <c r="T262" s="78" t="str">
        <f>REPLACE(INDEX(GroupVertices[Group],MATCH(Edges24[[#This Row],[Vertex 1]],GroupVertices[Vertex],0)),1,1,"")</f>
        <v>6</v>
      </c>
      <c r="U262" s="78" t="str">
        <f>REPLACE(INDEX(GroupVertices[Group],MATCH(Edges24[[#This Row],[Vertex 2]],GroupVertices[Vertex],0)),1,1,"")</f>
        <v>6</v>
      </c>
      <c r="V262" s="48"/>
      <c r="W262" s="49"/>
      <c r="X262" s="48"/>
      <c r="Y262" s="49"/>
      <c r="Z262" s="48"/>
      <c r="AA262" s="49"/>
      <c r="AB262" s="48"/>
      <c r="AC262" s="49"/>
      <c r="AD262" s="48"/>
    </row>
    <row r="263" spans="1:30" ht="15">
      <c r="A263" s="65" t="s">
        <v>247</v>
      </c>
      <c r="B263" s="65" t="s">
        <v>339</v>
      </c>
      <c r="C263" s="66"/>
      <c r="D263" s="67"/>
      <c r="E263" s="66"/>
      <c r="F263" s="69"/>
      <c r="G263" s="66"/>
      <c r="H263" s="70"/>
      <c r="I263" s="71"/>
      <c r="J263" s="71"/>
      <c r="K263" s="34" t="s">
        <v>65</v>
      </c>
      <c r="L263" s="72">
        <v>263</v>
      </c>
      <c r="M263" s="72"/>
      <c r="N263" s="73"/>
      <c r="O263" s="79" t="s">
        <v>417</v>
      </c>
      <c r="P263" s="79">
        <v>1</v>
      </c>
      <c r="Q263" s="79" t="s">
        <v>418</v>
      </c>
      <c r="R263" s="79"/>
      <c r="S263" s="79"/>
      <c r="T263" s="78" t="str">
        <f>REPLACE(INDEX(GroupVertices[Group],MATCH(Edges24[[#This Row],[Vertex 1]],GroupVertices[Vertex],0)),1,1,"")</f>
        <v>6</v>
      </c>
      <c r="U263" s="78" t="str">
        <f>REPLACE(INDEX(GroupVertices[Group],MATCH(Edges24[[#This Row],[Vertex 2]],GroupVertices[Vertex],0)),1,1,"")</f>
        <v>2</v>
      </c>
      <c r="V263" s="48"/>
      <c r="W263" s="49"/>
      <c r="X263" s="48"/>
      <c r="Y263" s="49"/>
      <c r="Z263" s="48"/>
      <c r="AA263" s="49"/>
      <c r="AB263" s="48"/>
      <c r="AC263" s="49"/>
      <c r="AD263" s="48"/>
    </row>
    <row r="264" spans="1:30" ht="15">
      <c r="A264" s="65" t="s">
        <v>199</v>
      </c>
      <c r="B264" s="65" t="s">
        <v>247</v>
      </c>
      <c r="C264" s="66"/>
      <c r="D264" s="67"/>
      <c r="E264" s="66"/>
      <c r="F264" s="69"/>
      <c r="G264" s="66"/>
      <c r="H264" s="70"/>
      <c r="I264" s="71"/>
      <c r="J264" s="71"/>
      <c r="K264" s="34" t="s">
        <v>65</v>
      </c>
      <c r="L264" s="72">
        <v>264</v>
      </c>
      <c r="M264" s="72"/>
      <c r="N264" s="73"/>
      <c r="O264" s="79" t="s">
        <v>417</v>
      </c>
      <c r="P264" s="79">
        <v>1</v>
      </c>
      <c r="Q264" s="79" t="s">
        <v>418</v>
      </c>
      <c r="R264" s="79"/>
      <c r="S264" s="79"/>
      <c r="T264" s="78" t="str">
        <f>REPLACE(INDEX(GroupVertices[Group],MATCH(Edges24[[#This Row],[Vertex 1]],GroupVertices[Vertex],0)),1,1,"")</f>
        <v>1</v>
      </c>
      <c r="U264" s="78" t="str">
        <f>REPLACE(INDEX(GroupVertices[Group],MATCH(Edges24[[#This Row],[Vertex 2]],GroupVertices[Vertex],0)),1,1,"")</f>
        <v>6</v>
      </c>
      <c r="V264" s="48"/>
      <c r="W264" s="49"/>
      <c r="X264" s="48"/>
      <c r="Y264" s="49"/>
      <c r="Z264" s="48"/>
      <c r="AA264" s="49"/>
      <c r="AB264" s="48"/>
      <c r="AC264" s="49"/>
      <c r="AD264" s="48"/>
    </row>
    <row r="265" spans="1:30" ht="15">
      <c r="A265" s="65" t="s">
        <v>248</v>
      </c>
      <c r="B265" s="65" t="s">
        <v>247</v>
      </c>
      <c r="C265" s="66"/>
      <c r="D265" s="67"/>
      <c r="E265" s="66"/>
      <c r="F265" s="69"/>
      <c r="G265" s="66"/>
      <c r="H265" s="70"/>
      <c r="I265" s="71"/>
      <c r="J265" s="71"/>
      <c r="K265" s="34" t="s">
        <v>66</v>
      </c>
      <c r="L265" s="72">
        <v>265</v>
      </c>
      <c r="M265" s="72"/>
      <c r="N265" s="73"/>
      <c r="O265" s="79" t="s">
        <v>417</v>
      </c>
      <c r="P265" s="79">
        <v>1</v>
      </c>
      <c r="Q265" s="79" t="s">
        <v>418</v>
      </c>
      <c r="R265" s="79"/>
      <c r="S265" s="79"/>
      <c r="T265" s="78" t="str">
        <f>REPLACE(INDEX(GroupVertices[Group],MATCH(Edges24[[#This Row],[Vertex 1]],GroupVertices[Vertex],0)),1,1,"")</f>
        <v>3</v>
      </c>
      <c r="U265" s="78" t="str">
        <f>REPLACE(INDEX(GroupVertices[Group],MATCH(Edges24[[#This Row],[Vertex 2]],GroupVertices[Vertex],0)),1,1,"")</f>
        <v>6</v>
      </c>
      <c r="V265" s="48"/>
      <c r="W265" s="49"/>
      <c r="X265" s="48"/>
      <c r="Y265" s="49"/>
      <c r="Z265" s="48"/>
      <c r="AA265" s="49"/>
      <c r="AB265" s="48"/>
      <c r="AC265" s="49"/>
      <c r="AD265" s="48"/>
    </row>
    <row r="266" spans="1:30" ht="15">
      <c r="A266" s="65" t="s">
        <v>248</v>
      </c>
      <c r="B266" s="65" t="s">
        <v>276</v>
      </c>
      <c r="C266" s="66"/>
      <c r="D266" s="67"/>
      <c r="E266" s="66"/>
      <c r="F266" s="69"/>
      <c r="G266" s="66"/>
      <c r="H266" s="70"/>
      <c r="I266" s="71"/>
      <c r="J266" s="71"/>
      <c r="K266" s="34" t="s">
        <v>65</v>
      </c>
      <c r="L266" s="72">
        <v>266</v>
      </c>
      <c r="M266" s="72"/>
      <c r="N266" s="73"/>
      <c r="O266" s="79" t="s">
        <v>417</v>
      </c>
      <c r="P266" s="79">
        <v>1</v>
      </c>
      <c r="Q266" s="79" t="s">
        <v>418</v>
      </c>
      <c r="R266" s="79"/>
      <c r="S266" s="79"/>
      <c r="T266" s="78" t="str">
        <f>REPLACE(INDEX(GroupVertices[Group],MATCH(Edges24[[#This Row],[Vertex 1]],GroupVertices[Vertex],0)),1,1,"")</f>
        <v>3</v>
      </c>
      <c r="U266" s="78" t="str">
        <f>REPLACE(INDEX(GroupVertices[Group],MATCH(Edges24[[#This Row],[Vertex 2]],GroupVertices[Vertex],0)),1,1,"")</f>
        <v>3</v>
      </c>
      <c r="V266" s="48"/>
      <c r="W266" s="49"/>
      <c r="X266" s="48"/>
      <c r="Y266" s="49"/>
      <c r="Z266" s="48"/>
      <c r="AA266" s="49"/>
      <c r="AB266" s="48"/>
      <c r="AC266" s="49"/>
      <c r="AD266" s="48"/>
    </row>
    <row r="267" spans="1:30" ht="15">
      <c r="A267" s="65" t="s">
        <v>248</v>
      </c>
      <c r="B267" s="65" t="s">
        <v>222</v>
      </c>
      <c r="C267" s="66"/>
      <c r="D267" s="67"/>
      <c r="E267" s="66"/>
      <c r="F267" s="69"/>
      <c r="G267" s="66"/>
      <c r="H267" s="70"/>
      <c r="I267" s="71"/>
      <c r="J267" s="71"/>
      <c r="K267" s="34" t="s">
        <v>65</v>
      </c>
      <c r="L267" s="72">
        <v>267</v>
      </c>
      <c r="M267" s="72"/>
      <c r="N267" s="73"/>
      <c r="O267" s="79" t="s">
        <v>417</v>
      </c>
      <c r="P267" s="79">
        <v>1</v>
      </c>
      <c r="Q267" s="79" t="s">
        <v>418</v>
      </c>
      <c r="R267" s="79"/>
      <c r="S267" s="79"/>
      <c r="T267" s="78" t="str">
        <f>REPLACE(INDEX(GroupVertices[Group],MATCH(Edges24[[#This Row],[Vertex 1]],GroupVertices[Vertex],0)),1,1,"")</f>
        <v>3</v>
      </c>
      <c r="U267" s="78" t="str">
        <f>REPLACE(INDEX(GroupVertices[Group],MATCH(Edges24[[#This Row],[Vertex 2]],GroupVertices[Vertex],0)),1,1,"")</f>
        <v>3</v>
      </c>
      <c r="V267" s="48"/>
      <c r="W267" s="49"/>
      <c r="X267" s="48"/>
      <c r="Y267" s="49"/>
      <c r="Z267" s="48"/>
      <c r="AA267" s="49"/>
      <c r="AB267" s="48"/>
      <c r="AC267" s="49"/>
      <c r="AD267" s="48"/>
    </row>
    <row r="268" spans="1:30" ht="15">
      <c r="A268" s="65" t="s">
        <v>248</v>
      </c>
      <c r="B268" s="65" t="s">
        <v>326</v>
      </c>
      <c r="C268" s="66"/>
      <c r="D268" s="67"/>
      <c r="E268" s="66"/>
      <c r="F268" s="69"/>
      <c r="G268" s="66"/>
      <c r="H268" s="70"/>
      <c r="I268" s="71"/>
      <c r="J268" s="71"/>
      <c r="K268" s="34" t="s">
        <v>65</v>
      </c>
      <c r="L268" s="72">
        <v>268</v>
      </c>
      <c r="M268" s="72"/>
      <c r="N268" s="73"/>
      <c r="O268" s="79" t="s">
        <v>417</v>
      </c>
      <c r="P268" s="79">
        <v>1</v>
      </c>
      <c r="Q268" s="79" t="s">
        <v>418</v>
      </c>
      <c r="R268" s="79"/>
      <c r="S268" s="79"/>
      <c r="T268" s="78" t="str">
        <f>REPLACE(INDEX(GroupVertices[Group],MATCH(Edges24[[#This Row],[Vertex 1]],GroupVertices[Vertex],0)),1,1,"")</f>
        <v>3</v>
      </c>
      <c r="U268" s="78" t="str">
        <f>REPLACE(INDEX(GroupVertices[Group],MATCH(Edges24[[#This Row],[Vertex 2]],GroupVertices[Vertex],0)),1,1,"")</f>
        <v>3</v>
      </c>
      <c r="V268" s="48"/>
      <c r="W268" s="49"/>
      <c r="X268" s="48"/>
      <c r="Y268" s="49"/>
      <c r="Z268" s="48"/>
      <c r="AA268" s="49"/>
      <c r="AB268" s="48"/>
      <c r="AC268" s="49"/>
      <c r="AD268" s="48"/>
    </row>
    <row r="269" spans="1:30" ht="15">
      <c r="A269" s="65" t="s">
        <v>199</v>
      </c>
      <c r="B269" s="65" t="s">
        <v>248</v>
      </c>
      <c r="C269" s="66"/>
      <c r="D269" s="67"/>
      <c r="E269" s="66"/>
      <c r="F269" s="69"/>
      <c r="G269" s="66"/>
      <c r="H269" s="70"/>
      <c r="I269" s="71"/>
      <c r="J269" s="71"/>
      <c r="K269" s="34" t="s">
        <v>65</v>
      </c>
      <c r="L269" s="72">
        <v>269</v>
      </c>
      <c r="M269" s="72"/>
      <c r="N269" s="73"/>
      <c r="O269" s="79" t="s">
        <v>417</v>
      </c>
      <c r="P269" s="79">
        <v>1</v>
      </c>
      <c r="Q269" s="79" t="s">
        <v>418</v>
      </c>
      <c r="R269" s="79"/>
      <c r="S269" s="79"/>
      <c r="T269" s="78" t="str">
        <f>REPLACE(INDEX(GroupVertices[Group],MATCH(Edges24[[#This Row],[Vertex 1]],GroupVertices[Vertex],0)),1,1,"")</f>
        <v>1</v>
      </c>
      <c r="U269" s="78" t="str">
        <f>REPLACE(INDEX(GroupVertices[Group],MATCH(Edges24[[#This Row],[Vertex 2]],GroupVertices[Vertex],0)),1,1,"")</f>
        <v>3</v>
      </c>
      <c r="V269" s="48"/>
      <c r="W269" s="49"/>
      <c r="X269" s="48"/>
      <c r="Y269" s="49"/>
      <c r="Z269" s="48"/>
      <c r="AA269" s="49"/>
      <c r="AB269" s="48"/>
      <c r="AC269" s="49"/>
      <c r="AD269" s="48"/>
    </row>
    <row r="270" spans="1:30" ht="15">
      <c r="A270" s="65" t="s">
        <v>249</v>
      </c>
      <c r="B270" s="65" t="s">
        <v>250</v>
      </c>
      <c r="C270" s="66"/>
      <c r="D270" s="67"/>
      <c r="E270" s="66"/>
      <c r="F270" s="69"/>
      <c r="G270" s="66"/>
      <c r="H270" s="70"/>
      <c r="I270" s="71"/>
      <c r="J270" s="71"/>
      <c r="K270" s="34" t="s">
        <v>65</v>
      </c>
      <c r="L270" s="72">
        <v>270</v>
      </c>
      <c r="M270" s="72"/>
      <c r="N270" s="73"/>
      <c r="O270" s="79" t="s">
        <v>417</v>
      </c>
      <c r="P270" s="79">
        <v>1</v>
      </c>
      <c r="Q270" s="79" t="s">
        <v>418</v>
      </c>
      <c r="R270" s="79"/>
      <c r="S270" s="79"/>
      <c r="T270" s="78" t="str">
        <f>REPLACE(INDEX(GroupVertices[Group],MATCH(Edges24[[#This Row],[Vertex 1]],GroupVertices[Vertex],0)),1,1,"")</f>
        <v>1</v>
      </c>
      <c r="U270" s="78" t="str">
        <f>REPLACE(INDEX(GroupVertices[Group],MATCH(Edges24[[#This Row],[Vertex 2]],GroupVertices[Vertex],0)),1,1,"")</f>
        <v>3</v>
      </c>
      <c r="V270" s="48"/>
      <c r="W270" s="49"/>
      <c r="X270" s="48"/>
      <c r="Y270" s="49"/>
      <c r="Z270" s="48"/>
      <c r="AA270" s="49"/>
      <c r="AB270" s="48"/>
      <c r="AC270" s="49"/>
      <c r="AD270" s="48"/>
    </row>
    <row r="271" spans="1:30" ht="15">
      <c r="A271" s="65" t="s">
        <v>250</v>
      </c>
      <c r="B271" s="65" t="s">
        <v>276</v>
      </c>
      <c r="C271" s="66"/>
      <c r="D271" s="67"/>
      <c r="E271" s="66"/>
      <c r="F271" s="69"/>
      <c r="G271" s="66"/>
      <c r="H271" s="70"/>
      <c r="I271" s="71"/>
      <c r="J271" s="71"/>
      <c r="K271" s="34" t="s">
        <v>65</v>
      </c>
      <c r="L271" s="72">
        <v>271</v>
      </c>
      <c r="M271" s="72"/>
      <c r="N271" s="73"/>
      <c r="O271" s="79" t="s">
        <v>417</v>
      </c>
      <c r="P271" s="79">
        <v>1</v>
      </c>
      <c r="Q271" s="79" t="s">
        <v>418</v>
      </c>
      <c r="R271" s="79"/>
      <c r="S271" s="79"/>
      <c r="T271" s="78" t="str">
        <f>REPLACE(INDEX(GroupVertices[Group],MATCH(Edges24[[#This Row],[Vertex 1]],GroupVertices[Vertex],0)),1,1,"")</f>
        <v>3</v>
      </c>
      <c r="U271" s="78" t="str">
        <f>REPLACE(INDEX(GroupVertices[Group],MATCH(Edges24[[#This Row],[Vertex 2]],GroupVertices[Vertex],0)),1,1,"")</f>
        <v>3</v>
      </c>
      <c r="V271" s="48"/>
      <c r="W271" s="49"/>
      <c r="X271" s="48"/>
      <c r="Y271" s="49"/>
      <c r="Z271" s="48"/>
      <c r="AA271" s="49"/>
      <c r="AB271" s="48"/>
      <c r="AC271" s="49"/>
      <c r="AD271" s="48"/>
    </row>
    <row r="272" spans="1:30" ht="15">
      <c r="A272" s="65" t="s">
        <v>250</v>
      </c>
      <c r="B272" s="65" t="s">
        <v>222</v>
      </c>
      <c r="C272" s="66"/>
      <c r="D272" s="67"/>
      <c r="E272" s="66"/>
      <c r="F272" s="69"/>
      <c r="G272" s="66"/>
      <c r="H272" s="70"/>
      <c r="I272" s="71"/>
      <c r="J272" s="71"/>
      <c r="K272" s="34" t="s">
        <v>65</v>
      </c>
      <c r="L272" s="72">
        <v>272</v>
      </c>
      <c r="M272" s="72"/>
      <c r="N272" s="73"/>
      <c r="O272" s="79" t="s">
        <v>417</v>
      </c>
      <c r="P272" s="79">
        <v>1</v>
      </c>
      <c r="Q272" s="79" t="s">
        <v>418</v>
      </c>
      <c r="R272" s="79"/>
      <c r="S272" s="79"/>
      <c r="T272" s="78" t="str">
        <f>REPLACE(INDEX(GroupVertices[Group],MATCH(Edges24[[#This Row],[Vertex 1]],GroupVertices[Vertex],0)),1,1,"")</f>
        <v>3</v>
      </c>
      <c r="U272" s="78" t="str">
        <f>REPLACE(INDEX(GroupVertices[Group],MATCH(Edges24[[#This Row],[Vertex 2]],GroupVertices[Vertex],0)),1,1,"")</f>
        <v>3</v>
      </c>
      <c r="V272" s="48"/>
      <c r="W272" s="49"/>
      <c r="X272" s="48"/>
      <c r="Y272" s="49"/>
      <c r="Z272" s="48"/>
      <c r="AA272" s="49"/>
      <c r="AB272" s="48"/>
      <c r="AC272" s="49"/>
      <c r="AD272" s="48"/>
    </row>
    <row r="273" spans="1:30" ht="15">
      <c r="A273" s="65" t="s">
        <v>250</v>
      </c>
      <c r="B273" s="65" t="s">
        <v>326</v>
      </c>
      <c r="C273" s="66"/>
      <c r="D273" s="67"/>
      <c r="E273" s="66"/>
      <c r="F273" s="69"/>
      <c r="G273" s="66"/>
      <c r="H273" s="70"/>
      <c r="I273" s="71"/>
      <c r="J273" s="71"/>
      <c r="K273" s="34" t="s">
        <v>65</v>
      </c>
      <c r="L273" s="72">
        <v>273</v>
      </c>
      <c r="M273" s="72"/>
      <c r="N273" s="73"/>
      <c r="O273" s="79" t="s">
        <v>417</v>
      </c>
      <c r="P273" s="79">
        <v>1</v>
      </c>
      <c r="Q273" s="79" t="s">
        <v>418</v>
      </c>
      <c r="R273" s="79"/>
      <c r="S273" s="79"/>
      <c r="T273" s="78" t="str">
        <f>REPLACE(INDEX(GroupVertices[Group],MATCH(Edges24[[#This Row],[Vertex 1]],GroupVertices[Vertex],0)),1,1,"")</f>
        <v>3</v>
      </c>
      <c r="U273" s="78" t="str">
        <f>REPLACE(INDEX(GroupVertices[Group],MATCH(Edges24[[#This Row],[Vertex 2]],GroupVertices[Vertex],0)),1,1,"")</f>
        <v>3</v>
      </c>
      <c r="V273" s="48"/>
      <c r="W273" s="49"/>
      <c r="X273" s="48"/>
      <c r="Y273" s="49"/>
      <c r="Z273" s="48"/>
      <c r="AA273" s="49"/>
      <c r="AB273" s="48"/>
      <c r="AC273" s="49"/>
      <c r="AD273" s="48"/>
    </row>
    <row r="274" spans="1:30" ht="15">
      <c r="A274" s="65" t="s">
        <v>250</v>
      </c>
      <c r="B274" s="65" t="s">
        <v>219</v>
      </c>
      <c r="C274" s="66"/>
      <c r="D274" s="67"/>
      <c r="E274" s="66"/>
      <c r="F274" s="69"/>
      <c r="G274" s="66"/>
      <c r="H274" s="70"/>
      <c r="I274" s="71"/>
      <c r="J274" s="71"/>
      <c r="K274" s="34" t="s">
        <v>65</v>
      </c>
      <c r="L274" s="72">
        <v>274</v>
      </c>
      <c r="M274" s="72"/>
      <c r="N274" s="73"/>
      <c r="O274" s="79" t="s">
        <v>417</v>
      </c>
      <c r="P274" s="79">
        <v>1</v>
      </c>
      <c r="Q274" s="79" t="s">
        <v>418</v>
      </c>
      <c r="R274" s="79"/>
      <c r="S274" s="79"/>
      <c r="T274" s="78" t="str">
        <f>REPLACE(INDEX(GroupVertices[Group],MATCH(Edges24[[#This Row],[Vertex 1]],GroupVertices[Vertex],0)),1,1,"")</f>
        <v>3</v>
      </c>
      <c r="U274" s="78" t="str">
        <f>REPLACE(INDEX(GroupVertices[Group],MATCH(Edges24[[#This Row],[Vertex 2]],GroupVertices[Vertex],0)),1,1,"")</f>
        <v>4</v>
      </c>
      <c r="V274" s="48"/>
      <c r="W274" s="49"/>
      <c r="X274" s="48"/>
      <c r="Y274" s="49"/>
      <c r="Z274" s="48"/>
      <c r="AA274" s="49"/>
      <c r="AB274" s="48"/>
      <c r="AC274" s="49"/>
      <c r="AD274" s="48"/>
    </row>
    <row r="275" spans="1:30" ht="15">
      <c r="A275" s="65" t="s">
        <v>250</v>
      </c>
      <c r="B275" s="65" t="s">
        <v>350</v>
      </c>
      <c r="C275" s="66"/>
      <c r="D275" s="67"/>
      <c r="E275" s="66"/>
      <c r="F275" s="69"/>
      <c r="G275" s="66"/>
      <c r="H275" s="70"/>
      <c r="I275" s="71"/>
      <c r="J275" s="71"/>
      <c r="K275" s="34" t="s">
        <v>65</v>
      </c>
      <c r="L275" s="72">
        <v>275</v>
      </c>
      <c r="M275" s="72"/>
      <c r="N275" s="73"/>
      <c r="O275" s="79" t="s">
        <v>417</v>
      </c>
      <c r="P275" s="79">
        <v>1</v>
      </c>
      <c r="Q275" s="79" t="s">
        <v>418</v>
      </c>
      <c r="R275" s="79"/>
      <c r="S275" s="79"/>
      <c r="T275" s="78" t="str">
        <f>REPLACE(INDEX(GroupVertices[Group],MATCH(Edges24[[#This Row],[Vertex 1]],GroupVertices[Vertex],0)),1,1,"")</f>
        <v>3</v>
      </c>
      <c r="U275" s="78" t="str">
        <f>REPLACE(INDEX(GroupVertices[Group],MATCH(Edges24[[#This Row],[Vertex 2]],GroupVertices[Vertex],0)),1,1,"")</f>
        <v>3</v>
      </c>
      <c r="V275" s="48"/>
      <c r="W275" s="49"/>
      <c r="X275" s="48"/>
      <c r="Y275" s="49"/>
      <c r="Z275" s="48"/>
      <c r="AA275" s="49"/>
      <c r="AB275" s="48"/>
      <c r="AC275" s="49"/>
      <c r="AD275" s="48"/>
    </row>
    <row r="276" spans="1:30" ht="15">
      <c r="A276" s="65" t="s">
        <v>250</v>
      </c>
      <c r="B276" s="65" t="s">
        <v>301</v>
      </c>
      <c r="C276" s="66"/>
      <c r="D276" s="67"/>
      <c r="E276" s="66"/>
      <c r="F276" s="69"/>
      <c r="G276" s="66"/>
      <c r="H276" s="70"/>
      <c r="I276" s="71"/>
      <c r="J276" s="71"/>
      <c r="K276" s="34" t="s">
        <v>65</v>
      </c>
      <c r="L276" s="72">
        <v>276</v>
      </c>
      <c r="M276" s="72"/>
      <c r="N276" s="73"/>
      <c r="O276" s="79" t="s">
        <v>417</v>
      </c>
      <c r="P276" s="79">
        <v>1</v>
      </c>
      <c r="Q276" s="79" t="s">
        <v>418</v>
      </c>
      <c r="R276" s="79"/>
      <c r="S276" s="79"/>
      <c r="T276" s="78" t="str">
        <f>REPLACE(INDEX(GroupVertices[Group],MATCH(Edges24[[#This Row],[Vertex 1]],GroupVertices[Vertex],0)),1,1,"")</f>
        <v>3</v>
      </c>
      <c r="U276" s="78" t="str">
        <f>REPLACE(INDEX(GroupVertices[Group],MATCH(Edges24[[#This Row],[Vertex 2]],GroupVertices[Vertex],0)),1,1,"")</f>
        <v>3</v>
      </c>
      <c r="V276" s="48"/>
      <c r="W276" s="49"/>
      <c r="X276" s="48"/>
      <c r="Y276" s="49"/>
      <c r="Z276" s="48"/>
      <c r="AA276" s="49"/>
      <c r="AB276" s="48"/>
      <c r="AC276" s="49"/>
      <c r="AD276" s="48"/>
    </row>
    <row r="277" spans="1:30" ht="15">
      <c r="A277" s="65" t="s">
        <v>250</v>
      </c>
      <c r="B277" s="65" t="s">
        <v>302</v>
      </c>
      <c r="C277" s="66"/>
      <c r="D277" s="67"/>
      <c r="E277" s="66"/>
      <c r="F277" s="69"/>
      <c r="G277" s="66"/>
      <c r="H277" s="70"/>
      <c r="I277" s="71"/>
      <c r="J277" s="71"/>
      <c r="K277" s="34" t="s">
        <v>65</v>
      </c>
      <c r="L277" s="72">
        <v>277</v>
      </c>
      <c r="M277" s="72"/>
      <c r="N277" s="73"/>
      <c r="O277" s="79" t="s">
        <v>417</v>
      </c>
      <c r="P277" s="79">
        <v>1</v>
      </c>
      <c r="Q277" s="79" t="s">
        <v>418</v>
      </c>
      <c r="R277" s="79"/>
      <c r="S277" s="79"/>
      <c r="T277" s="78" t="str">
        <f>REPLACE(INDEX(GroupVertices[Group],MATCH(Edges24[[#This Row],[Vertex 1]],GroupVertices[Vertex],0)),1,1,"")</f>
        <v>3</v>
      </c>
      <c r="U277" s="78" t="str">
        <f>REPLACE(INDEX(GroupVertices[Group],MATCH(Edges24[[#This Row],[Vertex 2]],GroupVertices[Vertex],0)),1,1,"")</f>
        <v>3</v>
      </c>
      <c r="V277" s="48"/>
      <c r="W277" s="49"/>
      <c r="X277" s="48"/>
      <c r="Y277" s="49"/>
      <c r="Z277" s="48"/>
      <c r="AA277" s="49"/>
      <c r="AB277" s="48"/>
      <c r="AC277" s="49"/>
      <c r="AD277" s="48"/>
    </row>
    <row r="278" spans="1:30" ht="15">
      <c r="A278" s="65" t="s">
        <v>250</v>
      </c>
      <c r="B278" s="65" t="s">
        <v>283</v>
      </c>
      <c r="C278" s="66"/>
      <c r="D278" s="67"/>
      <c r="E278" s="66"/>
      <c r="F278" s="69"/>
      <c r="G278" s="66"/>
      <c r="H278" s="70"/>
      <c r="I278" s="71"/>
      <c r="J278" s="71"/>
      <c r="K278" s="34" t="s">
        <v>65</v>
      </c>
      <c r="L278" s="72">
        <v>278</v>
      </c>
      <c r="M278" s="72"/>
      <c r="N278" s="73"/>
      <c r="O278" s="79" t="s">
        <v>417</v>
      </c>
      <c r="P278" s="79">
        <v>1</v>
      </c>
      <c r="Q278" s="79" t="s">
        <v>418</v>
      </c>
      <c r="R278" s="79"/>
      <c r="S278" s="79"/>
      <c r="T278" s="78" t="str">
        <f>REPLACE(INDEX(GroupVertices[Group],MATCH(Edges24[[#This Row],[Vertex 1]],GroupVertices[Vertex],0)),1,1,"")</f>
        <v>3</v>
      </c>
      <c r="U278" s="78" t="str">
        <f>REPLACE(INDEX(GroupVertices[Group],MATCH(Edges24[[#This Row],[Vertex 2]],GroupVertices[Vertex],0)),1,1,"")</f>
        <v>2</v>
      </c>
      <c r="V278" s="48"/>
      <c r="W278" s="49"/>
      <c r="X278" s="48"/>
      <c r="Y278" s="49"/>
      <c r="Z278" s="48"/>
      <c r="AA278" s="49"/>
      <c r="AB278" s="48"/>
      <c r="AC278" s="49"/>
      <c r="AD278" s="48"/>
    </row>
    <row r="279" spans="1:30" ht="15">
      <c r="A279" s="65" t="s">
        <v>250</v>
      </c>
      <c r="B279" s="65" t="s">
        <v>300</v>
      </c>
      <c r="C279" s="66"/>
      <c r="D279" s="67"/>
      <c r="E279" s="66"/>
      <c r="F279" s="69"/>
      <c r="G279" s="66"/>
      <c r="H279" s="70"/>
      <c r="I279" s="71"/>
      <c r="J279" s="71"/>
      <c r="K279" s="34" t="s">
        <v>65</v>
      </c>
      <c r="L279" s="72">
        <v>279</v>
      </c>
      <c r="M279" s="72"/>
      <c r="N279" s="73"/>
      <c r="O279" s="79" t="s">
        <v>417</v>
      </c>
      <c r="P279" s="79">
        <v>1</v>
      </c>
      <c r="Q279" s="79" t="s">
        <v>418</v>
      </c>
      <c r="R279" s="79"/>
      <c r="S279" s="79"/>
      <c r="T279" s="78" t="str">
        <f>REPLACE(INDEX(GroupVertices[Group],MATCH(Edges24[[#This Row],[Vertex 1]],GroupVertices[Vertex],0)),1,1,"")</f>
        <v>3</v>
      </c>
      <c r="U279" s="78" t="str">
        <f>REPLACE(INDEX(GroupVertices[Group],MATCH(Edges24[[#This Row],[Vertex 2]],GroupVertices[Vertex],0)),1,1,"")</f>
        <v>3</v>
      </c>
      <c r="V279" s="48"/>
      <c r="W279" s="49"/>
      <c r="X279" s="48"/>
      <c r="Y279" s="49"/>
      <c r="Z279" s="48"/>
      <c r="AA279" s="49"/>
      <c r="AB279" s="48"/>
      <c r="AC279" s="49"/>
      <c r="AD279" s="48"/>
    </row>
    <row r="280" spans="1:30" ht="15">
      <c r="A280" s="65" t="s">
        <v>250</v>
      </c>
      <c r="B280" s="65" t="s">
        <v>325</v>
      </c>
      <c r="C280" s="66"/>
      <c r="D280" s="67"/>
      <c r="E280" s="66"/>
      <c r="F280" s="69"/>
      <c r="G280" s="66"/>
      <c r="H280" s="70"/>
      <c r="I280" s="71"/>
      <c r="J280" s="71"/>
      <c r="K280" s="34" t="s">
        <v>65</v>
      </c>
      <c r="L280" s="72">
        <v>280</v>
      </c>
      <c r="M280" s="72"/>
      <c r="N280" s="73"/>
      <c r="O280" s="79" t="s">
        <v>417</v>
      </c>
      <c r="P280" s="79">
        <v>1</v>
      </c>
      <c r="Q280" s="79" t="s">
        <v>418</v>
      </c>
      <c r="R280" s="79"/>
      <c r="S280" s="79"/>
      <c r="T280" s="78" t="str">
        <f>REPLACE(INDEX(GroupVertices[Group],MATCH(Edges24[[#This Row],[Vertex 1]],GroupVertices[Vertex],0)),1,1,"")</f>
        <v>3</v>
      </c>
      <c r="U280" s="78" t="str">
        <f>REPLACE(INDEX(GroupVertices[Group],MATCH(Edges24[[#This Row],[Vertex 2]],GroupVertices[Vertex],0)),1,1,"")</f>
        <v>3</v>
      </c>
      <c r="V280" s="48"/>
      <c r="W280" s="49"/>
      <c r="X280" s="48"/>
      <c r="Y280" s="49"/>
      <c r="Z280" s="48"/>
      <c r="AA280" s="49"/>
      <c r="AB280" s="48"/>
      <c r="AC280" s="49"/>
      <c r="AD280" s="48"/>
    </row>
    <row r="281" spans="1:30" ht="15">
      <c r="A281" s="65" t="s">
        <v>199</v>
      </c>
      <c r="B281" s="65" t="s">
        <v>250</v>
      </c>
      <c r="C281" s="66"/>
      <c r="D281" s="67"/>
      <c r="E281" s="66"/>
      <c r="F281" s="69"/>
      <c r="G281" s="66"/>
      <c r="H281" s="70"/>
      <c r="I281" s="71"/>
      <c r="J281" s="71"/>
      <c r="K281" s="34" t="s">
        <v>65</v>
      </c>
      <c r="L281" s="72">
        <v>281</v>
      </c>
      <c r="M281" s="72"/>
      <c r="N281" s="73"/>
      <c r="O281" s="79" t="s">
        <v>417</v>
      </c>
      <c r="P281" s="79">
        <v>1</v>
      </c>
      <c r="Q281" s="79" t="s">
        <v>418</v>
      </c>
      <c r="R281" s="79"/>
      <c r="S281" s="79"/>
      <c r="T281" s="78" t="str">
        <f>REPLACE(INDEX(GroupVertices[Group],MATCH(Edges24[[#This Row],[Vertex 1]],GroupVertices[Vertex],0)),1,1,"")</f>
        <v>1</v>
      </c>
      <c r="U281" s="78" t="str">
        <f>REPLACE(INDEX(GroupVertices[Group],MATCH(Edges24[[#This Row],[Vertex 2]],GroupVertices[Vertex],0)),1,1,"")</f>
        <v>3</v>
      </c>
      <c r="V281" s="48"/>
      <c r="W281" s="49"/>
      <c r="X281" s="48"/>
      <c r="Y281" s="49"/>
      <c r="Z281" s="48"/>
      <c r="AA281" s="49"/>
      <c r="AB281" s="48"/>
      <c r="AC281" s="49"/>
      <c r="AD281" s="48"/>
    </row>
    <row r="282" spans="1:30" ht="15">
      <c r="A282" s="65" t="s">
        <v>243</v>
      </c>
      <c r="B282" s="65" t="s">
        <v>252</v>
      </c>
      <c r="C282" s="66"/>
      <c r="D282" s="67"/>
      <c r="E282" s="66"/>
      <c r="F282" s="69"/>
      <c r="G282" s="66"/>
      <c r="H282" s="70"/>
      <c r="I282" s="71"/>
      <c r="J282" s="71"/>
      <c r="K282" s="34" t="s">
        <v>65</v>
      </c>
      <c r="L282" s="72">
        <v>282</v>
      </c>
      <c r="M282" s="72"/>
      <c r="N282" s="73"/>
      <c r="O282" s="79" t="s">
        <v>417</v>
      </c>
      <c r="P282" s="79">
        <v>1</v>
      </c>
      <c r="Q282" s="79" t="s">
        <v>418</v>
      </c>
      <c r="R282" s="79"/>
      <c r="S282" s="79"/>
      <c r="T282" s="78" t="str">
        <f>REPLACE(INDEX(GroupVertices[Group],MATCH(Edges24[[#This Row],[Vertex 1]],GroupVertices[Vertex],0)),1,1,"")</f>
        <v>2</v>
      </c>
      <c r="U282" s="78" t="str">
        <f>REPLACE(INDEX(GroupVertices[Group],MATCH(Edges24[[#This Row],[Vertex 2]],GroupVertices[Vertex],0)),1,1,"")</f>
        <v>1</v>
      </c>
      <c r="V282" s="48"/>
      <c r="W282" s="49"/>
      <c r="X282" s="48"/>
      <c r="Y282" s="49"/>
      <c r="Z282" s="48"/>
      <c r="AA282" s="49"/>
      <c r="AB282" s="48"/>
      <c r="AC282" s="49"/>
      <c r="AD282" s="48"/>
    </row>
    <row r="283" spans="1:30" ht="15">
      <c r="A283" s="65" t="s">
        <v>251</v>
      </c>
      <c r="B283" s="65" t="s">
        <v>252</v>
      </c>
      <c r="C283" s="66"/>
      <c r="D283" s="67"/>
      <c r="E283" s="66"/>
      <c r="F283" s="69"/>
      <c r="G283" s="66"/>
      <c r="H283" s="70"/>
      <c r="I283" s="71"/>
      <c r="J283" s="71"/>
      <c r="K283" s="34" t="s">
        <v>65</v>
      </c>
      <c r="L283" s="72">
        <v>283</v>
      </c>
      <c r="M283" s="72"/>
      <c r="N283" s="73"/>
      <c r="O283" s="79" t="s">
        <v>417</v>
      </c>
      <c r="P283" s="79">
        <v>1</v>
      </c>
      <c r="Q283" s="79" t="s">
        <v>418</v>
      </c>
      <c r="R283" s="79"/>
      <c r="S283" s="79"/>
      <c r="T283" s="78" t="str">
        <f>REPLACE(INDEX(GroupVertices[Group],MATCH(Edges24[[#This Row],[Vertex 1]],GroupVertices[Vertex],0)),1,1,"")</f>
        <v>2</v>
      </c>
      <c r="U283" s="78" t="str">
        <f>REPLACE(INDEX(GroupVertices[Group],MATCH(Edges24[[#This Row],[Vertex 2]],GroupVertices[Vertex],0)),1,1,"")</f>
        <v>1</v>
      </c>
      <c r="V283" s="48"/>
      <c r="W283" s="49"/>
      <c r="X283" s="48"/>
      <c r="Y283" s="49"/>
      <c r="Z283" s="48"/>
      <c r="AA283" s="49"/>
      <c r="AB283" s="48"/>
      <c r="AC283" s="49"/>
      <c r="AD283" s="48"/>
    </row>
    <row r="284" spans="1:30" ht="15">
      <c r="A284" s="65" t="s">
        <v>252</v>
      </c>
      <c r="B284" s="65" t="s">
        <v>291</v>
      </c>
      <c r="C284" s="66"/>
      <c r="D284" s="67"/>
      <c r="E284" s="66"/>
      <c r="F284" s="69"/>
      <c r="G284" s="66"/>
      <c r="H284" s="70"/>
      <c r="I284" s="71"/>
      <c r="J284" s="71"/>
      <c r="K284" s="34" t="s">
        <v>65</v>
      </c>
      <c r="L284" s="72">
        <v>284</v>
      </c>
      <c r="M284" s="72"/>
      <c r="N284" s="73"/>
      <c r="O284" s="79" t="s">
        <v>417</v>
      </c>
      <c r="P284" s="79">
        <v>1</v>
      </c>
      <c r="Q284" s="79" t="s">
        <v>418</v>
      </c>
      <c r="R284" s="79"/>
      <c r="S284" s="79"/>
      <c r="T284" s="78" t="str">
        <f>REPLACE(INDEX(GroupVertices[Group],MATCH(Edges24[[#This Row],[Vertex 1]],GroupVertices[Vertex],0)),1,1,"")</f>
        <v>1</v>
      </c>
      <c r="U284" s="78" t="str">
        <f>REPLACE(INDEX(GroupVertices[Group],MATCH(Edges24[[#This Row],[Vertex 2]],GroupVertices[Vertex],0)),1,1,"")</f>
        <v>4</v>
      </c>
      <c r="V284" s="48"/>
      <c r="W284" s="49"/>
      <c r="X284" s="48"/>
      <c r="Y284" s="49"/>
      <c r="Z284" s="48"/>
      <c r="AA284" s="49"/>
      <c r="AB284" s="48"/>
      <c r="AC284" s="49"/>
      <c r="AD284" s="48"/>
    </row>
    <row r="285" spans="1:30" ht="15">
      <c r="A285" s="65" t="s">
        <v>199</v>
      </c>
      <c r="B285" s="65" t="s">
        <v>252</v>
      </c>
      <c r="C285" s="66"/>
      <c r="D285" s="67"/>
      <c r="E285" s="66"/>
      <c r="F285" s="69"/>
      <c r="G285" s="66"/>
      <c r="H285" s="70"/>
      <c r="I285" s="71"/>
      <c r="J285" s="71"/>
      <c r="K285" s="34" t="s">
        <v>65</v>
      </c>
      <c r="L285" s="72">
        <v>285</v>
      </c>
      <c r="M285" s="72"/>
      <c r="N285" s="73"/>
      <c r="O285" s="79" t="s">
        <v>417</v>
      </c>
      <c r="P285" s="79">
        <v>1</v>
      </c>
      <c r="Q285" s="79" t="s">
        <v>418</v>
      </c>
      <c r="R285" s="79"/>
      <c r="S285" s="79"/>
      <c r="T285" s="78" t="str">
        <f>REPLACE(INDEX(GroupVertices[Group],MATCH(Edges24[[#This Row],[Vertex 1]],GroupVertices[Vertex],0)),1,1,"")</f>
        <v>1</v>
      </c>
      <c r="U285" s="78" t="str">
        <f>REPLACE(INDEX(GroupVertices[Group],MATCH(Edges24[[#This Row],[Vertex 2]],GroupVertices[Vertex],0)),1,1,"")</f>
        <v>1</v>
      </c>
      <c r="V285" s="48"/>
      <c r="W285" s="49"/>
      <c r="X285" s="48"/>
      <c r="Y285" s="49"/>
      <c r="Z285" s="48"/>
      <c r="AA285" s="49"/>
      <c r="AB285" s="48"/>
      <c r="AC285" s="49"/>
      <c r="AD285" s="48"/>
    </row>
    <row r="286" spans="1:30" ht="15">
      <c r="A286" s="65" t="s">
        <v>253</v>
      </c>
      <c r="B286" s="65" t="s">
        <v>252</v>
      </c>
      <c r="C286" s="66"/>
      <c r="D286" s="67"/>
      <c r="E286" s="66"/>
      <c r="F286" s="69"/>
      <c r="G286" s="66"/>
      <c r="H286" s="70"/>
      <c r="I286" s="71"/>
      <c r="J286" s="71"/>
      <c r="K286" s="34" t="s">
        <v>65</v>
      </c>
      <c r="L286" s="72">
        <v>286</v>
      </c>
      <c r="M286" s="72"/>
      <c r="N286" s="73"/>
      <c r="O286" s="79" t="s">
        <v>417</v>
      </c>
      <c r="P286" s="79">
        <v>1</v>
      </c>
      <c r="Q286" s="79" t="s">
        <v>418</v>
      </c>
      <c r="R286" s="79"/>
      <c r="S286" s="79"/>
      <c r="T286" s="78" t="str">
        <f>REPLACE(INDEX(GroupVertices[Group],MATCH(Edges24[[#This Row],[Vertex 1]],GroupVertices[Vertex],0)),1,1,"")</f>
        <v>3</v>
      </c>
      <c r="U286" s="78" t="str">
        <f>REPLACE(INDEX(GroupVertices[Group],MATCH(Edges24[[#This Row],[Vertex 2]],GroupVertices[Vertex],0)),1,1,"")</f>
        <v>1</v>
      </c>
      <c r="V286" s="48"/>
      <c r="W286" s="49"/>
      <c r="X286" s="48"/>
      <c r="Y286" s="49"/>
      <c r="Z286" s="48"/>
      <c r="AA286" s="49"/>
      <c r="AB286" s="48"/>
      <c r="AC286" s="49"/>
      <c r="AD286" s="48"/>
    </row>
    <row r="287" spans="1:30" ht="15">
      <c r="A287" s="65" t="s">
        <v>254</v>
      </c>
      <c r="B287" s="65" t="s">
        <v>346</v>
      </c>
      <c r="C287" s="66"/>
      <c r="D287" s="67"/>
      <c r="E287" s="66"/>
      <c r="F287" s="69"/>
      <c r="G287" s="66"/>
      <c r="H287" s="70"/>
      <c r="I287" s="71"/>
      <c r="J287" s="71"/>
      <c r="K287" s="34" t="s">
        <v>65</v>
      </c>
      <c r="L287" s="72">
        <v>287</v>
      </c>
      <c r="M287" s="72"/>
      <c r="N287" s="73"/>
      <c r="O287" s="79" t="s">
        <v>417</v>
      </c>
      <c r="P287" s="79">
        <v>1</v>
      </c>
      <c r="Q287" s="79" t="s">
        <v>418</v>
      </c>
      <c r="R287" s="79"/>
      <c r="S287" s="79"/>
      <c r="T287" s="78" t="str">
        <f>REPLACE(INDEX(GroupVertices[Group],MATCH(Edges24[[#This Row],[Vertex 1]],GroupVertices[Vertex],0)),1,1,"")</f>
        <v>5</v>
      </c>
      <c r="U287" s="78" t="str">
        <f>REPLACE(INDEX(GroupVertices[Group],MATCH(Edges24[[#This Row],[Vertex 2]],GroupVertices[Vertex],0)),1,1,"")</f>
        <v>5</v>
      </c>
      <c r="V287" s="48"/>
      <c r="W287" s="49"/>
      <c r="X287" s="48"/>
      <c r="Y287" s="49"/>
      <c r="Z287" s="48"/>
      <c r="AA287" s="49"/>
      <c r="AB287" s="48"/>
      <c r="AC287" s="49"/>
      <c r="AD287" s="48"/>
    </row>
    <row r="288" spans="1:30" ht="15">
      <c r="A288" s="65" t="s">
        <v>254</v>
      </c>
      <c r="B288" s="65" t="s">
        <v>318</v>
      </c>
      <c r="C288" s="66"/>
      <c r="D288" s="67"/>
      <c r="E288" s="66"/>
      <c r="F288" s="69"/>
      <c r="G288" s="66"/>
      <c r="H288" s="70"/>
      <c r="I288" s="71"/>
      <c r="J288" s="71"/>
      <c r="K288" s="34" t="s">
        <v>65</v>
      </c>
      <c r="L288" s="72">
        <v>288</v>
      </c>
      <c r="M288" s="72"/>
      <c r="N288" s="73"/>
      <c r="O288" s="79" t="s">
        <v>417</v>
      </c>
      <c r="P288" s="79">
        <v>1</v>
      </c>
      <c r="Q288" s="79" t="s">
        <v>418</v>
      </c>
      <c r="R288" s="79"/>
      <c r="S288" s="79"/>
      <c r="T288" s="78" t="str">
        <f>REPLACE(INDEX(GroupVertices[Group],MATCH(Edges24[[#This Row],[Vertex 1]],GroupVertices[Vertex],0)),1,1,"")</f>
        <v>5</v>
      </c>
      <c r="U288" s="78" t="str">
        <f>REPLACE(INDEX(GroupVertices[Group],MATCH(Edges24[[#This Row],[Vertex 2]],GroupVertices[Vertex],0)),1,1,"")</f>
        <v>3</v>
      </c>
      <c r="V288" s="48"/>
      <c r="W288" s="49"/>
      <c r="X288" s="48"/>
      <c r="Y288" s="49"/>
      <c r="Z288" s="48"/>
      <c r="AA288" s="49"/>
      <c r="AB288" s="48"/>
      <c r="AC288" s="49"/>
      <c r="AD288" s="48"/>
    </row>
    <row r="289" spans="1:30" ht="15">
      <c r="A289" s="65" t="s">
        <v>254</v>
      </c>
      <c r="B289" s="65" t="s">
        <v>255</v>
      </c>
      <c r="C289" s="66"/>
      <c r="D289" s="67"/>
      <c r="E289" s="66"/>
      <c r="F289" s="69"/>
      <c r="G289" s="66"/>
      <c r="H289" s="70"/>
      <c r="I289" s="71"/>
      <c r="J289" s="71"/>
      <c r="K289" s="34" t="s">
        <v>65</v>
      </c>
      <c r="L289" s="72">
        <v>289</v>
      </c>
      <c r="M289" s="72"/>
      <c r="N289" s="73"/>
      <c r="O289" s="79" t="s">
        <v>417</v>
      </c>
      <c r="P289" s="79">
        <v>1</v>
      </c>
      <c r="Q289" s="79" t="s">
        <v>418</v>
      </c>
      <c r="R289" s="79"/>
      <c r="S289" s="79"/>
      <c r="T289" s="78" t="str">
        <f>REPLACE(INDEX(GroupVertices[Group],MATCH(Edges24[[#This Row],[Vertex 1]],GroupVertices[Vertex],0)),1,1,"")</f>
        <v>5</v>
      </c>
      <c r="U289" s="78" t="str">
        <f>REPLACE(INDEX(GroupVertices[Group],MATCH(Edges24[[#This Row],[Vertex 2]],GroupVertices[Vertex],0)),1,1,"")</f>
        <v>5</v>
      </c>
      <c r="V289" s="48"/>
      <c r="W289" s="49"/>
      <c r="X289" s="48"/>
      <c r="Y289" s="49"/>
      <c r="Z289" s="48"/>
      <c r="AA289" s="49"/>
      <c r="AB289" s="48"/>
      <c r="AC289" s="49"/>
      <c r="AD289" s="48"/>
    </row>
    <row r="290" spans="1:30" ht="15">
      <c r="A290" s="65" t="s">
        <v>199</v>
      </c>
      <c r="B290" s="65" t="s">
        <v>254</v>
      </c>
      <c r="C290" s="66"/>
      <c r="D290" s="67"/>
      <c r="E290" s="66"/>
      <c r="F290" s="69"/>
      <c r="G290" s="66"/>
      <c r="H290" s="70"/>
      <c r="I290" s="71"/>
      <c r="J290" s="71"/>
      <c r="K290" s="34" t="s">
        <v>65</v>
      </c>
      <c r="L290" s="72">
        <v>290</v>
      </c>
      <c r="M290" s="72"/>
      <c r="N290" s="73"/>
      <c r="O290" s="79" t="s">
        <v>417</v>
      </c>
      <c r="P290" s="79">
        <v>1</v>
      </c>
      <c r="Q290" s="79" t="s">
        <v>418</v>
      </c>
      <c r="R290" s="79"/>
      <c r="S290" s="79"/>
      <c r="T290" s="78" t="str">
        <f>REPLACE(INDEX(GroupVertices[Group],MATCH(Edges24[[#This Row],[Vertex 1]],GroupVertices[Vertex],0)),1,1,"")</f>
        <v>1</v>
      </c>
      <c r="U290" s="78" t="str">
        <f>REPLACE(INDEX(GroupVertices[Group],MATCH(Edges24[[#This Row],[Vertex 2]],GroupVertices[Vertex],0)),1,1,"")</f>
        <v>5</v>
      </c>
      <c r="V290" s="48"/>
      <c r="W290" s="49"/>
      <c r="X290" s="48"/>
      <c r="Y290" s="49"/>
      <c r="Z290" s="48"/>
      <c r="AA290" s="49"/>
      <c r="AB290" s="48"/>
      <c r="AC290" s="49"/>
      <c r="AD290" s="48"/>
    </row>
    <row r="291" spans="1:30" ht="15">
      <c r="A291" s="65" t="s">
        <v>255</v>
      </c>
      <c r="B291" s="65" t="s">
        <v>396</v>
      </c>
      <c r="C291" s="66"/>
      <c r="D291" s="67"/>
      <c r="E291" s="66"/>
      <c r="F291" s="69"/>
      <c r="G291" s="66"/>
      <c r="H291" s="70"/>
      <c r="I291" s="71"/>
      <c r="J291" s="71"/>
      <c r="K291" s="34" t="s">
        <v>65</v>
      </c>
      <c r="L291" s="72">
        <v>291</v>
      </c>
      <c r="M291" s="72"/>
      <c r="N291" s="73"/>
      <c r="O291" s="79" t="s">
        <v>417</v>
      </c>
      <c r="P291" s="79">
        <v>1</v>
      </c>
      <c r="Q291" s="79" t="s">
        <v>418</v>
      </c>
      <c r="R291" s="79"/>
      <c r="S291" s="79"/>
      <c r="T291" s="78" t="str">
        <f>REPLACE(INDEX(GroupVertices[Group],MATCH(Edges24[[#This Row],[Vertex 1]],GroupVertices[Vertex],0)),1,1,"")</f>
        <v>5</v>
      </c>
      <c r="U291" s="78" t="str">
        <f>REPLACE(INDEX(GroupVertices[Group],MATCH(Edges24[[#This Row],[Vertex 2]],GroupVertices[Vertex],0)),1,1,"")</f>
        <v>2</v>
      </c>
      <c r="V291" s="48"/>
      <c r="W291" s="49"/>
      <c r="X291" s="48"/>
      <c r="Y291" s="49"/>
      <c r="Z291" s="48"/>
      <c r="AA291" s="49"/>
      <c r="AB291" s="48"/>
      <c r="AC291" s="49"/>
      <c r="AD291" s="48"/>
    </row>
    <row r="292" spans="1:30" ht="15">
      <c r="A292" s="65" t="s">
        <v>199</v>
      </c>
      <c r="B292" s="65" t="s">
        <v>255</v>
      </c>
      <c r="C292" s="66"/>
      <c r="D292" s="67"/>
      <c r="E292" s="66"/>
      <c r="F292" s="69"/>
      <c r="G292" s="66"/>
      <c r="H292" s="70"/>
      <c r="I292" s="71"/>
      <c r="J292" s="71"/>
      <c r="K292" s="34" t="s">
        <v>65</v>
      </c>
      <c r="L292" s="72">
        <v>292</v>
      </c>
      <c r="M292" s="72"/>
      <c r="N292" s="73"/>
      <c r="O292" s="79" t="s">
        <v>417</v>
      </c>
      <c r="P292" s="79">
        <v>1</v>
      </c>
      <c r="Q292" s="79" t="s">
        <v>418</v>
      </c>
      <c r="R292" s="79"/>
      <c r="S292" s="79"/>
      <c r="T292" s="78" t="str">
        <f>REPLACE(INDEX(GroupVertices[Group],MATCH(Edges24[[#This Row],[Vertex 1]],GroupVertices[Vertex],0)),1,1,"")</f>
        <v>1</v>
      </c>
      <c r="U292" s="78" t="str">
        <f>REPLACE(INDEX(GroupVertices[Group],MATCH(Edges24[[#This Row],[Vertex 2]],GroupVertices[Vertex],0)),1,1,"")</f>
        <v>5</v>
      </c>
      <c r="V292" s="48"/>
      <c r="W292" s="49"/>
      <c r="X292" s="48"/>
      <c r="Y292" s="49"/>
      <c r="Z292" s="48"/>
      <c r="AA292" s="49"/>
      <c r="AB292" s="48"/>
      <c r="AC292" s="49"/>
      <c r="AD292" s="48"/>
    </row>
    <row r="293" spans="1:30" ht="15">
      <c r="A293" s="65" t="s">
        <v>256</v>
      </c>
      <c r="B293" s="65" t="s">
        <v>255</v>
      </c>
      <c r="C293" s="66"/>
      <c r="D293" s="67"/>
      <c r="E293" s="66"/>
      <c r="F293" s="69"/>
      <c r="G293" s="66"/>
      <c r="H293" s="70"/>
      <c r="I293" s="71"/>
      <c r="J293" s="71"/>
      <c r="K293" s="34" t="s">
        <v>65</v>
      </c>
      <c r="L293" s="72">
        <v>293</v>
      </c>
      <c r="M293" s="72"/>
      <c r="N293" s="73"/>
      <c r="O293" s="79" t="s">
        <v>417</v>
      </c>
      <c r="P293" s="79">
        <v>1</v>
      </c>
      <c r="Q293" s="79" t="s">
        <v>418</v>
      </c>
      <c r="R293" s="79"/>
      <c r="S293" s="79"/>
      <c r="T293" s="78" t="str">
        <f>REPLACE(INDEX(GroupVertices[Group],MATCH(Edges24[[#This Row],[Vertex 1]],GroupVertices[Vertex],0)),1,1,"")</f>
        <v>5</v>
      </c>
      <c r="U293" s="78" t="str">
        <f>REPLACE(INDEX(GroupVertices[Group],MATCH(Edges24[[#This Row],[Vertex 2]],GroupVertices[Vertex],0)),1,1,"")</f>
        <v>5</v>
      </c>
      <c r="V293" s="48"/>
      <c r="W293" s="49"/>
      <c r="X293" s="48"/>
      <c r="Y293" s="49"/>
      <c r="Z293" s="48"/>
      <c r="AA293" s="49"/>
      <c r="AB293" s="48"/>
      <c r="AC293" s="49"/>
      <c r="AD293" s="48"/>
    </row>
    <row r="294" spans="1:30" ht="15">
      <c r="A294" s="65" t="s">
        <v>206</v>
      </c>
      <c r="B294" s="65" t="s">
        <v>371</v>
      </c>
      <c r="C294" s="66"/>
      <c r="D294" s="67"/>
      <c r="E294" s="66"/>
      <c r="F294" s="69"/>
      <c r="G294" s="66"/>
      <c r="H294" s="70"/>
      <c r="I294" s="71"/>
      <c r="J294" s="71"/>
      <c r="K294" s="34" t="s">
        <v>65</v>
      </c>
      <c r="L294" s="72">
        <v>294</v>
      </c>
      <c r="M294" s="72"/>
      <c r="N294" s="73"/>
      <c r="O294" s="79" t="s">
        <v>417</v>
      </c>
      <c r="P294" s="79">
        <v>1</v>
      </c>
      <c r="Q294" s="79" t="s">
        <v>418</v>
      </c>
      <c r="R294" s="79"/>
      <c r="S294" s="79"/>
      <c r="T294" s="78" t="str">
        <f>REPLACE(INDEX(GroupVertices[Group],MATCH(Edges24[[#This Row],[Vertex 1]],GroupVertices[Vertex],0)),1,1,"")</f>
        <v>4</v>
      </c>
      <c r="U294" s="78" t="str">
        <f>REPLACE(INDEX(GroupVertices[Group],MATCH(Edges24[[#This Row],[Vertex 2]],GroupVertices[Vertex],0)),1,1,"")</f>
        <v>4</v>
      </c>
      <c r="V294" s="48"/>
      <c r="W294" s="49"/>
      <c r="X294" s="48"/>
      <c r="Y294" s="49"/>
      <c r="Z294" s="48"/>
      <c r="AA294" s="49"/>
      <c r="AB294" s="48"/>
      <c r="AC294" s="49"/>
      <c r="AD294" s="48"/>
    </row>
    <row r="295" spans="1:30" ht="15">
      <c r="A295" s="65" t="s">
        <v>239</v>
      </c>
      <c r="B295" s="65" t="s">
        <v>371</v>
      </c>
      <c r="C295" s="66"/>
      <c r="D295" s="67"/>
      <c r="E295" s="66"/>
      <c r="F295" s="69"/>
      <c r="G295" s="66"/>
      <c r="H295" s="70"/>
      <c r="I295" s="71"/>
      <c r="J295" s="71"/>
      <c r="K295" s="34" t="s">
        <v>65</v>
      </c>
      <c r="L295" s="72">
        <v>295</v>
      </c>
      <c r="M295" s="72"/>
      <c r="N295" s="73"/>
      <c r="O295" s="79" t="s">
        <v>417</v>
      </c>
      <c r="P295" s="79">
        <v>1</v>
      </c>
      <c r="Q295" s="79" t="s">
        <v>418</v>
      </c>
      <c r="R295" s="79"/>
      <c r="S295" s="79"/>
      <c r="T295" s="78" t="str">
        <f>REPLACE(INDEX(GroupVertices[Group],MATCH(Edges24[[#This Row],[Vertex 1]],GroupVertices[Vertex],0)),1,1,"")</f>
        <v>3</v>
      </c>
      <c r="U295" s="78" t="str">
        <f>REPLACE(INDEX(GroupVertices[Group],MATCH(Edges24[[#This Row],[Vertex 2]],GroupVertices[Vertex],0)),1,1,"")</f>
        <v>4</v>
      </c>
      <c r="V295" s="48"/>
      <c r="W295" s="49"/>
      <c r="X295" s="48"/>
      <c r="Y295" s="49"/>
      <c r="Z295" s="48"/>
      <c r="AA295" s="49"/>
      <c r="AB295" s="48"/>
      <c r="AC295" s="49"/>
      <c r="AD295" s="48"/>
    </row>
    <row r="296" spans="1:30" ht="15">
      <c r="A296" s="65" t="s">
        <v>199</v>
      </c>
      <c r="B296" s="65" t="s">
        <v>371</v>
      </c>
      <c r="C296" s="66"/>
      <c r="D296" s="67"/>
      <c r="E296" s="66"/>
      <c r="F296" s="69"/>
      <c r="G296" s="66"/>
      <c r="H296" s="70"/>
      <c r="I296" s="71"/>
      <c r="J296" s="71"/>
      <c r="K296" s="34" t="s">
        <v>65</v>
      </c>
      <c r="L296" s="72">
        <v>296</v>
      </c>
      <c r="M296" s="72"/>
      <c r="N296" s="73"/>
      <c r="O296" s="79" t="s">
        <v>417</v>
      </c>
      <c r="P296" s="79">
        <v>1</v>
      </c>
      <c r="Q296" s="79" t="s">
        <v>418</v>
      </c>
      <c r="R296" s="79"/>
      <c r="S296" s="79"/>
      <c r="T296" s="78" t="str">
        <f>REPLACE(INDEX(GroupVertices[Group],MATCH(Edges24[[#This Row],[Vertex 1]],GroupVertices[Vertex],0)),1,1,"")</f>
        <v>1</v>
      </c>
      <c r="U296" s="78" t="str">
        <f>REPLACE(INDEX(GroupVertices[Group],MATCH(Edges24[[#This Row],[Vertex 2]],GroupVertices[Vertex],0)),1,1,"")</f>
        <v>4</v>
      </c>
      <c r="V296" s="48"/>
      <c r="W296" s="49"/>
      <c r="X296" s="48"/>
      <c r="Y296" s="49"/>
      <c r="Z296" s="48"/>
      <c r="AA296" s="49"/>
      <c r="AB296" s="48"/>
      <c r="AC296" s="49"/>
      <c r="AD296" s="48"/>
    </row>
    <row r="297" spans="1:30" ht="15">
      <c r="A297" s="65" t="s">
        <v>234</v>
      </c>
      <c r="B297" s="65" t="s">
        <v>371</v>
      </c>
      <c r="C297" s="66"/>
      <c r="D297" s="67"/>
      <c r="E297" s="66"/>
      <c r="F297" s="69"/>
      <c r="G297" s="66"/>
      <c r="H297" s="70"/>
      <c r="I297" s="71"/>
      <c r="J297" s="71"/>
      <c r="K297" s="34" t="s">
        <v>65</v>
      </c>
      <c r="L297" s="72">
        <v>297</v>
      </c>
      <c r="M297" s="72"/>
      <c r="N297" s="73"/>
      <c r="O297" s="79" t="s">
        <v>417</v>
      </c>
      <c r="P297" s="79">
        <v>1</v>
      </c>
      <c r="Q297" s="79" t="s">
        <v>418</v>
      </c>
      <c r="R297" s="79"/>
      <c r="S297" s="79"/>
      <c r="T297" s="78" t="str">
        <f>REPLACE(INDEX(GroupVertices[Group],MATCH(Edges24[[#This Row],[Vertex 1]],GroupVertices[Vertex],0)),1,1,"")</f>
        <v>2</v>
      </c>
      <c r="U297" s="78" t="str">
        <f>REPLACE(INDEX(GroupVertices[Group],MATCH(Edges24[[#This Row],[Vertex 2]],GroupVertices[Vertex],0)),1,1,"")</f>
        <v>4</v>
      </c>
      <c r="V297" s="48"/>
      <c r="W297" s="49"/>
      <c r="X297" s="48"/>
      <c r="Y297" s="49"/>
      <c r="Z297" s="48"/>
      <c r="AA297" s="49"/>
      <c r="AB297" s="48"/>
      <c r="AC297" s="49"/>
      <c r="AD297" s="48"/>
    </row>
    <row r="298" spans="1:30" ht="15">
      <c r="A298" s="65" t="s">
        <v>257</v>
      </c>
      <c r="B298" s="65" t="s">
        <v>371</v>
      </c>
      <c r="C298" s="66"/>
      <c r="D298" s="67"/>
      <c r="E298" s="66"/>
      <c r="F298" s="69"/>
      <c r="G298" s="66"/>
      <c r="H298" s="70"/>
      <c r="I298" s="71"/>
      <c r="J298" s="71"/>
      <c r="K298" s="34" t="s">
        <v>65</v>
      </c>
      <c r="L298" s="72">
        <v>298</v>
      </c>
      <c r="M298" s="72"/>
      <c r="N298" s="73"/>
      <c r="O298" s="79" t="s">
        <v>417</v>
      </c>
      <c r="P298" s="79">
        <v>1</v>
      </c>
      <c r="Q298" s="79" t="s">
        <v>418</v>
      </c>
      <c r="R298" s="79"/>
      <c r="S298" s="79"/>
      <c r="T298" s="78" t="str">
        <f>REPLACE(INDEX(GroupVertices[Group],MATCH(Edges24[[#This Row],[Vertex 1]],GroupVertices[Vertex],0)),1,1,"")</f>
        <v>2</v>
      </c>
      <c r="U298" s="78" t="str">
        <f>REPLACE(INDEX(GroupVertices[Group],MATCH(Edges24[[#This Row],[Vertex 2]],GroupVertices[Vertex],0)),1,1,"")</f>
        <v>4</v>
      </c>
      <c r="V298" s="48"/>
      <c r="W298" s="49"/>
      <c r="X298" s="48"/>
      <c r="Y298" s="49"/>
      <c r="Z298" s="48"/>
      <c r="AA298" s="49"/>
      <c r="AB298" s="48"/>
      <c r="AC298" s="49"/>
      <c r="AD298" s="48"/>
    </row>
    <row r="299" spans="1:30" ht="15">
      <c r="A299" s="65" t="s">
        <v>234</v>
      </c>
      <c r="B299" s="65" t="s">
        <v>257</v>
      </c>
      <c r="C299" s="66"/>
      <c r="D299" s="67"/>
      <c r="E299" s="66"/>
      <c r="F299" s="69"/>
      <c r="G299" s="66"/>
      <c r="H299" s="70"/>
      <c r="I299" s="71"/>
      <c r="J299" s="71"/>
      <c r="K299" s="34" t="s">
        <v>66</v>
      </c>
      <c r="L299" s="72">
        <v>299</v>
      </c>
      <c r="M299" s="72"/>
      <c r="N299" s="73"/>
      <c r="O299" s="79" t="s">
        <v>417</v>
      </c>
      <c r="P299" s="79">
        <v>1</v>
      </c>
      <c r="Q299" s="79" t="s">
        <v>418</v>
      </c>
      <c r="R299" s="79"/>
      <c r="S299" s="79"/>
      <c r="T299" s="78" t="str">
        <f>REPLACE(INDEX(GroupVertices[Group],MATCH(Edges24[[#This Row],[Vertex 1]],GroupVertices[Vertex],0)),1,1,"")</f>
        <v>2</v>
      </c>
      <c r="U299" s="78" t="str">
        <f>REPLACE(INDEX(GroupVertices[Group],MATCH(Edges24[[#This Row],[Vertex 2]],GroupVertices[Vertex],0)),1,1,"")</f>
        <v>2</v>
      </c>
      <c r="V299" s="48"/>
      <c r="W299" s="49"/>
      <c r="X299" s="48"/>
      <c r="Y299" s="49"/>
      <c r="Z299" s="48"/>
      <c r="AA299" s="49"/>
      <c r="AB299" s="48"/>
      <c r="AC299" s="49"/>
      <c r="AD299" s="48"/>
    </row>
    <row r="300" spans="1:30" ht="15">
      <c r="A300" s="65" t="s">
        <v>257</v>
      </c>
      <c r="B300" s="65" t="s">
        <v>267</v>
      </c>
      <c r="C300" s="66"/>
      <c r="D300" s="67"/>
      <c r="E300" s="66"/>
      <c r="F300" s="69"/>
      <c r="G300" s="66"/>
      <c r="H300" s="70"/>
      <c r="I300" s="71"/>
      <c r="J300" s="71"/>
      <c r="K300" s="34" t="s">
        <v>65</v>
      </c>
      <c r="L300" s="72">
        <v>300</v>
      </c>
      <c r="M300" s="72"/>
      <c r="N300" s="73"/>
      <c r="O300" s="79" t="s">
        <v>417</v>
      </c>
      <c r="P300" s="79">
        <v>1</v>
      </c>
      <c r="Q300" s="79" t="s">
        <v>418</v>
      </c>
      <c r="R300" s="79"/>
      <c r="S300" s="79"/>
      <c r="T300" s="78" t="str">
        <f>REPLACE(INDEX(GroupVertices[Group],MATCH(Edges24[[#This Row],[Vertex 1]],GroupVertices[Vertex],0)),1,1,"")</f>
        <v>2</v>
      </c>
      <c r="U300" s="78" t="str">
        <f>REPLACE(INDEX(GroupVertices[Group],MATCH(Edges24[[#This Row],[Vertex 2]],GroupVertices[Vertex],0)),1,1,"")</f>
        <v>2</v>
      </c>
      <c r="V300" s="48"/>
      <c r="W300" s="49"/>
      <c r="X300" s="48"/>
      <c r="Y300" s="49"/>
      <c r="Z300" s="48"/>
      <c r="AA300" s="49"/>
      <c r="AB300" s="48"/>
      <c r="AC300" s="49"/>
      <c r="AD300" s="48"/>
    </row>
    <row r="301" spans="1:30" ht="15">
      <c r="A301" s="65" t="s">
        <v>257</v>
      </c>
      <c r="B301" s="65" t="s">
        <v>234</v>
      </c>
      <c r="C301" s="66"/>
      <c r="D301" s="67"/>
      <c r="E301" s="66"/>
      <c r="F301" s="69"/>
      <c r="G301" s="66"/>
      <c r="H301" s="70"/>
      <c r="I301" s="71"/>
      <c r="J301" s="71"/>
      <c r="K301" s="34" t="s">
        <v>66</v>
      </c>
      <c r="L301" s="72">
        <v>301</v>
      </c>
      <c r="M301" s="72"/>
      <c r="N301" s="73"/>
      <c r="O301" s="79" t="s">
        <v>417</v>
      </c>
      <c r="P301" s="79">
        <v>1</v>
      </c>
      <c r="Q301" s="79" t="s">
        <v>418</v>
      </c>
      <c r="R301" s="79"/>
      <c r="S301" s="79"/>
      <c r="T301" s="78" t="str">
        <f>REPLACE(INDEX(GroupVertices[Group],MATCH(Edges24[[#This Row],[Vertex 1]],GroupVertices[Vertex],0)),1,1,"")</f>
        <v>2</v>
      </c>
      <c r="U301" s="78" t="str">
        <f>REPLACE(INDEX(GroupVertices[Group],MATCH(Edges24[[#This Row],[Vertex 2]],GroupVertices[Vertex],0)),1,1,"")</f>
        <v>2</v>
      </c>
      <c r="V301" s="48"/>
      <c r="W301" s="49"/>
      <c r="X301" s="48"/>
      <c r="Y301" s="49"/>
      <c r="Z301" s="48"/>
      <c r="AA301" s="49"/>
      <c r="AB301" s="48"/>
      <c r="AC301" s="49"/>
      <c r="AD301" s="48"/>
    </row>
    <row r="302" spans="1:30" ht="15">
      <c r="A302" s="65" t="s">
        <v>257</v>
      </c>
      <c r="B302" s="65" t="s">
        <v>397</v>
      </c>
      <c r="C302" s="66"/>
      <c r="D302" s="67"/>
      <c r="E302" s="66"/>
      <c r="F302" s="69"/>
      <c r="G302" s="66"/>
      <c r="H302" s="70"/>
      <c r="I302" s="71"/>
      <c r="J302" s="71"/>
      <c r="K302" s="34" t="s">
        <v>65</v>
      </c>
      <c r="L302" s="72">
        <v>302</v>
      </c>
      <c r="M302" s="72"/>
      <c r="N302" s="73"/>
      <c r="O302" s="79" t="s">
        <v>417</v>
      </c>
      <c r="P302" s="79">
        <v>1</v>
      </c>
      <c r="Q302" s="79" t="s">
        <v>418</v>
      </c>
      <c r="R302" s="79"/>
      <c r="S302" s="79"/>
      <c r="T302" s="78" t="str">
        <f>REPLACE(INDEX(GroupVertices[Group],MATCH(Edges24[[#This Row],[Vertex 1]],GroupVertices[Vertex],0)),1,1,"")</f>
        <v>2</v>
      </c>
      <c r="U302" s="78" t="str">
        <f>REPLACE(INDEX(GroupVertices[Group],MATCH(Edges24[[#This Row],[Vertex 2]],GroupVertices[Vertex],0)),1,1,"")</f>
        <v>5</v>
      </c>
      <c r="V302" s="48"/>
      <c r="W302" s="49"/>
      <c r="X302" s="48"/>
      <c r="Y302" s="49"/>
      <c r="Z302" s="48"/>
      <c r="AA302" s="49"/>
      <c r="AB302" s="48"/>
      <c r="AC302" s="49"/>
      <c r="AD302" s="48"/>
    </row>
    <row r="303" spans="1:30" ht="15">
      <c r="A303" s="65" t="s">
        <v>257</v>
      </c>
      <c r="B303" s="65" t="s">
        <v>329</v>
      </c>
      <c r="C303" s="66"/>
      <c r="D303" s="67"/>
      <c r="E303" s="66"/>
      <c r="F303" s="69"/>
      <c r="G303" s="66"/>
      <c r="H303" s="70"/>
      <c r="I303" s="71"/>
      <c r="J303" s="71"/>
      <c r="K303" s="34" t="s">
        <v>65</v>
      </c>
      <c r="L303" s="72">
        <v>303</v>
      </c>
      <c r="M303" s="72"/>
      <c r="N303" s="73"/>
      <c r="O303" s="79" t="s">
        <v>417</v>
      </c>
      <c r="P303" s="79">
        <v>1</v>
      </c>
      <c r="Q303" s="79" t="s">
        <v>418</v>
      </c>
      <c r="R303" s="79"/>
      <c r="S303" s="79"/>
      <c r="T303" s="78" t="str">
        <f>REPLACE(INDEX(GroupVertices[Group],MATCH(Edges24[[#This Row],[Vertex 1]],GroupVertices[Vertex],0)),1,1,"")</f>
        <v>2</v>
      </c>
      <c r="U303" s="78" t="str">
        <f>REPLACE(INDEX(GroupVertices[Group],MATCH(Edges24[[#This Row],[Vertex 2]],GroupVertices[Vertex],0)),1,1,"")</f>
        <v>2</v>
      </c>
      <c r="V303" s="48"/>
      <c r="W303" s="49"/>
      <c r="X303" s="48"/>
      <c r="Y303" s="49"/>
      <c r="Z303" s="48"/>
      <c r="AA303" s="49"/>
      <c r="AB303" s="48"/>
      <c r="AC303" s="49"/>
      <c r="AD303" s="48"/>
    </row>
    <row r="304" spans="1:30" ht="15">
      <c r="A304" s="65" t="s">
        <v>257</v>
      </c>
      <c r="B304" s="65" t="s">
        <v>305</v>
      </c>
      <c r="C304" s="66"/>
      <c r="D304" s="67"/>
      <c r="E304" s="66"/>
      <c r="F304" s="69"/>
      <c r="G304" s="66"/>
      <c r="H304" s="70"/>
      <c r="I304" s="71"/>
      <c r="J304" s="71"/>
      <c r="K304" s="34" t="s">
        <v>65</v>
      </c>
      <c r="L304" s="72">
        <v>304</v>
      </c>
      <c r="M304" s="72"/>
      <c r="N304" s="73"/>
      <c r="O304" s="79" t="s">
        <v>417</v>
      </c>
      <c r="P304" s="79">
        <v>1</v>
      </c>
      <c r="Q304" s="79" t="s">
        <v>418</v>
      </c>
      <c r="R304" s="79"/>
      <c r="S304" s="79"/>
      <c r="T304" s="78" t="str">
        <f>REPLACE(INDEX(GroupVertices[Group],MATCH(Edges24[[#This Row],[Vertex 1]],GroupVertices[Vertex],0)),1,1,"")</f>
        <v>2</v>
      </c>
      <c r="U304" s="78" t="str">
        <f>REPLACE(INDEX(GroupVertices[Group],MATCH(Edges24[[#This Row],[Vertex 2]],GroupVertices[Vertex],0)),1,1,"")</f>
        <v>2</v>
      </c>
      <c r="V304" s="48"/>
      <c r="W304" s="49"/>
      <c r="X304" s="48"/>
      <c r="Y304" s="49"/>
      <c r="Z304" s="48"/>
      <c r="AA304" s="49"/>
      <c r="AB304" s="48"/>
      <c r="AC304" s="49"/>
      <c r="AD304" s="48"/>
    </row>
    <row r="305" spans="1:30" ht="15">
      <c r="A305" s="65" t="s">
        <v>257</v>
      </c>
      <c r="B305" s="65" t="s">
        <v>312</v>
      </c>
      <c r="C305" s="66"/>
      <c r="D305" s="67"/>
      <c r="E305" s="66"/>
      <c r="F305" s="69"/>
      <c r="G305" s="66"/>
      <c r="H305" s="70"/>
      <c r="I305" s="71"/>
      <c r="J305" s="71"/>
      <c r="K305" s="34" t="s">
        <v>65</v>
      </c>
      <c r="L305" s="72">
        <v>305</v>
      </c>
      <c r="M305" s="72"/>
      <c r="N305" s="73"/>
      <c r="O305" s="79" t="s">
        <v>417</v>
      </c>
      <c r="P305" s="79">
        <v>1</v>
      </c>
      <c r="Q305" s="79" t="s">
        <v>418</v>
      </c>
      <c r="R305" s="79"/>
      <c r="S305" s="79"/>
      <c r="T305" s="78" t="str">
        <f>REPLACE(INDEX(GroupVertices[Group],MATCH(Edges24[[#This Row],[Vertex 1]],GroupVertices[Vertex],0)),1,1,"")</f>
        <v>2</v>
      </c>
      <c r="U305" s="78" t="str">
        <f>REPLACE(INDEX(GroupVertices[Group],MATCH(Edges24[[#This Row],[Vertex 2]],GroupVertices[Vertex],0)),1,1,"")</f>
        <v>2</v>
      </c>
      <c r="V305" s="48"/>
      <c r="W305" s="49"/>
      <c r="X305" s="48"/>
      <c r="Y305" s="49"/>
      <c r="Z305" s="48"/>
      <c r="AA305" s="49"/>
      <c r="AB305" s="48"/>
      <c r="AC305" s="49"/>
      <c r="AD305" s="48"/>
    </row>
    <row r="306" spans="1:30" ht="15">
      <c r="A306" s="65" t="s">
        <v>199</v>
      </c>
      <c r="B306" s="65" t="s">
        <v>257</v>
      </c>
      <c r="C306" s="66"/>
      <c r="D306" s="67"/>
      <c r="E306" s="66"/>
      <c r="F306" s="69"/>
      <c r="G306" s="66"/>
      <c r="H306" s="70"/>
      <c r="I306" s="71"/>
      <c r="J306" s="71"/>
      <c r="K306" s="34" t="s">
        <v>65</v>
      </c>
      <c r="L306" s="72">
        <v>306</v>
      </c>
      <c r="M306" s="72"/>
      <c r="N306" s="73"/>
      <c r="O306" s="79" t="s">
        <v>417</v>
      </c>
      <c r="P306" s="79">
        <v>1</v>
      </c>
      <c r="Q306" s="79" t="s">
        <v>418</v>
      </c>
      <c r="R306" s="79"/>
      <c r="S306" s="79"/>
      <c r="T306" s="78" t="str">
        <f>REPLACE(INDEX(GroupVertices[Group],MATCH(Edges24[[#This Row],[Vertex 1]],GroupVertices[Vertex],0)),1,1,"")</f>
        <v>1</v>
      </c>
      <c r="U306" s="78" t="str">
        <f>REPLACE(INDEX(GroupVertices[Group],MATCH(Edges24[[#This Row],[Vertex 2]],GroupVertices[Vertex],0)),1,1,"")</f>
        <v>2</v>
      </c>
      <c r="V306" s="48"/>
      <c r="W306" s="49"/>
      <c r="X306" s="48"/>
      <c r="Y306" s="49"/>
      <c r="Z306" s="48"/>
      <c r="AA306" s="49"/>
      <c r="AB306" s="48"/>
      <c r="AC306" s="49"/>
      <c r="AD306" s="48"/>
    </row>
    <row r="307" spans="1:30" ht="15">
      <c r="A307" s="65" t="s">
        <v>258</v>
      </c>
      <c r="B307" s="65" t="s">
        <v>257</v>
      </c>
      <c r="C307" s="66"/>
      <c r="D307" s="67"/>
      <c r="E307" s="66"/>
      <c r="F307" s="69"/>
      <c r="G307" s="66"/>
      <c r="H307" s="70"/>
      <c r="I307" s="71"/>
      <c r="J307" s="71"/>
      <c r="K307" s="34" t="s">
        <v>65</v>
      </c>
      <c r="L307" s="72">
        <v>307</v>
      </c>
      <c r="M307" s="72"/>
      <c r="N307" s="73"/>
      <c r="O307" s="79" t="s">
        <v>417</v>
      </c>
      <c r="P307" s="79">
        <v>1</v>
      </c>
      <c r="Q307" s="79" t="s">
        <v>418</v>
      </c>
      <c r="R307" s="79"/>
      <c r="S307" s="79"/>
      <c r="T307" s="78" t="str">
        <f>REPLACE(INDEX(GroupVertices[Group],MATCH(Edges24[[#This Row],[Vertex 1]],GroupVertices[Vertex],0)),1,1,"")</f>
        <v>2</v>
      </c>
      <c r="U307" s="78" t="str">
        <f>REPLACE(INDEX(GroupVertices[Group],MATCH(Edges24[[#This Row],[Vertex 2]],GroupVertices[Vertex],0)),1,1,"")</f>
        <v>2</v>
      </c>
      <c r="V307" s="48"/>
      <c r="W307" s="49"/>
      <c r="X307" s="48"/>
      <c r="Y307" s="49"/>
      <c r="Z307" s="48"/>
      <c r="AA307" s="49"/>
      <c r="AB307" s="48"/>
      <c r="AC307" s="49"/>
      <c r="AD307" s="48"/>
    </row>
    <row r="308" spans="1:30" ht="15">
      <c r="A308" s="65" t="s">
        <v>258</v>
      </c>
      <c r="B308" s="65" t="s">
        <v>259</v>
      </c>
      <c r="C308" s="66"/>
      <c r="D308" s="67"/>
      <c r="E308" s="66"/>
      <c r="F308" s="69"/>
      <c r="G308" s="66"/>
      <c r="H308" s="70"/>
      <c r="I308" s="71"/>
      <c r="J308" s="71"/>
      <c r="K308" s="34" t="s">
        <v>66</v>
      </c>
      <c r="L308" s="72">
        <v>308</v>
      </c>
      <c r="M308" s="72"/>
      <c r="N308" s="73"/>
      <c r="O308" s="79" t="s">
        <v>417</v>
      </c>
      <c r="P308" s="79">
        <v>1</v>
      </c>
      <c r="Q308" s="79" t="s">
        <v>418</v>
      </c>
      <c r="R308" s="79"/>
      <c r="S308" s="79"/>
      <c r="T308" s="78" t="str">
        <f>REPLACE(INDEX(GroupVertices[Group],MATCH(Edges24[[#This Row],[Vertex 1]],GroupVertices[Vertex],0)),1,1,"")</f>
        <v>2</v>
      </c>
      <c r="U308" s="78" t="str">
        <f>REPLACE(INDEX(GroupVertices[Group],MATCH(Edges24[[#This Row],[Vertex 2]],GroupVertices[Vertex],0)),1,1,"")</f>
        <v>2</v>
      </c>
      <c r="V308" s="48"/>
      <c r="W308" s="49"/>
      <c r="X308" s="48"/>
      <c r="Y308" s="49"/>
      <c r="Z308" s="48"/>
      <c r="AA308" s="49"/>
      <c r="AB308" s="48"/>
      <c r="AC308" s="49"/>
      <c r="AD308" s="48"/>
    </row>
    <row r="309" spans="1:30" ht="15">
      <c r="A309" s="65" t="s">
        <v>259</v>
      </c>
      <c r="B309" s="65" t="s">
        <v>276</v>
      </c>
      <c r="C309" s="66"/>
      <c r="D309" s="67"/>
      <c r="E309" s="66"/>
      <c r="F309" s="69"/>
      <c r="G309" s="66"/>
      <c r="H309" s="70"/>
      <c r="I309" s="71"/>
      <c r="J309" s="71"/>
      <c r="K309" s="34" t="s">
        <v>65</v>
      </c>
      <c r="L309" s="72">
        <v>309</v>
      </c>
      <c r="M309" s="72"/>
      <c r="N309" s="73"/>
      <c r="O309" s="79" t="s">
        <v>417</v>
      </c>
      <c r="P309" s="79">
        <v>1</v>
      </c>
      <c r="Q309" s="79" t="s">
        <v>418</v>
      </c>
      <c r="R309" s="79"/>
      <c r="S309" s="79"/>
      <c r="T309" s="78" t="str">
        <f>REPLACE(INDEX(GroupVertices[Group],MATCH(Edges24[[#This Row],[Vertex 1]],GroupVertices[Vertex],0)),1,1,"")</f>
        <v>2</v>
      </c>
      <c r="U309" s="78" t="str">
        <f>REPLACE(INDEX(GroupVertices[Group],MATCH(Edges24[[#This Row],[Vertex 2]],GroupVertices[Vertex],0)),1,1,"")</f>
        <v>3</v>
      </c>
      <c r="V309" s="48"/>
      <c r="W309" s="49"/>
      <c r="X309" s="48"/>
      <c r="Y309" s="49"/>
      <c r="Z309" s="48"/>
      <c r="AA309" s="49"/>
      <c r="AB309" s="48"/>
      <c r="AC309" s="49"/>
      <c r="AD309" s="48"/>
    </row>
    <row r="310" spans="1:30" ht="15">
      <c r="A310" s="65" t="s">
        <v>259</v>
      </c>
      <c r="B310" s="65" t="s">
        <v>251</v>
      </c>
      <c r="C310" s="66"/>
      <c r="D310" s="67"/>
      <c r="E310" s="66"/>
      <c r="F310" s="69"/>
      <c r="G310" s="66"/>
      <c r="H310" s="70"/>
      <c r="I310" s="71"/>
      <c r="J310" s="71"/>
      <c r="K310" s="34" t="s">
        <v>65</v>
      </c>
      <c r="L310" s="72">
        <v>310</v>
      </c>
      <c r="M310" s="72"/>
      <c r="N310" s="73"/>
      <c r="O310" s="79" t="s">
        <v>417</v>
      </c>
      <c r="P310" s="79">
        <v>1</v>
      </c>
      <c r="Q310" s="79" t="s">
        <v>418</v>
      </c>
      <c r="R310" s="79"/>
      <c r="S310" s="79"/>
      <c r="T310" s="78" t="str">
        <f>REPLACE(INDEX(GroupVertices[Group],MATCH(Edges24[[#This Row],[Vertex 1]],GroupVertices[Vertex],0)),1,1,"")</f>
        <v>2</v>
      </c>
      <c r="U310" s="78" t="str">
        <f>REPLACE(INDEX(GroupVertices[Group],MATCH(Edges24[[#This Row],[Vertex 2]],GroupVertices[Vertex],0)),1,1,"")</f>
        <v>2</v>
      </c>
      <c r="V310" s="48"/>
      <c r="W310" s="49"/>
      <c r="X310" s="48"/>
      <c r="Y310" s="49"/>
      <c r="Z310" s="48"/>
      <c r="AA310" s="49"/>
      <c r="AB310" s="48"/>
      <c r="AC310" s="49"/>
      <c r="AD310" s="48"/>
    </row>
    <row r="311" spans="1:30" ht="15">
      <c r="A311" s="65" t="s">
        <v>259</v>
      </c>
      <c r="B311" s="65" t="s">
        <v>258</v>
      </c>
      <c r="C311" s="66"/>
      <c r="D311" s="67"/>
      <c r="E311" s="66"/>
      <c r="F311" s="69"/>
      <c r="G311" s="66"/>
      <c r="H311" s="70"/>
      <c r="I311" s="71"/>
      <c r="J311" s="71"/>
      <c r="K311" s="34" t="s">
        <v>66</v>
      </c>
      <c r="L311" s="72">
        <v>311</v>
      </c>
      <c r="M311" s="72"/>
      <c r="N311" s="73"/>
      <c r="O311" s="79" t="s">
        <v>417</v>
      </c>
      <c r="P311" s="79">
        <v>1</v>
      </c>
      <c r="Q311" s="79" t="s">
        <v>418</v>
      </c>
      <c r="R311" s="79"/>
      <c r="S311" s="79"/>
      <c r="T311" s="78" t="str">
        <f>REPLACE(INDEX(GroupVertices[Group],MATCH(Edges24[[#This Row],[Vertex 1]],GroupVertices[Vertex],0)),1,1,"")</f>
        <v>2</v>
      </c>
      <c r="U311" s="78" t="str">
        <f>REPLACE(INDEX(GroupVertices[Group],MATCH(Edges24[[#This Row],[Vertex 2]],GroupVertices[Vertex],0)),1,1,"")</f>
        <v>2</v>
      </c>
      <c r="V311" s="48"/>
      <c r="W311" s="49"/>
      <c r="X311" s="48"/>
      <c r="Y311" s="49"/>
      <c r="Z311" s="48"/>
      <c r="AA311" s="49"/>
      <c r="AB311" s="48"/>
      <c r="AC311" s="49"/>
      <c r="AD311" s="48"/>
    </row>
    <row r="312" spans="1:30" ht="15">
      <c r="A312" s="65" t="s">
        <v>259</v>
      </c>
      <c r="B312" s="65" t="s">
        <v>396</v>
      </c>
      <c r="C312" s="66"/>
      <c r="D312" s="67"/>
      <c r="E312" s="66"/>
      <c r="F312" s="69"/>
      <c r="G312" s="66"/>
      <c r="H312" s="70"/>
      <c r="I312" s="71"/>
      <c r="J312" s="71"/>
      <c r="K312" s="34" t="s">
        <v>65</v>
      </c>
      <c r="L312" s="72">
        <v>312</v>
      </c>
      <c r="M312" s="72"/>
      <c r="N312" s="73"/>
      <c r="O312" s="79" t="s">
        <v>417</v>
      </c>
      <c r="P312" s="79">
        <v>1</v>
      </c>
      <c r="Q312" s="79" t="s">
        <v>418</v>
      </c>
      <c r="R312" s="79"/>
      <c r="S312" s="79"/>
      <c r="T312" s="78" t="str">
        <f>REPLACE(INDEX(GroupVertices[Group],MATCH(Edges24[[#This Row],[Vertex 1]],GroupVertices[Vertex],0)),1,1,"")</f>
        <v>2</v>
      </c>
      <c r="U312" s="78" t="str">
        <f>REPLACE(INDEX(GroupVertices[Group],MATCH(Edges24[[#This Row],[Vertex 2]],GroupVertices[Vertex],0)),1,1,"")</f>
        <v>2</v>
      </c>
      <c r="V312" s="48"/>
      <c r="W312" s="49"/>
      <c r="X312" s="48"/>
      <c r="Y312" s="49"/>
      <c r="Z312" s="48"/>
      <c r="AA312" s="49"/>
      <c r="AB312" s="48"/>
      <c r="AC312" s="49"/>
      <c r="AD312" s="48"/>
    </row>
    <row r="313" spans="1:30" ht="15">
      <c r="A313" s="65" t="s">
        <v>199</v>
      </c>
      <c r="B313" s="65" t="s">
        <v>259</v>
      </c>
      <c r="C313" s="66"/>
      <c r="D313" s="67"/>
      <c r="E313" s="66"/>
      <c r="F313" s="69"/>
      <c r="G313" s="66"/>
      <c r="H313" s="70"/>
      <c r="I313" s="71"/>
      <c r="J313" s="71"/>
      <c r="K313" s="34" t="s">
        <v>65</v>
      </c>
      <c r="L313" s="72">
        <v>313</v>
      </c>
      <c r="M313" s="72"/>
      <c r="N313" s="73"/>
      <c r="O313" s="79" t="s">
        <v>417</v>
      </c>
      <c r="P313" s="79">
        <v>1</v>
      </c>
      <c r="Q313" s="79" t="s">
        <v>418</v>
      </c>
      <c r="R313" s="79"/>
      <c r="S313" s="79"/>
      <c r="T313" s="78" t="str">
        <f>REPLACE(INDEX(GroupVertices[Group],MATCH(Edges24[[#This Row],[Vertex 1]],GroupVertices[Vertex],0)),1,1,"")</f>
        <v>1</v>
      </c>
      <c r="U313" s="78" t="str">
        <f>REPLACE(INDEX(GroupVertices[Group],MATCH(Edges24[[#This Row],[Vertex 2]],GroupVertices[Vertex],0)),1,1,"")</f>
        <v>2</v>
      </c>
      <c r="V313" s="48"/>
      <c r="W313" s="49"/>
      <c r="X313" s="48"/>
      <c r="Y313" s="49"/>
      <c r="Z313" s="48"/>
      <c r="AA313" s="49"/>
      <c r="AB313" s="48"/>
      <c r="AC313" s="49"/>
      <c r="AD313" s="48"/>
    </row>
    <row r="314" spans="1:30" ht="15">
      <c r="A314" s="65" t="s">
        <v>260</v>
      </c>
      <c r="B314" s="65" t="s">
        <v>398</v>
      </c>
      <c r="C314" s="66"/>
      <c r="D314" s="67"/>
      <c r="E314" s="66"/>
      <c r="F314" s="69"/>
      <c r="G314" s="66"/>
      <c r="H314" s="70"/>
      <c r="I314" s="71"/>
      <c r="J314" s="71"/>
      <c r="K314" s="34" t="s">
        <v>65</v>
      </c>
      <c r="L314" s="72">
        <v>314</v>
      </c>
      <c r="M314" s="72"/>
      <c r="N314" s="73"/>
      <c r="O314" s="79" t="s">
        <v>417</v>
      </c>
      <c r="P314" s="79">
        <v>1</v>
      </c>
      <c r="Q314" s="79" t="s">
        <v>418</v>
      </c>
      <c r="R314" s="79"/>
      <c r="S314" s="79"/>
      <c r="T314" s="78" t="str">
        <f>REPLACE(INDEX(GroupVertices[Group],MATCH(Edges24[[#This Row],[Vertex 1]],GroupVertices[Vertex],0)),1,1,"")</f>
        <v>3</v>
      </c>
      <c r="U314" s="78" t="str">
        <f>REPLACE(INDEX(GroupVertices[Group],MATCH(Edges24[[#This Row],[Vertex 2]],GroupVertices[Vertex],0)),1,1,"")</f>
        <v>3</v>
      </c>
      <c r="V314" s="48"/>
      <c r="W314" s="49"/>
      <c r="X314" s="48"/>
      <c r="Y314" s="49"/>
      <c r="Z314" s="48"/>
      <c r="AA314" s="49"/>
      <c r="AB314" s="48"/>
      <c r="AC314" s="49"/>
      <c r="AD314" s="48"/>
    </row>
    <row r="315" spans="1:30" ht="15">
      <c r="A315" s="65" t="s">
        <v>199</v>
      </c>
      <c r="B315" s="65" t="s">
        <v>398</v>
      </c>
      <c r="C315" s="66"/>
      <c r="D315" s="67"/>
      <c r="E315" s="66"/>
      <c r="F315" s="69"/>
      <c r="G315" s="66"/>
      <c r="H315" s="70"/>
      <c r="I315" s="71"/>
      <c r="J315" s="71"/>
      <c r="K315" s="34" t="s">
        <v>65</v>
      </c>
      <c r="L315" s="72">
        <v>315</v>
      </c>
      <c r="M315" s="72"/>
      <c r="N315" s="73"/>
      <c r="O315" s="79" t="s">
        <v>417</v>
      </c>
      <c r="P315" s="79">
        <v>1</v>
      </c>
      <c r="Q315" s="79" t="s">
        <v>418</v>
      </c>
      <c r="R315" s="79"/>
      <c r="S315" s="79"/>
      <c r="T315" s="78" t="str">
        <f>REPLACE(INDEX(GroupVertices[Group],MATCH(Edges24[[#This Row],[Vertex 1]],GroupVertices[Vertex],0)),1,1,"")</f>
        <v>1</v>
      </c>
      <c r="U315" s="78" t="str">
        <f>REPLACE(INDEX(GroupVertices[Group],MATCH(Edges24[[#This Row],[Vertex 2]],GroupVertices[Vertex],0)),1,1,"")</f>
        <v>3</v>
      </c>
      <c r="V315" s="48"/>
      <c r="W315" s="49"/>
      <c r="X315" s="48"/>
      <c r="Y315" s="49"/>
      <c r="Z315" s="48"/>
      <c r="AA315" s="49"/>
      <c r="AB315" s="48"/>
      <c r="AC315" s="49"/>
      <c r="AD315" s="48"/>
    </row>
    <row r="316" spans="1:30" ht="15">
      <c r="A316" s="65" t="s">
        <v>199</v>
      </c>
      <c r="B316" s="65" t="s">
        <v>399</v>
      </c>
      <c r="C316" s="66"/>
      <c r="D316" s="67"/>
      <c r="E316" s="66"/>
      <c r="F316" s="69"/>
      <c r="G316" s="66"/>
      <c r="H316" s="70"/>
      <c r="I316" s="71"/>
      <c r="J316" s="71"/>
      <c r="K316" s="34" t="s">
        <v>65</v>
      </c>
      <c r="L316" s="72">
        <v>316</v>
      </c>
      <c r="M316" s="72"/>
      <c r="N316" s="73"/>
      <c r="O316" s="79" t="s">
        <v>417</v>
      </c>
      <c r="P316" s="79">
        <v>1</v>
      </c>
      <c r="Q316" s="79" t="s">
        <v>418</v>
      </c>
      <c r="R316" s="79"/>
      <c r="S316" s="79"/>
      <c r="T316" s="78" t="str">
        <f>REPLACE(INDEX(GroupVertices[Group],MATCH(Edges24[[#This Row],[Vertex 1]],GroupVertices[Vertex],0)),1,1,"")</f>
        <v>1</v>
      </c>
      <c r="U316" s="78" t="str">
        <f>REPLACE(INDEX(GroupVertices[Group],MATCH(Edges24[[#This Row],[Vertex 2]],GroupVertices[Vertex],0)),1,1,"")</f>
        <v>1</v>
      </c>
      <c r="V316" s="48"/>
      <c r="W316" s="49"/>
      <c r="X316" s="48"/>
      <c r="Y316" s="49"/>
      <c r="Z316" s="48"/>
      <c r="AA316" s="49"/>
      <c r="AB316" s="48"/>
      <c r="AC316" s="49"/>
      <c r="AD316" s="48"/>
    </row>
    <row r="317" spans="1:30" ht="15">
      <c r="A317" s="65" t="s">
        <v>261</v>
      </c>
      <c r="B317" s="65" t="s">
        <v>262</v>
      </c>
      <c r="C317" s="66"/>
      <c r="D317" s="67"/>
      <c r="E317" s="66"/>
      <c r="F317" s="69"/>
      <c r="G317" s="66"/>
      <c r="H317" s="70"/>
      <c r="I317" s="71"/>
      <c r="J317" s="71"/>
      <c r="K317" s="34" t="s">
        <v>65</v>
      </c>
      <c r="L317" s="72">
        <v>317</v>
      </c>
      <c r="M317" s="72"/>
      <c r="N317" s="73"/>
      <c r="O317" s="79" t="s">
        <v>417</v>
      </c>
      <c r="P317" s="79">
        <v>1</v>
      </c>
      <c r="Q317" s="79" t="s">
        <v>418</v>
      </c>
      <c r="R317" s="79"/>
      <c r="S317" s="79"/>
      <c r="T317" s="78" t="str">
        <f>REPLACE(INDEX(GroupVertices[Group],MATCH(Edges24[[#This Row],[Vertex 1]],GroupVertices[Vertex],0)),1,1,"")</f>
        <v>3</v>
      </c>
      <c r="U317" s="78" t="str">
        <f>REPLACE(INDEX(GroupVertices[Group],MATCH(Edges24[[#This Row],[Vertex 2]],GroupVertices[Vertex],0)),1,1,"")</f>
        <v>1</v>
      </c>
      <c r="V317" s="48"/>
      <c r="W317" s="49"/>
      <c r="X317" s="48"/>
      <c r="Y317" s="49"/>
      <c r="Z317" s="48"/>
      <c r="AA317" s="49"/>
      <c r="AB317" s="48"/>
      <c r="AC317" s="49"/>
      <c r="AD317" s="48"/>
    </row>
    <row r="318" spans="1:30" ht="15">
      <c r="A318" s="65" t="s">
        <v>221</v>
      </c>
      <c r="B318" s="65" t="s">
        <v>262</v>
      </c>
      <c r="C318" s="66"/>
      <c r="D318" s="67"/>
      <c r="E318" s="66"/>
      <c r="F318" s="69"/>
      <c r="G318" s="66"/>
      <c r="H318" s="70"/>
      <c r="I318" s="71"/>
      <c r="J318" s="71"/>
      <c r="K318" s="34" t="s">
        <v>65</v>
      </c>
      <c r="L318" s="72">
        <v>318</v>
      </c>
      <c r="M318" s="72"/>
      <c r="N318" s="73"/>
      <c r="O318" s="79" t="s">
        <v>417</v>
      </c>
      <c r="P318" s="79">
        <v>1</v>
      </c>
      <c r="Q318" s="79" t="s">
        <v>418</v>
      </c>
      <c r="R318" s="79"/>
      <c r="S318" s="79"/>
      <c r="T318" s="78" t="str">
        <f>REPLACE(INDEX(GroupVertices[Group],MATCH(Edges24[[#This Row],[Vertex 1]],GroupVertices[Vertex],0)),1,1,"")</f>
        <v>1</v>
      </c>
      <c r="U318" s="78" t="str">
        <f>REPLACE(INDEX(GroupVertices[Group],MATCH(Edges24[[#This Row],[Vertex 2]],GroupVertices[Vertex],0)),1,1,"")</f>
        <v>1</v>
      </c>
      <c r="V318" s="48"/>
      <c r="W318" s="49"/>
      <c r="X318" s="48"/>
      <c r="Y318" s="49"/>
      <c r="Z318" s="48"/>
      <c r="AA318" s="49"/>
      <c r="AB318" s="48"/>
      <c r="AC318" s="49"/>
      <c r="AD318" s="48"/>
    </row>
    <row r="319" spans="1:30" ht="15">
      <c r="A319" s="65" t="s">
        <v>262</v>
      </c>
      <c r="B319" s="65" t="s">
        <v>276</v>
      </c>
      <c r="C319" s="66"/>
      <c r="D319" s="67"/>
      <c r="E319" s="66"/>
      <c r="F319" s="69"/>
      <c r="G319" s="66"/>
      <c r="H319" s="70"/>
      <c r="I319" s="71"/>
      <c r="J319" s="71"/>
      <c r="K319" s="34" t="s">
        <v>65</v>
      </c>
      <c r="L319" s="72">
        <v>319</v>
      </c>
      <c r="M319" s="72"/>
      <c r="N319" s="73"/>
      <c r="O319" s="79" t="s">
        <v>417</v>
      </c>
      <c r="P319" s="79">
        <v>1</v>
      </c>
      <c r="Q319" s="79" t="s">
        <v>418</v>
      </c>
      <c r="R319" s="79"/>
      <c r="S319" s="79"/>
      <c r="T319" s="78" t="str">
        <f>REPLACE(INDEX(GroupVertices[Group],MATCH(Edges24[[#This Row],[Vertex 1]],GroupVertices[Vertex],0)),1,1,"")</f>
        <v>1</v>
      </c>
      <c r="U319" s="78" t="str">
        <f>REPLACE(INDEX(GroupVertices[Group],MATCH(Edges24[[#This Row],[Vertex 2]],GroupVertices[Vertex],0)),1,1,"")</f>
        <v>3</v>
      </c>
      <c r="V319" s="48"/>
      <c r="W319" s="49"/>
      <c r="X319" s="48"/>
      <c r="Y319" s="49"/>
      <c r="Z319" s="48"/>
      <c r="AA319" s="49"/>
      <c r="AB319" s="48"/>
      <c r="AC319" s="49"/>
      <c r="AD319" s="48"/>
    </row>
    <row r="320" spans="1:30" ht="15">
      <c r="A320" s="65" t="s">
        <v>262</v>
      </c>
      <c r="B320" s="65" t="s">
        <v>260</v>
      </c>
      <c r="C320" s="66"/>
      <c r="D320" s="67"/>
      <c r="E320" s="66"/>
      <c r="F320" s="69"/>
      <c r="G320" s="66"/>
      <c r="H320" s="70"/>
      <c r="I320" s="71"/>
      <c r="J320" s="71"/>
      <c r="K320" s="34" t="s">
        <v>65</v>
      </c>
      <c r="L320" s="72">
        <v>320</v>
      </c>
      <c r="M320" s="72"/>
      <c r="N320" s="73"/>
      <c r="O320" s="79" t="s">
        <v>417</v>
      </c>
      <c r="P320" s="79">
        <v>1</v>
      </c>
      <c r="Q320" s="79" t="s">
        <v>418</v>
      </c>
      <c r="R320" s="79"/>
      <c r="S320" s="79"/>
      <c r="T320" s="78" t="str">
        <f>REPLACE(INDEX(GroupVertices[Group],MATCH(Edges24[[#This Row],[Vertex 1]],GroupVertices[Vertex],0)),1,1,"")</f>
        <v>1</v>
      </c>
      <c r="U320" s="78" t="str">
        <f>REPLACE(INDEX(GroupVertices[Group],MATCH(Edges24[[#This Row],[Vertex 2]],GroupVertices[Vertex],0)),1,1,"")</f>
        <v>3</v>
      </c>
      <c r="V320" s="48"/>
      <c r="W320" s="49"/>
      <c r="X320" s="48"/>
      <c r="Y320" s="49"/>
      <c r="Z320" s="48"/>
      <c r="AA320" s="49"/>
      <c r="AB320" s="48"/>
      <c r="AC320" s="49"/>
      <c r="AD320" s="48"/>
    </row>
    <row r="321" spans="1:30" ht="15">
      <c r="A321" s="65" t="s">
        <v>199</v>
      </c>
      <c r="B321" s="65" t="s">
        <v>262</v>
      </c>
      <c r="C321" s="66"/>
      <c r="D321" s="67"/>
      <c r="E321" s="66"/>
      <c r="F321" s="69"/>
      <c r="G321" s="66"/>
      <c r="H321" s="70"/>
      <c r="I321" s="71"/>
      <c r="J321" s="71"/>
      <c r="K321" s="34" t="s">
        <v>65</v>
      </c>
      <c r="L321" s="72">
        <v>321</v>
      </c>
      <c r="M321" s="72"/>
      <c r="N321" s="73"/>
      <c r="O321" s="79" t="s">
        <v>417</v>
      </c>
      <c r="P321" s="79">
        <v>1</v>
      </c>
      <c r="Q321" s="79" t="s">
        <v>418</v>
      </c>
      <c r="R321" s="79"/>
      <c r="S321" s="79"/>
      <c r="T321" s="78" t="str">
        <f>REPLACE(INDEX(GroupVertices[Group],MATCH(Edges24[[#This Row],[Vertex 1]],GroupVertices[Vertex],0)),1,1,"")</f>
        <v>1</v>
      </c>
      <c r="U321" s="78" t="str">
        <f>REPLACE(INDEX(GroupVertices[Group],MATCH(Edges24[[#This Row],[Vertex 2]],GroupVertices[Vertex],0)),1,1,"")</f>
        <v>1</v>
      </c>
      <c r="V321" s="48"/>
      <c r="W321" s="49"/>
      <c r="X321" s="48"/>
      <c r="Y321" s="49"/>
      <c r="Z321" s="48"/>
      <c r="AA321" s="49"/>
      <c r="AB321" s="48"/>
      <c r="AC321" s="49"/>
      <c r="AD321" s="48"/>
    </row>
    <row r="322" spans="1:30" ht="15">
      <c r="A322" s="65" t="s">
        <v>217</v>
      </c>
      <c r="B322" s="65" t="s">
        <v>262</v>
      </c>
      <c r="C322" s="66"/>
      <c r="D322" s="67"/>
      <c r="E322" s="66"/>
      <c r="F322" s="69"/>
      <c r="G322" s="66"/>
      <c r="H322" s="70"/>
      <c r="I322" s="71"/>
      <c r="J322" s="71"/>
      <c r="K322" s="34" t="s">
        <v>65</v>
      </c>
      <c r="L322" s="72">
        <v>322</v>
      </c>
      <c r="M322" s="72"/>
      <c r="N322" s="73"/>
      <c r="O322" s="79" t="s">
        <v>417</v>
      </c>
      <c r="P322" s="79">
        <v>1</v>
      </c>
      <c r="Q322" s="79" t="s">
        <v>418</v>
      </c>
      <c r="R322" s="79"/>
      <c r="S322" s="79"/>
      <c r="T322" s="78" t="str">
        <f>REPLACE(INDEX(GroupVertices[Group],MATCH(Edges24[[#This Row],[Vertex 1]],GroupVertices[Vertex],0)),1,1,"")</f>
        <v>1</v>
      </c>
      <c r="U322" s="78" t="str">
        <f>REPLACE(INDEX(GroupVertices[Group],MATCH(Edges24[[#This Row],[Vertex 2]],GroupVertices[Vertex],0)),1,1,"")</f>
        <v>1</v>
      </c>
      <c r="V322" s="48"/>
      <c r="W322" s="49"/>
      <c r="X322" s="48"/>
      <c r="Y322" s="49"/>
      <c r="Z322" s="48"/>
      <c r="AA322" s="49"/>
      <c r="AB322" s="48"/>
      <c r="AC322" s="49"/>
      <c r="AD322" s="48"/>
    </row>
    <row r="323" spans="1:30" ht="15">
      <c r="A323" s="65" t="s">
        <v>263</v>
      </c>
      <c r="B323" s="65" t="s">
        <v>262</v>
      </c>
      <c r="C323" s="66"/>
      <c r="D323" s="67"/>
      <c r="E323" s="66"/>
      <c r="F323" s="69"/>
      <c r="G323" s="66"/>
      <c r="H323" s="70"/>
      <c r="I323" s="71"/>
      <c r="J323" s="71"/>
      <c r="K323" s="34" t="s">
        <v>65</v>
      </c>
      <c r="L323" s="72">
        <v>323</v>
      </c>
      <c r="M323" s="72"/>
      <c r="N323" s="73"/>
      <c r="O323" s="79" t="s">
        <v>417</v>
      </c>
      <c r="P323" s="79">
        <v>1</v>
      </c>
      <c r="Q323" s="79" t="s">
        <v>418</v>
      </c>
      <c r="R323" s="79"/>
      <c r="S323" s="79"/>
      <c r="T323" s="78" t="str">
        <f>REPLACE(INDEX(GroupVertices[Group],MATCH(Edges24[[#This Row],[Vertex 1]],GroupVertices[Vertex],0)),1,1,"")</f>
        <v>1</v>
      </c>
      <c r="U323" s="78" t="str">
        <f>REPLACE(INDEX(GroupVertices[Group],MATCH(Edges24[[#This Row],[Vertex 2]],GroupVertices[Vertex],0)),1,1,"")</f>
        <v>1</v>
      </c>
      <c r="V323" s="48"/>
      <c r="W323" s="49"/>
      <c r="X323" s="48"/>
      <c r="Y323" s="49"/>
      <c r="Z323" s="48"/>
      <c r="AA323" s="49"/>
      <c r="AB323" s="48"/>
      <c r="AC323" s="49"/>
      <c r="AD323" s="48"/>
    </row>
    <row r="324" spans="1:30" ht="15">
      <c r="A324" s="65" t="s">
        <v>264</v>
      </c>
      <c r="B324" s="65" t="s">
        <v>262</v>
      </c>
      <c r="C324" s="66"/>
      <c r="D324" s="67"/>
      <c r="E324" s="66"/>
      <c r="F324" s="69"/>
      <c r="G324" s="66"/>
      <c r="H324" s="70"/>
      <c r="I324" s="71"/>
      <c r="J324" s="71"/>
      <c r="K324" s="34" t="s">
        <v>65</v>
      </c>
      <c r="L324" s="72">
        <v>324</v>
      </c>
      <c r="M324" s="72"/>
      <c r="N324" s="73"/>
      <c r="O324" s="79" t="s">
        <v>417</v>
      </c>
      <c r="P324" s="79">
        <v>1</v>
      </c>
      <c r="Q324" s="79" t="s">
        <v>418</v>
      </c>
      <c r="R324" s="79"/>
      <c r="S324" s="79"/>
      <c r="T324" s="78" t="str">
        <f>REPLACE(INDEX(GroupVertices[Group],MATCH(Edges24[[#This Row],[Vertex 1]],GroupVertices[Vertex],0)),1,1,"")</f>
        <v>2</v>
      </c>
      <c r="U324" s="78" t="str">
        <f>REPLACE(INDEX(GroupVertices[Group],MATCH(Edges24[[#This Row],[Vertex 2]],GroupVertices[Vertex],0)),1,1,"")</f>
        <v>1</v>
      </c>
      <c r="V324" s="48"/>
      <c r="W324" s="49"/>
      <c r="X324" s="48"/>
      <c r="Y324" s="49"/>
      <c r="Z324" s="48"/>
      <c r="AA324" s="49"/>
      <c r="AB324" s="48"/>
      <c r="AC324" s="49"/>
      <c r="AD324" s="48"/>
    </row>
    <row r="325" spans="1:30" ht="15">
      <c r="A325" s="65" t="s">
        <v>261</v>
      </c>
      <c r="B325" s="65" t="s">
        <v>266</v>
      </c>
      <c r="C325" s="66"/>
      <c r="D325" s="67"/>
      <c r="E325" s="66"/>
      <c r="F325" s="69"/>
      <c r="G325" s="66"/>
      <c r="H325" s="70"/>
      <c r="I325" s="71"/>
      <c r="J325" s="71"/>
      <c r="K325" s="34" t="s">
        <v>65</v>
      </c>
      <c r="L325" s="72">
        <v>325</v>
      </c>
      <c r="M325" s="72"/>
      <c r="N325" s="73"/>
      <c r="O325" s="79" t="s">
        <v>417</v>
      </c>
      <c r="P325" s="79">
        <v>1</v>
      </c>
      <c r="Q325" s="79" t="s">
        <v>418</v>
      </c>
      <c r="R325" s="79"/>
      <c r="S325" s="79"/>
      <c r="T325" s="78" t="str">
        <f>REPLACE(INDEX(GroupVertices[Group],MATCH(Edges24[[#This Row],[Vertex 1]],GroupVertices[Vertex],0)),1,1,"")</f>
        <v>3</v>
      </c>
      <c r="U325" s="78" t="str">
        <f>REPLACE(INDEX(GroupVertices[Group],MATCH(Edges24[[#This Row],[Vertex 2]],GroupVertices[Vertex],0)),1,1,"")</f>
        <v>4</v>
      </c>
      <c r="V325" s="48"/>
      <c r="W325" s="49"/>
      <c r="X325" s="48"/>
      <c r="Y325" s="49"/>
      <c r="Z325" s="48"/>
      <c r="AA325" s="49"/>
      <c r="AB325" s="48"/>
      <c r="AC325" s="49"/>
      <c r="AD325" s="48"/>
    </row>
    <row r="326" spans="1:30" ht="15">
      <c r="A326" s="65" t="s">
        <v>265</v>
      </c>
      <c r="B326" s="65" t="s">
        <v>266</v>
      </c>
      <c r="C326" s="66"/>
      <c r="D326" s="67"/>
      <c r="E326" s="66"/>
      <c r="F326" s="69"/>
      <c r="G326" s="66"/>
      <c r="H326" s="70"/>
      <c r="I326" s="71"/>
      <c r="J326" s="71"/>
      <c r="K326" s="34" t="s">
        <v>65</v>
      </c>
      <c r="L326" s="72">
        <v>326</v>
      </c>
      <c r="M326" s="72"/>
      <c r="N326" s="73"/>
      <c r="O326" s="79" t="s">
        <v>417</v>
      </c>
      <c r="P326" s="79">
        <v>1</v>
      </c>
      <c r="Q326" s="79" t="s">
        <v>418</v>
      </c>
      <c r="R326" s="79"/>
      <c r="S326" s="79"/>
      <c r="T326" s="78" t="str">
        <f>REPLACE(INDEX(GroupVertices[Group],MATCH(Edges24[[#This Row],[Vertex 1]],GroupVertices[Vertex],0)),1,1,"")</f>
        <v>3</v>
      </c>
      <c r="U326" s="78" t="str">
        <f>REPLACE(INDEX(GroupVertices[Group],MATCH(Edges24[[#This Row],[Vertex 2]],GroupVertices[Vertex],0)),1,1,"")</f>
        <v>4</v>
      </c>
      <c r="V326" s="48"/>
      <c r="W326" s="49"/>
      <c r="X326" s="48"/>
      <c r="Y326" s="49"/>
      <c r="Z326" s="48"/>
      <c r="AA326" s="49"/>
      <c r="AB326" s="48"/>
      <c r="AC326" s="49"/>
      <c r="AD326" s="48"/>
    </row>
    <row r="327" spans="1:30" ht="15">
      <c r="A327" s="65" t="s">
        <v>266</v>
      </c>
      <c r="B327" s="65" t="s">
        <v>263</v>
      </c>
      <c r="C327" s="66"/>
      <c r="D327" s="67"/>
      <c r="E327" s="66"/>
      <c r="F327" s="69"/>
      <c r="G327" s="66"/>
      <c r="H327" s="70"/>
      <c r="I327" s="71"/>
      <c r="J327" s="71"/>
      <c r="K327" s="34" t="s">
        <v>65</v>
      </c>
      <c r="L327" s="72">
        <v>327</v>
      </c>
      <c r="M327" s="72"/>
      <c r="N327" s="73"/>
      <c r="O327" s="79" t="s">
        <v>417</v>
      </c>
      <c r="P327" s="79">
        <v>1</v>
      </c>
      <c r="Q327" s="79" t="s">
        <v>418</v>
      </c>
      <c r="R327" s="79"/>
      <c r="S327" s="79"/>
      <c r="T327" s="78" t="str">
        <f>REPLACE(INDEX(GroupVertices[Group],MATCH(Edges24[[#This Row],[Vertex 1]],GroupVertices[Vertex],0)),1,1,"")</f>
        <v>4</v>
      </c>
      <c r="U327" s="78" t="str">
        <f>REPLACE(INDEX(GroupVertices[Group],MATCH(Edges24[[#This Row],[Vertex 2]],GroupVertices[Vertex],0)),1,1,"")</f>
        <v>1</v>
      </c>
      <c r="V327" s="48"/>
      <c r="W327" s="49"/>
      <c r="X327" s="48"/>
      <c r="Y327" s="49"/>
      <c r="Z327" s="48"/>
      <c r="AA327" s="49"/>
      <c r="AB327" s="48"/>
      <c r="AC327" s="49"/>
      <c r="AD327" s="48"/>
    </row>
    <row r="328" spans="1:30" ht="15">
      <c r="A328" s="65" t="s">
        <v>266</v>
      </c>
      <c r="B328" s="65" t="s">
        <v>244</v>
      </c>
      <c r="C328" s="66"/>
      <c r="D328" s="67"/>
      <c r="E328" s="66"/>
      <c r="F328" s="69"/>
      <c r="G328" s="66"/>
      <c r="H328" s="70"/>
      <c r="I328" s="71"/>
      <c r="J328" s="71"/>
      <c r="K328" s="34" t="s">
        <v>65</v>
      </c>
      <c r="L328" s="72">
        <v>328</v>
      </c>
      <c r="M328" s="72"/>
      <c r="N328" s="73"/>
      <c r="O328" s="79" t="s">
        <v>417</v>
      </c>
      <c r="P328" s="79">
        <v>1</v>
      </c>
      <c r="Q328" s="79" t="s">
        <v>418</v>
      </c>
      <c r="R328" s="79"/>
      <c r="S328" s="79"/>
      <c r="T328" s="78" t="str">
        <f>REPLACE(INDEX(GroupVertices[Group],MATCH(Edges24[[#This Row],[Vertex 1]],GroupVertices[Vertex],0)),1,1,"")</f>
        <v>4</v>
      </c>
      <c r="U328" s="78" t="str">
        <f>REPLACE(INDEX(GroupVertices[Group],MATCH(Edges24[[#This Row],[Vertex 2]],GroupVertices[Vertex],0)),1,1,"")</f>
        <v>4</v>
      </c>
      <c r="V328" s="48"/>
      <c r="W328" s="49"/>
      <c r="X328" s="48"/>
      <c r="Y328" s="49"/>
      <c r="Z328" s="48"/>
      <c r="AA328" s="49"/>
      <c r="AB328" s="48"/>
      <c r="AC328" s="49"/>
      <c r="AD328" s="48"/>
    </row>
    <row r="329" spans="1:30" ht="15">
      <c r="A329" s="65" t="s">
        <v>266</v>
      </c>
      <c r="B329" s="65" t="s">
        <v>332</v>
      </c>
      <c r="C329" s="66"/>
      <c r="D329" s="67"/>
      <c r="E329" s="66"/>
      <c r="F329" s="69"/>
      <c r="G329" s="66"/>
      <c r="H329" s="70"/>
      <c r="I329" s="71"/>
      <c r="J329" s="71"/>
      <c r="K329" s="34" t="s">
        <v>65</v>
      </c>
      <c r="L329" s="72">
        <v>329</v>
      </c>
      <c r="M329" s="72"/>
      <c r="N329" s="73"/>
      <c r="O329" s="79" t="s">
        <v>417</v>
      </c>
      <c r="P329" s="79">
        <v>1</v>
      </c>
      <c r="Q329" s="79" t="s">
        <v>418</v>
      </c>
      <c r="R329" s="79"/>
      <c r="S329" s="79"/>
      <c r="T329" s="78" t="str">
        <f>REPLACE(INDEX(GroupVertices[Group],MATCH(Edges24[[#This Row],[Vertex 1]],GroupVertices[Vertex],0)),1,1,"")</f>
        <v>4</v>
      </c>
      <c r="U329" s="78" t="str">
        <f>REPLACE(INDEX(GroupVertices[Group],MATCH(Edges24[[#This Row],[Vertex 2]],GroupVertices[Vertex],0)),1,1,"")</f>
        <v>4</v>
      </c>
      <c r="V329" s="48"/>
      <c r="W329" s="49"/>
      <c r="X329" s="48"/>
      <c r="Y329" s="49"/>
      <c r="Z329" s="48"/>
      <c r="AA329" s="49"/>
      <c r="AB329" s="48"/>
      <c r="AC329" s="49"/>
      <c r="AD329" s="48"/>
    </row>
    <row r="330" spans="1:30" ht="15">
      <c r="A330" s="65" t="s">
        <v>266</v>
      </c>
      <c r="B330" s="65" t="s">
        <v>394</v>
      </c>
      <c r="C330" s="66"/>
      <c r="D330" s="67"/>
      <c r="E330" s="66"/>
      <c r="F330" s="69"/>
      <c r="G330" s="66"/>
      <c r="H330" s="70"/>
      <c r="I330" s="71"/>
      <c r="J330" s="71"/>
      <c r="K330" s="34" t="s">
        <v>65</v>
      </c>
      <c r="L330" s="72">
        <v>330</v>
      </c>
      <c r="M330" s="72"/>
      <c r="N330" s="73"/>
      <c r="O330" s="79" t="s">
        <v>417</v>
      </c>
      <c r="P330" s="79">
        <v>1</v>
      </c>
      <c r="Q330" s="79" t="s">
        <v>418</v>
      </c>
      <c r="R330" s="79"/>
      <c r="S330" s="79"/>
      <c r="T330" s="78" t="str">
        <f>REPLACE(INDEX(GroupVertices[Group],MATCH(Edges24[[#This Row],[Vertex 1]],GroupVertices[Vertex],0)),1,1,"")</f>
        <v>4</v>
      </c>
      <c r="U330" s="78" t="str">
        <f>REPLACE(INDEX(GroupVertices[Group],MATCH(Edges24[[#This Row],[Vertex 2]],GroupVertices[Vertex],0)),1,1,"")</f>
        <v>4</v>
      </c>
      <c r="V330" s="48"/>
      <c r="W330" s="49"/>
      <c r="X330" s="48"/>
      <c r="Y330" s="49"/>
      <c r="Z330" s="48"/>
      <c r="AA330" s="49"/>
      <c r="AB330" s="48"/>
      <c r="AC330" s="49"/>
      <c r="AD330" s="48"/>
    </row>
    <row r="331" spans="1:30" ht="15">
      <c r="A331" s="65" t="s">
        <v>266</v>
      </c>
      <c r="B331" s="65" t="s">
        <v>304</v>
      </c>
      <c r="C331" s="66"/>
      <c r="D331" s="67"/>
      <c r="E331" s="66"/>
      <c r="F331" s="69"/>
      <c r="G331" s="66"/>
      <c r="H331" s="70"/>
      <c r="I331" s="71"/>
      <c r="J331" s="71"/>
      <c r="K331" s="34" t="s">
        <v>65</v>
      </c>
      <c r="L331" s="72">
        <v>331</v>
      </c>
      <c r="M331" s="72"/>
      <c r="N331" s="73"/>
      <c r="O331" s="79" t="s">
        <v>417</v>
      </c>
      <c r="P331" s="79">
        <v>1</v>
      </c>
      <c r="Q331" s="79" t="s">
        <v>418</v>
      </c>
      <c r="R331" s="79"/>
      <c r="S331" s="79"/>
      <c r="T331" s="78" t="str">
        <f>REPLACE(INDEX(GroupVertices[Group],MATCH(Edges24[[#This Row],[Vertex 1]],GroupVertices[Vertex],0)),1,1,"")</f>
        <v>4</v>
      </c>
      <c r="U331" s="78" t="str">
        <f>REPLACE(INDEX(GroupVertices[Group],MATCH(Edges24[[#This Row],[Vertex 2]],GroupVertices[Vertex],0)),1,1,"")</f>
        <v>2</v>
      </c>
      <c r="V331" s="48"/>
      <c r="W331" s="49"/>
      <c r="X331" s="48"/>
      <c r="Y331" s="49"/>
      <c r="Z331" s="48"/>
      <c r="AA331" s="49"/>
      <c r="AB331" s="48"/>
      <c r="AC331" s="49"/>
      <c r="AD331" s="48"/>
    </row>
    <row r="332" spans="1:30" ht="15">
      <c r="A332" s="65" t="s">
        <v>199</v>
      </c>
      <c r="B332" s="65" t="s">
        <v>266</v>
      </c>
      <c r="C332" s="66"/>
      <c r="D332" s="67"/>
      <c r="E332" s="66"/>
      <c r="F332" s="69"/>
      <c r="G332" s="66"/>
      <c r="H332" s="70"/>
      <c r="I332" s="71"/>
      <c r="J332" s="71"/>
      <c r="K332" s="34" t="s">
        <v>65</v>
      </c>
      <c r="L332" s="72">
        <v>332</v>
      </c>
      <c r="M332" s="72"/>
      <c r="N332" s="73"/>
      <c r="O332" s="79" t="s">
        <v>417</v>
      </c>
      <c r="P332" s="79">
        <v>1</v>
      </c>
      <c r="Q332" s="79" t="s">
        <v>418</v>
      </c>
      <c r="R332" s="79"/>
      <c r="S332" s="79"/>
      <c r="T332" s="78" t="str">
        <f>REPLACE(INDEX(GroupVertices[Group],MATCH(Edges24[[#This Row],[Vertex 1]],GroupVertices[Vertex],0)),1,1,"")</f>
        <v>1</v>
      </c>
      <c r="U332" s="78" t="str">
        <f>REPLACE(INDEX(GroupVertices[Group],MATCH(Edges24[[#This Row],[Vertex 2]],GroupVertices[Vertex],0)),1,1,"")</f>
        <v>4</v>
      </c>
      <c r="V332" s="48"/>
      <c r="W332" s="49"/>
      <c r="X332" s="48"/>
      <c r="Y332" s="49"/>
      <c r="Z332" s="48"/>
      <c r="AA332" s="49"/>
      <c r="AB332" s="48"/>
      <c r="AC332" s="49"/>
      <c r="AD332" s="48"/>
    </row>
    <row r="333" spans="1:30" ht="15">
      <c r="A333" s="65" t="s">
        <v>264</v>
      </c>
      <c r="B333" s="65" t="s">
        <v>266</v>
      </c>
      <c r="C333" s="66"/>
      <c r="D333" s="67"/>
      <c r="E333" s="66"/>
      <c r="F333" s="69"/>
      <c r="G333" s="66"/>
      <c r="H333" s="70"/>
      <c r="I333" s="71"/>
      <c r="J333" s="71"/>
      <c r="K333" s="34" t="s">
        <v>65</v>
      </c>
      <c r="L333" s="72">
        <v>333</v>
      </c>
      <c r="M333" s="72"/>
      <c r="N333" s="73"/>
      <c r="O333" s="79" t="s">
        <v>417</v>
      </c>
      <c r="P333" s="79">
        <v>1</v>
      </c>
      <c r="Q333" s="79" t="s">
        <v>418</v>
      </c>
      <c r="R333" s="79"/>
      <c r="S333" s="79"/>
      <c r="T333" s="78" t="str">
        <f>REPLACE(INDEX(GroupVertices[Group],MATCH(Edges24[[#This Row],[Vertex 1]],GroupVertices[Vertex],0)),1,1,"")</f>
        <v>2</v>
      </c>
      <c r="U333" s="78" t="str">
        <f>REPLACE(INDEX(GroupVertices[Group],MATCH(Edges24[[#This Row],[Vertex 2]],GroupVertices[Vertex],0)),1,1,"")</f>
        <v>4</v>
      </c>
      <c r="V333" s="48"/>
      <c r="W333" s="49"/>
      <c r="X333" s="48"/>
      <c r="Y333" s="49"/>
      <c r="Z333" s="48"/>
      <c r="AA333" s="49"/>
      <c r="AB333" s="48"/>
      <c r="AC333" s="49"/>
      <c r="AD333" s="48"/>
    </row>
    <row r="334" spans="1:30" ht="15">
      <c r="A334" s="65" t="s">
        <v>267</v>
      </c>
      <c r="B334" s="65" t="s">
        <v>384</v>
      </c>
      <c r="C334" s="66"/>
      <c r="D334" s="67"/>
      <c r="E334" s="66"/>
      <c r="F334" s="69"/>
      <c r="G334" s="66"/>
      <c r="H334" s="70"/>
      <c r="I334" s="71"/>
      <c r="J334" s="71"/>
      <c r="K334" s="34" t="s">
        <v>65</v>
      </c>
      <c r="L334" s="72">
        <v>334</v>
      </c>
      <c r="M334" s="72"/>
      <c r="N334" s="73"/>
      <c r="O334" s="79" t="s">
        <v>417</v>
      </c>
      <c r="P334" s="79">
        <v>1</v>
      </c>
      <c r="Q334" s="79" t="s">
        <v>418</v>
      </c>
      <c r="R334" s="79"/>
      <c r="S334" s="79"/>
      <c r="T334" s="78" t="str">
        <f>REPLACE(INDEX(GroupVertices[Group],MATCH(Edges24[[#This Row],[Vertex 1]],GroupVertices[Vertex],0)),1,1,"")</f>
        <v>2</v>
      </c>
      <c r="U334" s="78" t="str">
        <f>REPLACE(INDEX(GroupVertices[Group],MATCH(Edges24[[#This Row],[Vertex 2]],GroupVertices[Vertex],0)),1,1,"")</f>
        <v>2</v>
      </c>
      <c r="V334" s="48"/>
      <c r="W334" s="49"/>
      <c r="X334" s="48"/>
      <c r="Y334" s="49"/>
      <c r="Z334" s="48"/>
      <c r="AA334" s="49"/>
      <c r="AB334" s="48"/>
      <c r="AC334" s="49"/>
      <c r="AD334" s="48"/>
    </row>
    <row r="335" spans="1:30" ht="15">
      <c r="A335" s="65" t="s">
        <v>234</v>
      </c>
      <c r="B335" s="65" t="s">
        <v>384</v>
      </c>
      <c r="C335" s="66"/>
      <c r="D335" s="67"/>
      <c r="E335" s="66"/>
      <c r="F335" s="69"/>
      <c r="G335" s="66"/>
      <c r="H335" s="70"/>
      <c r="I335" s="71"/>
      <c r="J335" s="71"/>
      <c r="K335" s="34" t="s">
        <v>65</v>
      </c>
      <c r="L335" s="72">
        <v>335</v>
      </c>
      <c r="M335" s="72"/>
      <c r="N335" s="73"/>
      <c r="O335" s="79" t="s">
        <v>417</v>
      </c>
      <c r="P335" s="79">
        <v>1</v>
      </c>
      <c r="Q335" s="79" t="s">
        <v>418</v>
      </c>
      <c r="R335" s="79"/>
      <c r="S335" s="79"/>
      <c r="T335" s="78" t="str">
        <f>REPLACE(INDEX(GroupVertices[Group],MATCH(Edges24[[#This Row],[Vertex 1]],GroupVertices[Vertex],0)),1,1,"")</f>
        <v>2</v>
      </c>
      <c r="U335" s="78" t="str">
        <f>REPLACE(INDEX(GroupVertices[Group],MATCH(Edges24[[#This Row],[Vertex 2]],GroupVertices[Vertex],0)),1,1,"")</f>
        <v>2</v>
      </c>
      <c r="V335" s="48"/>
      <c r="W335" s="49"/>
      <c r="X335" s="48"/>
      <c r="Y335" s="49"/>
      <c r="Z335" s="48"/>
      <c r="AA335" s="49"/>
      <c r="AB335" s="48"/>
      <c r="AC335" s="49"/>
      <c r="AD335" s="48"/>
    </row>
    <row r="336" spans="1:30" ht="15">
      <c r="A336" s="65" t="s">
        <v>199</v>
      </c>
      <c r="B336" s="65" t="s">
        <v>384</v>
      </c>
      <c r="C336" s="66"/>
      <c r="D336" s="67"/>
      <c r="E336" s="66"/>
      <c r="F336" s="69"/>
      <c r="G336" s="66"/>
      <c r="H336" s="70"/>
      <c r="I336" s="71"/>
      <c r="J336" s="71"/>
      <c r="K336" s="34" t="s">
        <v>65</v>
      </c>
      <c r="L336" s="72">
        <v>336</v>
      </c>
      <c r="M336" s="72"/>
      <c r="N336" s="73"/>
      <c r="O336" s="79" t="s">
        <v>417</v>
      </c>
      <c r="P336" s="79">
        <v>1</v>
      </c>
      <c r="Q336" s="79" t="s">
        <v>418</v>
      </c>
      <c r="R336" s="79"/>
      <c r="S336" s="79"/>
      <c r="T336" s="78" t="str">
        <f>REPLACE(INDEX(GroupVertices[Group],MATCH(Edges24[[#This Row],[Vertex 1]],GroupVertices[Vertex],0)),1,1,"")</f>
        <v>1</v>
      </c>
      <c r="U336" s="78" t="str">
        <f>REPLACE(INDEX(GroupVertices[Group],MATCH(Edges24[[#This Row],[Vertex 2]],GroupVertices[Vertex],0)),1,1,"")</f>
        <v>2</v>
      </c>
      <c r="V336" s="48"/>
      <c r="W336" s="49"/>
      <c r="X336" s="48"/>
      <c r="Y336" s="49"/>
      <c r="Z336" s="48"/>
      <c r="AA336" s="49"/>
      <c r="AB336" s="48"/>
      <c r="AC336" s="49"/>
      <c r="AD336" s="48"/>
    </row>
    <row r="337" spans="1:30" ht="15">
      <c r="A337" s="65" t="s">
        <v>264</v>
      </c>
      <c r="B337" s="65" t="s">
        <v>384</v>
      </c>
      <c r="C337" s="66"/>
      <c r="D337" s="67"/>
      <c r="E337" s="66"/>
      <c r="F337" s="69"/>
      <c r="G337" s="66"/>
      <c r="H337" s="70"/>
      <c r="I337" s="71"/>
      <c r="J337" s="71"/>
      <c r="K337" s="34" t="s">
        <v>65</v>
      </c>
      <c r="L337" s="72">
        <v>337</v>
      </c>
      <c r="M337" s="72"/>
      <c r="N337" s="73"/>
      <c r="O337" s="79" t="s">
        <v>417</v>
      </c>
      <c r="P337" s="79">
        <v>1</v>
      </c>
      <c r="Q337" s="79" t="s">
        <v>418</v>
      </c>
      <c r="R337" s="79"/>
      <c r="S337" s="79"/>
      <c r="T337" s="78" t="str">
        <f>REPLACE(INDEX(GroupVertices[Group],MATCH(Edges24[[#This Row],[Vertex 1]],GroupVertices[Vertex],0)),1,1,"")</f>
        <v>2</v>
      </c>
      <c r="U337" s="78" t="str">
        <f>REPLACE(INDEX(GroupVertices[Group],MATCH(Edges24[[#This Row],[Vertex 2]],GroupVertices[Vertex],0)),1,1,"")</f>
        <v>2</v>
      </c>
      <c r="V337" s="48"/>
      <c r="W337" s="49"/>
      <c r="X337" s="48"/>
      <c r="Y337" s="49"/>
      <c r="Z337" s="48"/>
      <c r="AA337" s="49"/>
      <c r="AB337" s="48"/>
      <c r="AC337" s="49"/>
      <c r="AD337" s="48"/>
    </row>
    <row r="338" spans="1:30" ht="15">
      <c r="A338" s="65" t="s">
        <v>268</v>
      </c>
      <c r="B338" s="65" t="s">
        <v>276</v>
      </c>
      <c r="C338" s="66"/>
      <c r="D338" s="67"/>
      <c r="E338" s="66"/>
      <c r="F338" s="69"/>
      <c r="G338" s="66"/>
      <c r="H338" s="70"/>
      <c r="I338" s="71"/>
      <c r="J338" s="71"/>
      <c r="K338" s="34" t="s">
        <v>65</v>
      </c>
      <c r="L338" s="72">
        <v>338</v>
      </c>
      <c r="M338" s="72"/>
      <c r="N338" s="73"/>
      <c r="O338" s="79" t="s">
        <v>417</v>
      </c>
      <c r="P338" s="79">
        <v>1</v>
      </c>
      <c r="Q338" s="79" t="s">
        <v>418</v>
      </c>
      <c r="R338" s="79"/>
      <c r="S338" s="79"/>
      <c r="T338" s="78" t="str">
        <f>REPLACE(INDEX(GroupVertices[Group],MATCH(Edges24[[#This Row],[Vertex 1]],GroupVertices[Vertex],0)),1,1,"")</f>
        <v>1</v>
      </c>
      <c r="U338" s="78" t="str">
        <f>REPLACE(INDEX(GroupVertices[Group],MATCH(Edges24[[#This Row],[Vertex 2]],GroupVertices[Vertex],0)),1,1,"")</f>
        <v>3</v>
      </c>
      <c r="V338" s="48"/>
      <c r="W338" s="49"/>
      <c r="X338" s="48"/>
      <c r="Y338" s="49"/>
      <c r="Z338" s="48"/>
      <c r="AA338" s="49"/>
      <c r="AB338" s="48"/>
      <c r="AC338" s="49"/>
      <c r="AD338" s="48"/>
    </row>
    <row r="339" spans="1:30" ht="15">
      <c r="A339" s="65" t="s">
        <v>268</v>
      </c>
      <c r="B339" s="65" t="s">
        <v>217</v>
      </c>
      <c r="C339" s="66"/>
      <c r="D339" s="67"/>
      <c r="E339" s="66"/>
      <c r="F339" s="69"/>
      <c r="G339" s="66"/>
      <c r="H339" s="70"/>
      <c r="I339" s="71"/>
      <c r="J339" s="71"/>
      <c r="K339" s="34" t="s">
        <v>65</v>
      </c>
      <c r="L339" s="72">
        <v>339</v>
      </c>
      <c r="M339" s="72"/>
      <c r="N339" s="73"/>
      <c r="O339" s="79" t="s">
        <v>417</v>
      </c>
      <c r="P339" s="79">
        <v>1</v>
      </c>
      <c r="Q339" s="79" t="s">
        <v>418</v>
      </c>
      <c r="R339" s="79"/>
      <c r="S339" s="79"/>
      <c r="T339" s="78" t="str">
        <f>REPLACE(INDEX(GroupVertices[Group],MATCH(Edges24[[#This Row],[Vertex 1]],GroupVertices[Vertex],0)),1,1,"")</f>
        <v>1</v>
      </c>
      <c r="U339" s="78" t="str">
        <f>REPLACE(INDEX(GroupVertices[Group],MATCH(Edges24[[#This Row],[Vertex 2]],GroupVertices[Vertex],0)),1,1,"")</f>
        <v>1</v>
      </c>
      <c r="V339" s="48"/>
      <c r="W339" s="49"/>
      <c r="X339" s="48"/>
      <c r="Y339" s="49"/>
      <c r="Z339" s="48"/>
      <c r="AA339" s="49"/>
      <c r="AB339" s="48"/>
      <c r="AC339" s="49"/>
      <c r="AD339" s="48"/>
    </row>
    <row r="340" spans="1:30" ht="15">
      <c r="A340" s="65" t="s">
        <v>268</v>
      </c>
      <c r="B340" s="65" t="s">
        <v>332</v>
      </c>
      <c r="C340" s="66"/>
      <c r="D340" s="67"/>
      <c r="E340" s="66"/>
      <c r="F340" s="69"/>
      <c r="G340" s="66"/>
      <c r="H340" s="70"/>
      <c r="I340" s="71"/>
      <c r="J340" s="71"/>
      <c r="K340" s="34" t="s">
        <v>65</v>
      </c>
      <c r="L340" s="72">
        <v>340</v>
      </c>
      <c r="M340" s="72"/>
      <c r="N340" s="73"/>
      <c r="O340" s="79" t="s">
        <v>417</v>
      </c>
      <c r="P340" s="79">
        <v>1</v>
      </c>
      <c r="Q340" s="79" t="s">
        <v>418</v>
      </c>
      <c r="R340" s="79"/>
      <c r="S340" s="79"/>
      <c r="T340" s="78" t="str">
        <f>REPLACE(INDEX(GroupVertices[Group],MATCH(Edges24[[#This Row],[Vertex 1]],GroupVertices[Vertex],0)),1,1,"")</f>
        <v>1</v>
      </c>
      <c r="U340" s="78" t="str">
        <f>REPLACE(INDEX(GroupVertices[Group],MATCH(Edges24[[#This Row],[Vertex 2]],GroupVertices[Vertex],0)),1,1,"")</f>
        <v>4</v>
      </c>
      <c r="V340" s="48"/>
      <c r="W340" s="49"/>
      <c r="X340" s="48"/>
      <c r="Y340" s="49"/>
      <c r="Z340" s="48"/>
      <c r="AA340" s="49"/>
      <c r="AB340" s="48"/>
      <c r="AC340" s="49"/>
      <c r="AD340" s="48"/>
    </row>
    <row r="341" spans="1:30" ht="15">
      <c r="A341" s="65" t="s">
        <v>268</v>
      </c>
      <c r="B341" s="65" t="s">
        <v>303</v>
      </c>
      <c r="C341" s="66"/>
      <c r="D341" s="67"/>
      <c r="E341" s="66"/>
      <c r="F341" s="69"/>
      <c r="G341" s="66"/>
      <c r="H341" s="70"/>
      <c r="I341" s="71"/>
      <c r="J341" s="71"/>
      <c r="K341" s="34" t="s">
        <v>65</v>
      </c>
      <c r="L341" s="72">
        <v>341</v>
      </c>
      <c r="M341" s="72"/>
      <c r="N341" s="73"/>
      <c r="O341" s="79" t="s">
        <v>417</v>
      </c>
      <c r="P341" s="79">
        <v>1</v>
      </c>
      <c r="Q341" s="79" t="s">
        <v>418</v>
      </c>
      <c r="R341" s="79"/>
      <c r="S341" s="79"/>
      <c r="T341" s="78" t="str">
        <f>REPLACE(INDEX(GroupVertices[Group],MATCH(Edges24[[#This Row],[Vertex 1]],GroupVertices[Vertex],0)),1,1,"")</f>
        <v>1</v>
      </c>
      <c r="U341" s="78" t="str">
        <f>REPLACE(INDEX(GroupVertices[Group],MATCH(Edges24[[#This Row],[Vertex 2]],GroupVertices[Vertex],0)),1,1,"")</f>
        <v>4</v>
      </c>
      <c r="V341" s="48"/>
      <c r="W341" s="49"/>
      <c r="X341" s="48"/>
      <c r="Y341" s="49"/>
      <c r="Z341" s="48"/>
      <c r="AA341" s="49"/>
      <c r="AB341" s="48"/>
      <c r="AC341" s="49"/>
      <c r="AD341" s="48"/>
    </row>
    <row r="342" spans="1:30" ht="15">
      <c r="A342" s="65" t="s">
        <v>199</v>
      </c>
      <c r="B342" s="65" t="s">
        <v>268</v>
      </c>
      <c r="C342" s="66"/>
      <c r="D342" s="67"/>
      <c r="E342" s="66"/>
      <c r="F342" s="69"/>
      <c r="G342" s="66"/>
      <c r="H342" s="70"/>
      <c r="I342" s="71"/>
      <c r="J342" s="71"/>
      <c r="K342" s="34" t="s">
        <v>65</v>
      </c>
      <c r="L342" s="72">
        <v>342</v>
      </c>
      <c r="M342" s="72"/>
      <c r="N342" s="73"/>
      <c r="O342" s="79" t="s">
        <v>417</v>
      </c>
      <c r="P342" s="79">
        <v>1</v>
      </c>
      <c r="Q342" s="79" t="s">
        <v>418</v>
      </c>
      <c r="R342" s="79"/>
      <c r="S342" s="79"/>
      <c r="T342" s="78" t="str">
        <f>REPLACE(INDEX(GroupVertices[Group],MATCH(Edges24[[#This Row],[Vertex 1]],GroupVertices[Vertex],0)),1,1,"")</f>
        <v>1</v>
      </c>
      <c r="U342" s="78" t="str">
        <f>REPLACE(INDEX(GroupVertices[Group],MATCH(Edges24[[#This Row],[Vertex 2]],GroupVertices[Vertex],0)),1,1,"")</f>
        <v>1</v>
      </c>
      <c r="V342" s="48"/>
      <c r="W342" s="49"/>
      <c r="X342" s="48"/>
      <c r="Y342" s="49"/>
      <c r="Z342" s="48"/>
      <c r="AA342" s="49"/>
      <c r="AB342" s="48"/>
      <c r="AC342" s="49"/>
      <c r="AD342" s="48"/>
    </row>
    <row r="343" spans="1:30" ht="15">
      <c r="A343" s="65" t="s">
        <v>269</v>
      </c>
      <c r="B343" s="65" t="s">
        <v>268</v>
      </c>
      <c r="C343" s="66"/>
      <c r="D343" s="67"/>
      <c r="E343" s="66"/>
      <c r="F343" s="69"/>
      <c r="G343" s="66"/>
      <c r="H343" s="70"/>
      <c r="I343" s="71"/>
      <c r="J343" s="71"/>
      <c r="K343" s="34" t="s">
        <v>65</v>
      </c>
      <c r="L343" s="72">
        <v>343</v>
      </c>
      <c r="M343" s="72"/>
      <c r="N343" s="73"/>
      <c r="O343" s="79" t="s">
        <v>417</v>
      </c>
      <c r="P343" s="79">
        <v>1</v>
      </c>
      <c r="Q343" s="79" t="s">
        <v>418</v>
      </c>
      <c r="R343" s="79"/>
      <c r="S343" s="79"/>
      <c r="T343" s="78" t="str">
        <f>REPLACE(INDEX(GroupVertices[Group],MATCH(Edges24[[#This Row],[Vertex 1]],GroupVertices[Vertex],0)),1,1,"")</f>
        <v>1</v>
      </c>
      <c r="U343" s="78" t="str">
        <f>REPLACE(INDEX(GroupVertices[Group],MATCH(Edges24[[#This Row],[Vertex 2]],GroupVertices[Vertex],0)),1,1,"")</f>
        <v>1</v>
      </c>
      <c r="V343" s="48"/>
      <c r="W343" s="49"/>
      <c r="X343" s="48"/>
      <c r="Y343" s="49"/>
      <c r="Z343" s="48"/>
      <c r="AA343" s="49"/>
      <c r="AB343" s="48"/>
      <c r="AC343" s="49"/>
      <c r="AD343" s="48"/>
    </row>
    <row r="344" spans="1:30" ht="15">
      <c r="A344" s="65" t="s">
        <v>261</v>
      </c>
      <c r="B344" s="65" t="s">
        <v>267</v>
      </c>
      <c r="C344" s="66"/>
      <c r="D344" s="67"/>
      <c r="E344" s="66"/>
      <c r="F344" s="69"/>
      <c r="G344" s="66"/>
      <c r="H344" s="70"/>
      <c r="I344" s="71"/>
      <c r="J344" s="71"/>
      <c r="K344" s="34" t="s">
        <v>65</v>
      </c>
      <c r="L344" s="72">
        <v>344</v>
      </c>
      <c r="M344" s="72"/>
      <c r="N344" s="73"/>
      <c r="O344" s="79" t="s">
        <v>417</v>
      </c>
      <c r="P344" s="79">
        <v>1</v>
      </c>
      <c r="Q344" s="79" t="s">
        <v>418</v>
      </c>
      <c r="R344" s="79"/>
      <c r="S344" s="79"/>
      <c r="T344" s="78" t="str">
        <f>REPLACE(INDEX(GroupVertices[Group],MATCH(Edges24[[#This Row],[Vertex 1]],GroupVertices[Vertex],0)),1,1,"")</f>
        <v>3</v>
      </c>
      <c r="U344" s="78" t="str">
        <f>REPLACE(INDEX(GroupVertices[Group],MATCH(Edges24[[#This Row],[Vertex 2]],GroupVertices[Vertex],0)),1,1,"")</f>
        <v>2</v>
      </c>
      <c r="V344" s="48"/>
      <c r="W344" s="49"/>
      <c r="X344" s="48"/>
      <c r="Y344" s="49"/>
      <c r="Z344" s="48"/>
      <c r="AA344" s="49"/>
      <c r="AB344" s="48"/>
      <c r="AC344" s="49"/>
      <c r="AD344" s="48"/>
    </row>
    <row r="345" spans="1:30" ht="15">
      <c r="A345" s="65" t="s">
        <v>261</v>
      </c>
      <c r="B345" s="65" t="s">
        <v>221</v>
      </c>
      <c r="C345" s="66"/>
      <c r="D345" s="67"/>
      <c r="E345" s="66"/>
      <c r="F345" s="69"/>
      <c r="G345" s="66"/>
      <c r="H345" s="70"/>
      <c r="I345" s="71"/>
      <c r="J345" s="71"/>
      <c r="K345" s="34" t="s">
        <v>65</v>
      </c>
      <c r="L345" s="72">
        <v>345</v>
      </c>
      <c r="M345" s="72"/>
      <c r="N345" s="73"/>
      <c r="O345" s="79" t="s">
        <v>417</v>
      </c>
      <c r="P345" s="79">
        <v>1</v>
      </c>
      <c r="Q345" s="79" t="s">
        <v>418</v>
      </c>
      <c r="R345" s="79"/>
      <c r="S345" s="79"/>
      <c r="T345" s="78" t="str">
        <f>REPLACE(INDEX(GroupVertices[Group],MATCH(Edges24[[#This Row],[Vertex 1]],GroupVertices[Vertex],0)),1,1,"")</f>
        <v>3</v>
      </c>
      <c r="U345" s="78" t="str">
        <f>REPLACE(INDEX(GroupVertices[Group],MATCH(Edges24[[#This Row],[Vertex 2]],GroupVertices[Vertex],0)),1,1,"")</f>
        <v>1</v>
      </c>
      <c r="V345" s="48"/>
      <c r="W345" s="49"/>
      <c r="X345" s="48"/>
      <c r="Y345" s="49"/>
      <c r="Z345" s="48"/>
      <c r="AA345" s="49"/>
      <c r="AB345" s="48"/>
      <c r="AC345" s="49"/>
      <c r="AD345" s="48"/>
    </row>
    <row r="346" spans="1:30" ht="15">
      <c r="A346" s="65" t="s">
        <v>261</v>
      </c>
      <c r="B346" s="65" t="s">
        <v>336</v>
      </c>
      <c r="C346" s="66"/>
      <c r="D346" s="67"/>
      <c r="E346" s="66"/>
      <c r="F346" s="69"/>
      <c r="G346" s="66"/>
      <c r="H346" s="70"/>
      <c r="I346" s="71"/>
      <c r="J346" s="71"/>
      <c r="K346" s="34" t="s">
        <v>65</v>
      </c>
      <c r="L346" s="72">
        <v>346</v>
      </c>
      <c r="M346" s="72"/>
      <c r="N346" s="73"/>
      <c r="O346" s="79" t="s">
        <v>417</v>
      </c>
      <c r="P346" s="79">
        <v>1</v>
      </c>
      <c r="Q346" s="79" t="s">
        <v>418</v>
      </c>
      <c r="R346" s="79"/>
      <c r="S346" s="79"/>
      <c r="T346" s="78" t="str">
        <f>REPLACE(INDEX(GroupVertices[Group],MATCH(Edges24[[#This Row],[Vertex 1]],GroupVertices[Vertex],0)),1,1,"")</f>
        <v>3</v>
      </c>
      <c r="U346" s="78" t="str">
        <f>REPLACE(INDEX(GroupVertices[Group],MATCH(Edges24[[#This Row],[Vertex 2]],GroupVertices[Vertex],0)),1,1,"")</f>
        <v>3</v>
      </c>
      <c r="V346" s="48"/>
      <c r="W346" s="49"/>
      <c r="X346" s="48"/>
      <c r="Y346" s="49"/>
      <c r="Z346" s="48"/>
      <c r="AA346" s="49"/>
      <c r="AB346" s="48"/>
      <c r="AC346" s="49"/>
      <c r="AD346" s="48"/>
    </row>
    <row r="347" spans="1:30" ht="15">
      <c r="A347" s="65" t="s">
        <v>261</v>
      </c>
      <c r="B347" s="65" t="s">
        <v>276</v>
      </c>
      <c r="C347" s="66"/>
      <c r="D347" s="67"/>
      <c r="E347" s="66"/>
      <c r="F347" s="69"/>
      <c r="G347" s="66"/>
      <c r="H347" s="70"/>
      <c r="I347" s="71"/>
      <c r="J347" s="71"/>
      <c r="K347" s="34" t="s">
        <v>65</v>
      </c>
      <c r="L347" s="72">
        <v>347</v>
      </c>
      <c r="M347" s="72"/>
      <c r="N347" s="73"/>
      <c r="O347" s="79" t="s">
        <v>417</v>
      </c>
      <c r="P347" s="79">
        <v>1</v>
      </c>
      <c r="Q347" s="79" t="s">
        <v>418</v>
      </c>
      <c r="R347" s="79"/>
      <c r="S347" s="79"/>
      <c r="T347" s="78" t="str">
        <f>REPLACE(INDEX(GroupVertices[Group],MATCH(Edges24[[#This Row],[Vertex 1]],GroupVertices[Vertex],0)),1,1,"")</f>
        <v>3</v>
      </c>
      <c r="U347" s="78" t="str">
        <f>REPLACE(INDEX(GroupVertices[Group],MATCH(Edges24[[#This Row],[Vertex 2]],GroupVertices[Vertex],0)),1,1,"")</f>
        <v>3</v>
      </c>
      <c r="V347" s="48"/>
      <c r="W347" s="49"/>
      <c r="X347" s="48"/>
      <c r="Y347" s="49"/>
      <c r="Z347" s="48"/>
      <c r="AA347" s="49"/>
      <c r="AB347" s="48"/>
      <c r="AC347" s="49"/>
      <c r="AD347" s="48"/>
    </row>
    <row r="348" spans="1:30" ht="15">
      <c r="A348" s="65" t="s">
        <v>261</v>
      </c>
      <c r="B348" s="65" t="s">
        <v>219</v>
      </c>
      <c r="C348" s="66"/>
      <c r="D348" s="67"/>
      <c r="E348" s="66"/>
      <c r="F348" s="69"/>
      <c r="G348" s="66"/>
      <c r="H348" s="70"/>
      <c r="I348" s="71"/>
      <c r="J348" s="71"/>
      <c r="K348" s="34" t="s">
        <v>65</v>
      </c>
      <c r="L348" s="72">
        <v>348</v>
      </c>
      <c r="M348" s="72"/>
      <c r="N348" s="73"/>
      <c r="O348" s="79" t="s">
        <v>417</v>
      </c>
      <c r="P348" s="79">
        <v>1</v>
      </c>
      <c r="Q348" s="79" t="s">
        <v>418</v>
      </c>
      <c r="R348" s="79"/>
      <c r="S348" s="79"/>
      <c r="T348" s="78" t="str">
        <f>REPLACE(INDEX(GroupVertices[Group],MATCH(Edges24[[#This Row],[Vertex 1]],GroupVertices[Vertex],0)),1,1,"")</f>
        <v>3</v>
      </c>
      <c r="U348" s="78" t="str">
        <f>REPLACE(INDEX(GroupVertices[Group],MATCH(Edges24[[#This Row],[Vertex 2]],GroupVertices[Vertex],0)),1,1,"")</f>
        <v>4</v>
      </c>
      <c r="V348" s="48"/>
      <c r="W348" s="49"/>
      <c r="X348" s="48"/>
      <c r="Y348" s="49"/>
      <c r="Z348" s="48"/>
      <c r="AA348" s="49"/>
      <c r="AB348" s="48"/>
      <c r="AC348" s="49"/>
      <c r="AD348" s="48"/>
    </row>
    <row r="349" spans="1:30" ht="15">
      <c r="A349" s="65" t="s">
        <v>261</v>
      </c>
      <c r="B349" s="65" t="s">
        <v>311</v>
      </c>
      <c r="C349" s="66"/>
      <c r="D349" s="67"/>
      <c r="E349" s="66"/>
      <c r="F349" s="69"/>
      <c r="G349" s="66"/>
      <c r="H349" s="70"/>
      <c r="I349" s="71"/>
      <c r="J349" s="71"/>
      <c r="K349" s="34" t="s">
        <v>65</v>
      </c>
      <c r="L349" s="72">
        <v>349</v>
      </c>
      <c r="M349" s="72"/>
      <c r="N349" s="73"/>
      <c r="O349" s="79" t="s">
        <v>417</v>
      </c>
      <c r="P349" s="79">
        <v>1</v>
      </c>
      <c r="Q349" s="79" t="s">
        <v>418</v>
      </c>
      <c r="R349" s="79"/>
      <c r="S349" s="79"/>
      <c r="T349" s="78" t="str">
        <f>REPLACE(INDEX(GroupVertices[Group],MATCH(Edges24[[#This Row],[Vertex 1]],GroupVertices[Vertex],0)),1,1,"")</f>
        <v>3</v>
      </c>
      <c r="U349" s="78" t="str">
        <f>REPLACE(INDEX(GroupVertices[Group],MATCH(Edges24[[#This Row],[Vertex 2]],GroupVertices[Vertex],0)),1,1,"")</f>
        <v>3</v>
      </c>
      <c r="V349" s="48"/>
      <c r="W349" s="49"/>
      <c r="X349" s="48"/>
      <c r="Y349" s="49"/>
      <c r="Z349" s="48"/>
      <c r="AA349" s="49"/>
      <c r="AB349" s="48"/>
      <c r="AC349" s="49"/>
      <c r="AD349" s="48"/>
    </row>
    <row r="350" spans="1:30" ht="15">
      <c r="A350" s="65" t="s">
        <v>261</v>
      </c>
      <c r="B350" s="65" t="s">
        <v>260</v>
      </c>
      <c r="C350" s="66"/>
      <c r="D350" s="67"/>
      <c r="E350" s="66"/>
      <c r="F350" s="69"/>
      <c r="G350" s="66"/>
      <c r="H350" s="70"/>
      <c r="I350" s="71"/>
      <c r="J350" s="71"/>
      <c r="K350" s="34" t="s">
        <v>65</v>
      </c>
      <c r="L350" s="72">
        <v>350</v>
      </c>
      <c r="M350" s="72"/>
      <c r="N350" s="73"/>
      <c r="O350" s="79" t="s">
        <v>417</v>
      </c>
      <c r="P350" s="79">
        <v>1</v>
      </c>
      <c r="Q350" s="79" t="s">
        <v>418</v>
      </c>
      <c r="R350" s="79"/>
      <c r="S350" s="79"/>
      <c r="T350" s="78" t="str">
        <f>REPLACE(INDEX(GroupVertices[Group],MATCH(Edges24[[#This Row],[Vertex 1]],GroupVertices[Vertex],0)),1,1,"")</f>
        <v>3</v>
      </c>
      <c r="U350" s="78" t="str">
        <f>REPLACE(INDEX(GroupVertices[Group],MATCH(Edges24[[#This Row],[Vertex 2]],GroupVertices[Vertex],0)),1,1,"")</f>
        <v>3</v>
      </c>
      <c r="V350" s="48"/>
      <c r="W350" s="49"/>
      <c r="X350" s="48"/>
      <c r="Y350" s="49"/>
      <c r="Z350" s="48"/>
      <c r="AA350" s="49"/>
      <c r="AB350" s="48"/>
      <c r="AC350" s="49"/>
      <c r="AD350" s="48"/>
    </row>
    <row r="351" spans="1:30" ht="15">
      <c r="A351" s="65" t="s">
        <v>261</v>
      </c>
      <c r="B351" s="65" t="s">
        <v>245</v>
      </c>
      <c r="C351" s="66"/>
      <c r="D351" s="67"/>
      <c r="E351" s="66"/>
      <c r="F351" s="69"/>
      <c r="G351" s="66"/>
      <c r="H351" s="70"/>
      <c r="I351" s="71"/>
      <c r="J351" s="71"/>
      <c r="K351" s="34" t="s">
        <v>65</v>
      </c>
      <c r="L351" s="72">
        <v>351</v>
      </c>
      <c r="M351" s="72"/>
      <c r="N351" s="73"/>
      <c r="O351" s="79" t="s">
        <v>417</v>
      </c>
      <c r="P351" s="79">
        <v>1</v>
      </c>
      <c r="Q351" s="79" t="s">
        <v>418</v>
      </c>
      <c r="R351" s="79"/>
      <c r="S351" s="79"/>
      <c r="T351" s="78" t="str">
        <f>REPLACE(INDEX(GroupVertices[Group],MATCH(Edges24[[#This Row],[Vertex 1]],GroupVertices[Vertex],0)),1,1,"")</f>
        <v>3</v>
      </c>
      <c r="U351" s="78" t="str">
        <f>REPLACE(INDEX(GroupVertices[Group],MATCH(Edges24[[#This Row],[Vertex 2]],GroupVertices[Vertex],0)),1,1,"")</f>
        <v>2</v>
      </c>
      <c r="V351" s="48"/>
      <c r="W351" s="49"/>
      <c r="X351" s="48"/>
      <c r="Y351" s="49"/>
      <c r="Z351" s="48"/>
      <c r="AA351" s="49"/>
      <c r="AB351" s="48"/>
      <c r="AC351" s="49"/>
      <c r="AD351" s="48"/>
    </row>
    <row r="352" spans="1:30" ht="15">
      <c r="A352" s="65" t="s">
        <v>261</v>
      </c>
      <c r="B352" s="65" t="s">
        <v>264</v>
      </c>
      <c r="C352" s="66"/>
      <c r="D352" s="67"/>
      <c r="E352" s="66"/>
      <c r="F352" s="69"/>
      <c r="G352" s="66"/>
      <c r="H352" s="70"/>
      <c r="I352" s="71"/>
      <c r="J352" s="71"/>
      <c r="K352" s="34" t="s">
        <v>66</v>
      </c>
      <c r="L352" s="72">
        <v>352</v>
      </c>
      <c r="M352" s="72"/>
      <c r="N352" s="73"/>
      <c r="O352" s="79" t="s">
        <v>417</v>
      </c>
      <c r="P352" s="79">
        <v>1</v>
      </c>
      <c r="Q352" s="79" t="s">
        <v>418</v>
      </c>
      <c r="R352" s="79"/>
      <c r="S352" s="79"/>
      <c r="T352" s="78" t="str">
        <f>REPLACE(INDEX(GroupVertices[Group],MATCH(Edges24[[#This Row],[Vertex 1]],GroupVertices[Vertex],0)),1,1,"")</f>
        <v>3</v>
      </c>
      <c r="U352" s="78" t="str">
        <f>REPLACE(INDEX(GroupVertices[Group],MATCH(Edges24[[#This Row],[Vertex 2]],GroupVertices[Vertex],0)),1,1,"")</f>
        <v>2</v>
      </c>
      <c r="V352" s="48"/>
      <c r="W352" s="49"/>
      <c r="X352" s="48"/>
      <c r="Y352" s="49"/>
      <c r="Z352" s="48"/>
      <c r="AA352" s="49"/>
      <c r="AB352" s="48"/>
      <c r="AC352" s="49"/>
      <c r="AD352" s="48"/>
    </row>
    <row r="353" spans="1:30" ht="15">
      <c r="A353" s="65" t="s">
        <v>261</v>
      </c>
      <c r="B353" s="65" t="s">
        <v>270</v>
      </c>
      <c r="C353" s="66"/>
      <c r="D353" s="67"/>
      <c r="E353" s="66"/>
      <c r="F353" s="69"/>
      <c r="G353" s="66"/>
      <c r="H353" s="70"/>
      <c r="I353" s="71"/>
      <c r="J353" s="71"/>
      <c r="K353" s="34" t="s">
        <v>66</v>
      </c>
      <c r="L353" s="72">
        <v>353</v>
      </c>
      <c r="M353" s="72"/>
      <c r="N353" s="73"/>
      <c r="O353" s="79" t="s">
        <v>417</v>
      </c>
      <c r="P353" s="79">
        <v>1</v>
      </c>
      <c r="Q353" s="79" t="s">
        <v>418</v>
      </c>
      <c r="R353" s="79"/>
      <c r="S353" s="79"/>
      <c r="T353" s="78" t="str">
        <f>REPLACE(INDEX(GroupVertices[Group],MATCH(Edges24[[#This Row],[Vertex 1]],GroupVertices[Vertex],0)),1,1,"")</f>
        <v>3</v>
      </c>
      <c r="U353" s="78" t="str">
        <f>REPLACE(INDEX(GroupVertices[Group],MATCH(Edges24[[#This Row],[Vertex 2]],GroupVertices[Vertex],0)),1,1,"")</f>
        <v>2</v>
      </c>
      <c r="V353" s="48"/>
      <c r="W353" s="49"/>
      <c r="X353" s="48"/>
      <c r="Y353" s="49"/>
      <c r="Z353" s="48"/>
      <c r="AA353" s="49"/>
      <c r="AB353" s="48"/>
      <c r="AC353" s="49"/>
      <c r="AD353" s="48"/>
    </row>
    <row r="354" spans="1:30" ht="15">
      <c r="A354" s="65" t="s">
        <v>261</v>
      </c>
      <c r="B354" s="65" t="s">
        <v>315</v>
      </c>
      <c r="C354" s="66"/>
      <c r="D354" s="67"/>
      <c r="E354" s="66"/>
      <c r="F354" s="69"/>
      <c r="G354" s="66"/>
      <c r="H354" s="70"/>
      <c r="I354" s="71"/>
      <c r="J354" s="71"/>
      <c r="K354" s="34" t="s">
        <v>65</v>
      </c>
      <c r="L354" s="72">
        <v>354</v>
      </c>
      <c r="M354" s="72"/>
      <c r="N354" s="73"/>
      <c r="O354" s="79" t="s">
        <v>417</v>
      </c>
      <c r="P354" s="79">
        <v>1</v>
      </c>
      <c r="Q354" s="79" t="s">
        <v>418</v>
      </c>
      <c r="R354" s="79"/>
      <c r="S354" s="79"/>
      <c r="T354" s="78" t="str">
        <f>REPLACE(INDEX(GroupVertices[Group],MATCH(Edges24[[#This Row],[Vertex 1]],GroupVertices[Vertex],0)),1,1,"")</f>
        <v>3</v>
      </c>
      <c r="U354" s="78" t="str">
        <f>REPLACE(INDEX(GroupVertices[Group],MATCH(Edges24[[#This Row],[Vertex 2]],GroupVertices[Vertex],0)),1,1,"")</f>
        <v>4</v>
      </c>
      <c r="V354" s="48"/>
      <c r="W354" s="49"/>
      <c r="X354" s="48"/>
      <c r="Y354" s="49"/>
      <c r="Z354" s="48"/>
      <c r="AA354" s="49"/>
      <c r="AB354" s="48"/>
      <c r="AC354" s="49"/>
      <c r="AD354" s="48"/>
    </row>
    <row r="355" spans="1:30" ht="15">
      <c r="A355" s="65" t="s">
        <v>261</v>
      </c>
      <c r="B355" s="65" t="s">
        <v>329</v>
      </c>
      <c r="C355" s="66"/>
      <c r="D355" s="67"/>
      <c r="E355" s="66"/>
      <c r="F355" s="69"/>
      <c r="G355" s="66"/>
      <c r="H355" s="70"/>
      <c r="I355" s="71"/>
      <c r="J355" s="71"/>
      <c r="K355" s="34" t="s">
        <v>65</v>
      </c>
      <c r="L355" s="72">
        <v>355</v>
      </c>
      <c r="M355" s="72"/>
      <c r="N355" s="73"/>
      <c r="O355" s="79" t="s">
        <v>417</v>
      </c>
      <c r="P355" s="79">
        <v>1</v>
      </c>
      <c r="Q355" s="79" t="s">
        <v>418</v>
      </c>
      <c r="R355" s="79"/>
      <c r="S355" s="79"/>
      <c r="T355" s="78" t="str">
        <f>REPLACE(INDEX(GroupVertices[Group],MATCH(Edges24[[#This Row],[Vertex 1]],GroupVertices[Vertex],0)),1,1,"")</f>
        <v>3</v>
      </c>
      <c r="U355" s="78" t="str">
        <f>REPLACE(INDEX(GroupVertices[Group],MATCH(Edges24[[#This Row],[Vertex 2]],GroupVertices[Vertex],0)),1,1,"")</f>
        <v>2</v>
      </c>
      <c r="V355" s="48"/>
      <c r="W355" s="49"/>
      <c r="X355" s="48"/>
      <c r="Y355" s="49"/>
      <c r="Z355" s="48"/>
      <c r="AA355" s="49"/>
      <c r="AB355" s="48"/>
      <c r="AC355" s="49"/>
      <c r="AD355" s="48"/>
    </row>
    <row r="356" spans="1:30" ht="15">
      <c r="A356" s="65" t="s">
        <v>261</v>
      </c>
      <c r="B356" s="65" t="s">
        <v>312</v>
      </c>
      <c r="C356" s="66"/>
      <c r="D356" s="67"/>
      <c r="E356" s="66"/>
      <c r="F356" s="69"/>
      <c r="G356" s="66"/>
      <c r="H356" s="70"/>
      <c r="I356" s="71"/>
      <c r="J356" s="71"/>
      <c r="K356" s="34" t="s">
        <v>65</v>
      </c>
      <c r="L356" s="72">
        <v>356</v>
      </c>
      <c r="M356" s="72"/>
      <c r="N356" s="73"/>
      <c r="O356" s="79" t="s">
        <v>417</v>
      </c>
      <c r="P356" s="79">
        <v>1</v>
      </c>
      <c r="Q356" s="79" t="s">
        <v>418</v>
      </c>
      <c r="R356" s="79"/>
      <c r="S356" s="79"/>
      <c r="T356" s="78" t="str">
        <f>REPLACE(INDEX(GroupVertices[Group],MATCH(Edges24[[#This Row],[Vertex 1]],GroupVertices[Vertex],0)),1,1,"")</f>
        <v>3</v>
      </c>
      <c r="U356" s="78" t="str">
        <f>REPLACE(INDEX(GroupVertices[Group],MATCH(Edges24[[#This Row],[Vertex 2]],GroupVertices[Vertex],0)),1,1,"")</f>
        <v>2</v>
      </c>
      <c r="V356" s="48"/>
      <c r="W356" s="49"/>
      <c r="X356" s="48"/>
      <c r="Y356" s="49"/>
      <c r="Z356" s="48"/>
      <c r="AA356" s="49"/>
      <c r="AB356" s="48"/>
      <c r="AC356" s="49"/>
      <c r="AD356" s="48"/>
    </row>
    <row r="357" spans="1:30" ht="15">
      <c r="A357" s="65" t="s">
        <v>261</v>
      </c>
      <c r="B357" s="65" t="s">
        <v>317</v>
      </c>
      <c r="C357" s="66"/>
      <c r="D357" s="67"/>
      <c r="E357" s="66"/>
      <c r="F357" s="69"/>
      <c r="G357" s="66"/>
      <c r="H357" s="70"/>
      <c r="I357" s="71"/>
      <c r="J357" s="71"/>
      <c r="K357" s="34" t="s">
        <v>65</v>
      </c>
      <c r="L357" s="72">
        <v>357</v>
      </c>
      <c r="M357" s="72"/>
      <c r="N357" s="73"/>
      <c r="O357" s="79" t="s">
        <v>417</v>
      </c>
      <c r="P357" s="79">
        <v>1</v>
      </c>
      <c r="Q357" s="79" t="s">
        <v>418</v>
      </c>
      <c r="R357" s="79"/>
      <c r="S357" s="79"/>
      <c r="T357" s="78" t="str">
        <f>REPLACE(INDEX(GroupVertices[Group],MATCH(Edges24[[#This Row],[Vertex 1]],GroupVertices[Vertex],0)),1,1,"")</f>
        <v>3</v>
      </c>
      <c r="U357" s="78" t="str">
        <f>REPLACE(INDEX(GroupVertices[Group],MATCH(Edges24[[#This Row],[Vertex 2]],GroupVertices[Vertex],0)),1,1,"")</f>
        <v>3</v>
      </c>
      <c r="V357" s="48"/>
      <c r="W357" s="49"/>
      <c r="X357" s="48"/>
      <c r="Y357" s="49"/>
      <c r="Z357" s="48"/>
      <c r="AA357" s="49"/>
      <c r="AB357" s="48"/>
      <c r="AC357" s="49"/>
      <c r="AD357" s="48"/>
    </row>
    <row r="358" spans="1:30" ht="15">
      <c r="A358" s="65" t="s">
        <v>261</v>
      </c>
      <c r="B358" s="65" t="s">
        <v>324</v>
      </c>
      <c r="C358" s="66"/>
      <c r="D358" s="67"/>
      <c r="E358" s="66"/>
      <c r="F358" s="69"/>
      <c r="G358" s="66"/>
      <c r="H358" s="70"/>
      <c r="I358" s="71"/>
      <c r="J358" s="71"/>
      <c r="K358" s="34" t="s">
        <v>65</v>
      </c>
      <c r="L358" s="72">
        <v>358</v>
      </c>
      <c r="M358" s="72"/>
      <c r="N358" s="73"/>
      <c r="O358" s="79" t="s">
        <v>417</v>
      </c>
      <c r="P358" s="79">
        <v>1</v>
      </c>
      <c r="Q358" s="79" t="s">
        <v>418</v>
      </c>
      <c r="R358" s="79"/>
      <c r="S358" s="79"/>
      <c r="T358" s="78" t="str">
        <f>REPLACE(INDEX(GroupVertices[Group],MATCH(Edges24[[#This Row],[Vertex 1]],GroupVertices[Vertex],0)),1,1,"")</f>
        <v>3</v>
      </c>
      <c r="U358" s="78" t="str">
        <f>REPLACE(INDEX(GroupVertices[Group],MATCH(Edges24[[#This Row],[Vertex 2]],GroupVertices[Vertex],0)),1,1,"")</f>
        <v>3</v>
      </c>
      <c r="V358" s="48"/>
      <c r="W358" s="49"/>
      <c r="X358" s="48"/>
      <c r="Y358" s="49"/>
      <c r="Z358" s="48"/>
      <c r="AA358" s="49"/>
      <c r="AB358" s="48"/>
      <c r="AC358" s="49"/>
      <c r="AD358" s="48"/>
    </row>
    <row r="359" spans="1:30" ht="15">
      <c r="A359" s="65" t="s">
        <v>261</v>
      </c>
      <c r="B359" s="65" t="s">
        <v>325</v>
      </c>
      <c r="C359" s="66"/>
      <c r="D359" s="67"/>
      <c r="E359" s="66"/>
      <c r="F359" s="69"/>
      <c r="G359" s="66"/>
      <c r="H359" s="70"/>
      <c r="I359" s="71"/>
      <c r="J359" s="71"/>
      <c r="K359" s="34" t="s">
        <v>65</v>
      </c>
      <c r="L359" s="72">
        <v>359</v>
      </c>
      <c r="M359" s="72"/>
      <c r="N359" s="73"/>
      <c r="O359" s="79" t="s">
        <v>417</v>
      </c>
      <c r="P359" s="79">
        <v>1</v>
      </c>
      <c r="Q359" s="79" t="s">
        <v>418</v>
      </c>
      <c r="R359" s="79"/>
      <c r="S359" s="79"/>
      <c r="T359" s="78" t="str">
        <f>REPLACE(INDEX(GroupVertices[Group],MATCH(Edges24[[#This Row],[Vertex 1]],GroupVertices[Vertex],0)),1,1,"")</f>
        <v>3</v>
      </c>
      <c r="U359" s="78" t="str">
        <f>REPLACE(INDEX(GroupVertices[Group],MATCH(Edges24[[#This Row],[Vertex 2]],GroupVertices[Vertex],0)),1,1,"")</f>
        <v>3</v>
      </c>
      <c r="V359" s="48"/>
      <c r="W359" s="49"/>
      <c r="X359" s="48"/>
      <c r="Y359" s="49"/>
      <c r="Z359" s="48"/>
      <c r="AA359" s="49"/>
      <c r="AB359" s="48"/>
      <c r="AC359" s="49"/>
      <c r="AD359" s="48"/>
    </row>
    <row r="360" spans="1:30" ht="15">
      <c r="A360" s="65" t="s">
        <v>261</v>
      </c>
      <c r="B360" s="65" t="s">
        <v>339</v>
      </c>
      <c r="C360" s="66"/>
      <c r="D360" s="67"/>
      <c r="E360" s="66"/>
      <c r="F360" s="69"/>
      <c r="G360" s="66"/>
      <c r="H360" s="70"/>
      <c r="I360" s="71"/>
      <c r="J360" s="71"/>
      <c r="K360" s="34" t="s">
        <v>65</v>
      </c>
      <c r="L360" s="72">
        <v>360</v>
      </c>
      <c r="M360" s="72"/>
      <c r="N360" s="73"/>
      <c r="O360" s="79" t="s">
        <v>417</v>
      </c>
      <c r="P360" s="79">
        <v>1</v>
      </c>
      <c r="Q360" s="79" t="s">
        <v>418</v>
      </c>
      <c r="R360" s="79"/>
      <c r="S360" s="79"/>
      <c r="T360" s="78" t="str">
        <f>REPLACE(INDEX(GroupVertices[Group],MATCH(Edges24[[#This Row],[Vertex 1]],GroupVertices[Vertex],0)),1,1,"")</f>
        <v>3</v>
      </c>
      <c r="U360" s="78" t="str">
        <f>REPLACE(INDEX(GroupVertices[Group],MATCH(Edges24[[#This Row],[Vertex 2]],GroupVertices[Vertex],0)),1,1,"")</f>
        <v>2</v>
      </c>
      <c r="V360" s="48"/>
      <c r="W360" s="49"/>
      <c r="X360" s="48"/>
      <c r="Y360" s="49"/>
      <c r="Z360" s="48"/>
      <c r="AA360" s="49"/>
      <c r="AB360" s="48"/>
      <c r="AC360" s="49"/>
      <c r="AD360" s="48"/>
    </row>
    <row r="361" spans="1:30" ht="15">
      <c r="A361" s="65" t="s">
        <v>261</v>
      </c>
      <c r="B361" s="65" t="s">
        <v>348</v>
      </c>
      <c r="C361" s="66"/>
      <c r="D361" s="67"/>
      <c r="E361" s="66"/>
      <c r="F361" s="69"/>
      <c r="G361" s="66"/>
      <c r="H361" s="70"/>
      <c r="I361" s="71"/>
      <c r="J361" s="71"/>
      <c r="K361" s="34" t="s">
        <v>65</v>
      </c>
      <c r="L361" s="72">
        <v>361</v>
      </c>
      <c r="M361" s="72"/>
      <c r="N361" s="73"/>
      <c r="O361" s="79" t="s">
        <v>417</v>
      </c>
      <c r="P361" s="79">
        <v>1</v>
      </c>
      <c r="Q361" s="79" t="s">
        <v>418</v>
      </c>
      <c r="R361" s="79"/>
      <c r="S361" s="79"/>
      <c r="T361" s="78" t="str">
        <f>REPLACE(INDEX(GroupVertices[Group],MATCH(Edges24[[#This Row],[Vertex 1]],GroupVertices[Vertex],0)),1,1,"")</f>
        <v>3</v>
      </c>
      <c r="U361" s="78" t="str">
        <f>REPLACE(INDEX(GroupVertices[Group],MATCH(Edges24[[#This Row],[Vertex 2]],GroupVertices[Vertex],0)),1,1,"")</f>
        <v>2</v>
      </c>
      <c r="V361" s="48"/>
      <c r="W361" s="49"/>
      <c r="X361" s="48"/>
      <c r="Y361" s="49"/>
      <c r="Z361" s="48"/>
      <c r="AA361" s="49"/>
      <c r="AB361" s="48"/>
      <c r="AC361" s="49"/>
      <c r="AD361" s="48"/>
    </row>
    <row r="362" spans="1:30" ht="15">
      <c r="A362" s="65" t="s">
        <v>199</v>
      </c>
      <c r="B362" s="65" t="s">
        <v>261</v>
      </c>
      <c r="C362" s="66"/>
      <c r="D362" s="67"/>
      <c r="E362" s="66"/>
      <c r="F362" s="69"/>
      <c r="G362" s="66"/>
      <c r="H362" s="70"/>
      <c r="I362" s="71"/>
      <c r="J362" s="71"/>
      <c r="K362" s="34" t="s">
        <v>65</v>
      </c>
      <c r="L362" s="72">
        <v>362</v>
      </c>
      <c r="M362" s="72"/>
      <c r="N362" s="73"/>
      <c r="O362" s="79" t="s">
        <v>417</v>
      </c>
      <c r="P362" s="79">
        <v>1</v>
      </c>
      <c r="Q362" s="79" t="s">
        <v>418</v>
      </c>
      <c r="R362" s="79"/>
      <c r="S362" s="79"/>
      <c r="T362" s="78" t="str">
        <f>REPLACE(INDEX(GroupVertices[Group],MATCH(Edges24[[#This Row],[Vertex 1]],GroupVertices[Vertex],0)),1,1,"")</f>
        <v>1</v>
      </c>
      <c r="U362" s="78" t="str">
        <f>REPLACE(INDEX(GroupVertices[Group],MATCH(Edges24[[#This Row],[Vertex 2]],GroupVertices[Vertex],0)),1,1,"")</f>
        <v>3</v>
      </c>
      <c r="V362" s="48"/>
      <c r="W362" s="49"/>
      <c r="X362" s="48"/>
      <c r="Y362" s="49"/>
      <c r="Z362" s="48"/>
      <c r="AA362" s="49"/>
      <c r="AB362" s="48"/>
      <c r="AC362" s="49"/>
      <c r="AD362" s="48"/>
    </row>
    <row r="363" spans="1:30" ht="15">
      <c r="A363" s="65" t="s">
        <v>234</v>
      </c>
      <c r="B363" s="65" t="s">
        <v>261</v>
      </c>
      <c r="C363" s="66"/>
      <c r="D363" s="67"/>
      <c r="E363" s="66"/>
      <c r="F363" s="69"/>
      <c r="G363" s="66"/>
      <c r="H363" s="70"/>
      <c r="I363" s="71"/>
      <c r="J363" s="71"/>
      <c r="K363" s="34" t="s">
        <v>65</v>
      </c>
      <c r="L363" s="72">
        <v>363</v>
      </c>
      <c r="M363" s="72"/>
      <c r="N363" s="73"/>
      <c r="O363" s="79" t="s">
        <v>417</v>
      </c>
      <c r="P363" s="79">
        <v>1</v>
      </c>
      <c r="Q363" s="79" t="s">
        <v>418</v>
      </c>
      <c r="R363" s="79"/>
      <c r="S363" s="79"/>
      <c r="T363" s="78" t="str">
        <f>REPLACE(INDEX(GroupVertices[Group],MATCH(Edges24[[#This Row],[Vertex 1]],GroupVertices[Vertex],0)),1,1,"")</f>
        <v>2</v>
      </c>
      <c r="U363" s="78" t="str">
        <f>REPLACE(INDEX(GroupVertices[Group],MATCH(Edges24[[#This Row],[Vertex 2]],GroupVertices[Vertex],0)),1,1,"")</f>
        <v>3</v>
      </c>
      <c r="V363" s="48"/>
      <c r="W363" s="49"/>
      <c r="X363" s="48"/>
      <c r="Y363" s="49"/>
      <c r="Z363" s="48"/>
      <c r="AA363" s="49"/>
      <c r="AB363" s="48"/>
      <c r="AC363" s="49"/>
      <c r="AD363" s="48"/>
    </row>
    <row r="364" spans="1:30" ht="15">
      <c r="A364" s="65" t="s">
        <v>264</v>
      </c>
      <c r="B364" s="65" t="s">
        <v>261</v>
      </c>
      <c r="C364" s="66"/>
      <c r="D364" s="67"/>
      <c r="E364" s="66"/>
      <c r="F364" s="69"/>
      <c r="G364" s="66"/>
      <c r="H364" s="70"/>
      <c r="I364" s="71"/>
      <c r="J364" s="71"/>
      <c r="K364" s="34" t="s">
        <v>66</v>
      </c>
      <c r="L364" s="72">
        <v>364</v>
      </c>
      <c r="M364" s="72"/>
      <c r="N364" s="73"/>
      <c r="O364" s="79" t="s">
        <v>417</v>
      </c>
      <c r="P364" s="79">
        <v>1</v>
      </c>
      <c r="Q364" s="79" t="s">
        <v>418</v>
      </c>
      <c r="R364" s="79"/>
      <c r="S364" s="79"/>
      <c r="T364" s="78" t="str">
        <f>REPLACE(INDEX(GroupVertices[Group],MATCH(Edges24[[#This Row],[Vertex 1]],GroupVertices[Vertex],0)),1,1,"")</f>
        <v>2</v>
      </c>
      <c r="U364" s="78" t="str">
        <f>REPLACE(INDEX(GroupVertices[Group],MATCH(Edges24[[#This Row],[Vertex 2]],GroupVertices[Vertex],0)),1,1,"")</f>
        <v>3</v>
      </c>
      <c r="V364" s="48"/>
      <c r="W364" s="49"/>
      <c r="X364" s="48"/>
      <c r="Y364" s="49"/>
      <c r="Z364" s="48"/>
      <c r="AA364" s="49"/>
      <c r="AB364" s="48"/>
      <c r="AC364" s="49"/>
      <c r="AD364" s="48"/>
    </row>
    <row r="365" spans="1:30" ht="15">
      <c r="A365" s="65" t="s">
        <v>270</v>
      </c>
      <c r="B365" s="65" t="s">
        <v>261</v>
      </c>
      <c r="C365" s="66"/>
      <c r="D365" s="67"/>
      <c r="E365" s="66"/>
      <c r="F365" s="69"/>
      <c r="G365" s="66"/>
      <c r="H365" s="70"/>
      <c r="I365" s="71"/>
      <c r="J365" s="71"/>
      <c r="K365" s="34" t="s">
        <v>66</v>
      </c>
      <c r="L365" s="72">
        <v>365</v>
      </c>
      <c r="M365" s="72"/>
      <c r="N365" s="73"/>
      <c r="O365" s="79" t="s">
        <v>417</v>
      </c>
      <c r="P365" s="79">
        <v>1</v>
      </c>
      <c r="Q365" s="79" t="s">
        <v>418</v>
      </c>
      <c r="R365" s="79"/>
      <c r="S365" s="79"/>
      <c r="T365" s="78" t="str">
        <f>REPLACE(INDEX(GroupVertices[Group],MATCH(Edges24[[#This Row],[Vertex 1]],GroupVertices[Vertex],0)),1,1,"")</f>
        <v>2</v>
      </c>
      <c r="U365" s="78" t="str">
        <f>REPLACE(INDEX(GroupVertices[Group],MATCH(Edges24[[#This Row],[Vertex 2]],GroupVertices[Vertex],0)),1,1,"")</f>
        <v>3</v>
      </c>
      <c r="V365" s="48"/>
      <c r="W365" s="49"/>
      <c r="X365" s="48"/>
      <c r="Y365" s="49"/>
      <c r="Z365" s="48"/>
      <c r="AA365" s="49"/>
      <c r="AB365" s="48"/>
      <c r="AC365" s="49"/>
      <c r="AD365" s="48"/>
    </row>
    <row r="366" spans="1:30" ht="15">
      <c r="A366" s="65" t="s">
        <v>199</v>
      </c>
      <c r="B366" s="65" t="s">
        <v>383</v>
      </c>
      <c r="C366" s="66"/>
      <c r="D366" s="67"/>
      <c r="E366" s="66"/>
      <c r="F366" s="69"/>
      <c r="G366" s="66"/>
      <c r="H366" s="70"/>
      <c r="I366" s="71"/>
      <c r="J366" s="71"/>
      <c r="K366" s="34" t="s">
        <v>65</v>
      </c>
      <c r="L366" s="72">
        <v>366</v>
      </c>
      <c r="M366" s="72"/>
      <c r="N366" s="73"/>
      <c r="O366" s="79" t="s">
        <v>417</v>
      </c>
      <c r="P366" s="79">
        <v>1</v>
      </c>
      <c r="Q366" s="79" t="s">
        <v>418</v>
      </c>
      <c r="R366" s="79"/>
      <c r="S366" s="79"/>
      <c r="T366" s="78" t="str">
        <f>REPLACE(INDEX(GroupVertices[Group],MATCH(Edges24[[#This Row],[Vertex 1]],GroupVertices[Vertex],0)),1,1,"")</f>
        <v>1</v>
      </c>
      <c r="U366" s="78" t="str">
        <f>REPLACE(INDEX(GroupVertices[Group],MATCH(Edges24[[#This Row],[Vertex 2]],GroupVertices[Vertex],0)),1,1,"")</f>
        <v>1</v>
      </c>
      <c r="V366" s="48"/>
      <c r="W366" s="49"/>
      <c r="X366" s="48"/>
      <c r="Y366" s="49"/>
      <c r="Z366" s="48"/>
      <c r="AA366" s="49"/>
      <c r="AB366" s="48"/>
      <c r="AC366" s="49"/>
      <c r="AD366" s="48"/>
    </row>
    <row r="367" spans="1:30" ht="15">
      <c r="A367" s="65" t="s">
        <v>234</v>
      </c>
      <c r="B367" s="65" t="s">
        <v>383</v>
      </c>
      <c r="C367" s="66"/>
      <c r="D367" s="67"/>
      <c r="E367" s="66"/>
      <c r="F367" s="69"/>
      <c r="G367" s="66"/>
      <c r="H367" s="70"/>
      <c r="I367" s="71"/>
      <c r="J367" s="71"/>
      <c r="K367" s="34" t="s">
        <v>65</v>
      </c>
      <c r="L367" s="72">
        <v>367</v>
      </c>
      <c r="M367" s="72"/>
      <c r="N367" s="73"/>
      <c r="O367" s="79" t="s">
        <v>417</v>
      </c>
      <c r="P367" s="79">
        <v>1</v>
      </c>
      <c r="Q367" s="79" t="s">
        <v>418</v>
      </c>
      <c r="R367" s="79"/>
      <c r="S367" s="79"/>
      <c r="T367" s="78" t="str">
        <f>REPLACE(INDEX(GroupVertices[Group],MATCH(Edges24[[#This Row],[Vertex 1]],GroupVertices[Vertex],0)),1,1,"")</f>
        <v>2</v>
      </c>
      <c r="U367" s="78" t="str">
        <f>REPLACE(INDEX(GroupVertices[Group],MATCH(Edges24[[#This Row],[Vertex 2]],GroupVertices[Vertex],0)),1,1,"")</f>
        <v>1</v>
      </c>
      <c r="V367" s="48"/>
      <c r="W367" s="49"/>
      <c r="X367" s="48"/>
      <c r="Y367" s="49"/>
      <c r="Z367" s="48"/>
      <c r="AA367" s="49"/>
      <c r="AB367" s="48"/>
      <c r="AC367" s="49"/>
      <c r="AD367" s="48"/>
    </row>
    <row r="368" spans="1:30" ht="15">
      <c r="A368" s="65" t="s">
        <v>271</v>
      </c>
      <c r="B368" s="65" t="s">
        <v>383</v>
      </c>
      <c r="C368" s="66"/>
      <c r="D368" s="67"/>
      <c r="E368" s="66"/>
      <c r="F368" s="69"/>
      <c r="G368" s="66"/>
      <c r="H368" s="70"/>
      <c r="I368" s="71"/>
      <c r="J368" s="71"/>
      <c r="K368" s="34" t="s">
        <v>65</v>
      </c>
      <c r="L368" s="72">
        <v>368</v>
      </c>
      <c r="M368" s="72"/>
      <c r="N368" s="73"/>
      <c r="O368" s="79" t="s">
        <v>417</v>
      </c>
      <c r="P368" s="79">
        <v>1</v>
      </c>
      <c r="Q368" s="79" t="s">
        <v>418</v>
      </c>
      <c r="R368" s="79"/>
      <c r="S368" s="79"/>
      <c r="T368" s="78" t="str">
        <f>REPLACE(INDEX(GroupVertices[Group],MATCH(Edges24[[#This Row],[Vertex 1]],GroupVertices[Vertex],0)),1,1,"")</f>
        <v>2</v>
      </c>
      <c r="U368" s="78" t="str">
        <f>REPLACE(INDEX(GroupVertices[Group],MATCH(Edges24[[#This Row],[Vertex 2]],GroupVertices[Vertex],0)),1,1,"")</f>
        <v>1</v>
      </c>
      <c r="V368" s="48"/>
      <c r="W368" s="49"/>
      <c r="X368" s="48"/>
      <c r="Y368" s="49"/>
      <c r="Z368" s="48"/>
      <c r="AA368" s="49"/>
      <c r="AB368" s="48"/>
      <c r="AC368" s="49"/>
      <c r="AD368" s="48"/>
    </row>
    <row r="369" spans="1:30" ht="15">
      <c r="A369" s="65" t="s">
        <v>272</v>
      </c>
      <c r="B369" s="65" t="s">
        <v>383</v>
      </c>
      <c r="C369" s="66"/>
      <c r="D369" s="67"/>
      <c r="E369" s="66"/>
      <c r="F369" s="69"/>
      <c r="G369" s="66"/>
      <c r="H369" s="70"/>
      <c r="I369" s="71"/>
      <c r="J369" s="71"/>
      <c r="K369" s="34" t="s">
        <v>65</v>
      </c>
      <c r="L369" s="72">
        <v>369</v>
      </c>
      <c r="M369" s="72"/>
      <c r="N369" s="73"/>
      <c r="O369" s="79" t="s">
        <v>417</v>
      </c>
      <c r="P369" s="79">
        <v>1</v>
      </c>
      <c r="Q369" s="79" t="s">
        <v>418</v>
      </c>
      <c r="R369" s="79"/>
      <c r="S369" s="79"/>
      <c r="T369" s="78" t="str">
        <f>REPLACE(INDEX(GroupVertices[Group],MATCH(Edges24[[#This Row],[Vertex 1]],GroupVertices[Vertex],0)),1,1,"")</f>
        <v>1</v>
      </c>
      <c r="U369" s="78" t="str">
        <f>REPLACE(INDEX(GroupVertices[Group],MATCH(Edges24[[#This Row],[Vertex 2]],GroupVertices[Vertex],0)),1,1,"")</f>
        <v>1</v>
      </c>
      <c r="V369" s="48"/>
      <c r="W369" s="49"/>
      <c r="X369" s="48"/>
      <c r="Y369" s="49"/>
      <c r="Z369" s="48"/>
      <c r="AA369" s="49"/>
      <c r="AB369" s="48"/>
      <c r="AC369" s="49"/>
      <c r="AD369" s="48"/>
    </row>
    <row r="370" spans="1:30" ht="15">
      <c r="A370" s="65" t="s">
        <v>273</v>
      </c>
      <c r="B370" s="65" t="s">
        <v>222</v>
      </c>
      <c r="C370" s="66"/>
      <c r="D370" s="67"/>
      <c r="E370" s="66"/>
      <c r="F370" s="69"/>
      <c r="G370" s="66"/>
      <c r="H370" s="70"/>
      <c r="I370" s="71"/>
      <c r="J370" s="71"/>
      <c r="K370" s="34" t="s">
        <v>65</v>
      </c>
      <c r="L370" s="72">
        <v>370</v>
      </c>
      <c r="M370" s="72"/>
      <c r="N370" s="73"/>
      <c r="O370" s="79" t="s">
        <v>417</v>
      </c>
      <c r="P370" s="79">
        <v>1</v>
      </c>
      <c r="Q370" s="79" t="s">
        <v>418</v>
      </c>
      <c r="R370" s="79"/>
      <c r="S370" s="79"/>
      <c r="T370" s="78" t="str">
        <f>REPLACE(INDEX(GroupVertices[Group],MATCH(Edges24[[#This Row],[Vertex 1]],GroupVertices[Vertex],0)),1,1,"")</f>
        <v>3</v>
      </c>
      <c r="U370" s="78" t="str">
        <f>REPLACE(INDEX(GroupVertices[Group],MATCH(Edges24[[#This Row],[Vertex 2]],GroupVertices[Vertex],0)),1,1,"")</f>
        <v>3</v>
      </c>
      <c r="V370" s="48"/>
      <c r="W370" s="49"/>
      <c r="X370" s="48"/>
      <c r="Y370" s="49"/>
      <c r="Z370" s="48"/>
      <c r="AA370" s="49"/>
      <c r="AB370" s="48"/>
      <c r="AC370" s="49"/>
      <c r="AD370" s="48"/>
    </row>
    <row r="371" spans="1:30" ht="15">
      <c r="A371" s="65" t="s">
        <v>273</v>
      </c>
      <c r="B371" s="65" t="s">
        <v>271</v>
      </c>
      <c r="C371" s="66"/>
      <c r="D371" s="67"/>
      <c r="E371" s="66"/>
      <c r="F371" s="69"/>
      <c r="G371" s="66"/>
      <c r="H371" s="70"/>
      <c r="I371" s="71"/>
      <c r="J371" s="71"/>
      <c r="K371" s="34" t="s">
        <v>65</v>
      </c>
      <c r="L371" s="72">
        <v>371</v>
      </c>
      <c r="M371" s="72"/>
      <c r="N371" s="73"/>
      <c r="O371" s="79" t="s">
        <v>417</v>
      </c>
      <c r="P371" s="79">
        <v>1</v>
      </c>
      <c r="Q371" s="79" t="s">
        <v>418</v>
      </c>
      <c r="R371" s="79"/>
      <c r="S371" s="79"/>
      <c r="T371" s="78" t="str">
        <f>REPLACE(INDEX(GroupVertices[Group],MATCH(Edges24[[#This Row],[Vertex 1]],GroupVertices[Vertex],0)),1,1,"")</f>
        <v>3</v>
      </c>
      <c r="U371" s="78" t="str">
        <f>REPLACE(INDEX(GroupVertices[Group],MATCH(Edges24[[#This Row],[Vertex 2]],GroupVertices[Vertex],0)),1,1,"")</f>
        <v>2</v>
      </c>
      <c r="V371" s="48"/>
      <c r="W371" s="49"/>
      <c r="X371" s="48"/>
      <c r="Y371" s="49"/>
      <c r="Z371" s="48"/>
      <c r="AA371" s="49"/>
      <c r="AB371" s="48"/>
      <c r="AC371" s="49"/>
      <c r="AD371" s="48"/>
    </row>
    <row r="372" spans="1:30" ht="15">
      <c r="A372" s="65" t="s">
        <v>273</v>
      </c>
      <c r="B372" s="65" t="s">
        <v>275</v>
      </c>
      <c r="C372" s="66"/>
      <c r="D372" s="67"/>
      <c r="E372" s="66"/>
      <c r="F372" s="69"/>
      <c r="G372" s="66"/>
      <c r="H372" s="70"/>
      <c r="I372" s="71"/>
      <c r="J372" s="71"/>
      <c r="K372" s="34" t="s">
        <v>65</v>
      </c>
      <c r="L372" s="72">
        <v>372</v>
      </c>
      <c r="M372" s="72"/>
      <c r="N372" s="73"/>
      <c r="O372" s="79" t="s">
        <v>417</v>
      </c>
      <c r="P372" s="79">
        <v>1</v>
      </c>
      <c r="Q372" s="79" t="s">
        <v>418</v>
      </c>
      <c r="R372" s="79"/>
      <c r="S372" s="79"/>
      <c r="T372" s="78" t="str">
        <f>REPLACE(INDEX(GroupVertices[Group],MATCH(Edges24[[#This Row],[Vertex 1]],GroupVertices[Vertex],0)),1,1,"")</f>
        <v>3</v>
      </c>
      <c r="U372" s="78" t="str">
        <f>REPLACE(INDEX(GroupVertices[Group],MATCH(Edges24[[#This Row],[Vertex 2]],GroupVertices[Vertex],0)),1,1,"")</f>
        <v>3</v>
      </c>
      <c r="V372" s="48"/>
      <c r="W372" s="49"/>
      <c r="X372" s="48"/>
      <c r="Y372" s="49"/>
      <c r="Z372" s="48"/>
      <c r="AA372" s="49"/>
      <c r="AB372" s="48"/>
      <c r="AC372" s="49"/>
      <c r="AD372" s="48"/>
    </row>
    <row r="373" spans="1:30" ht="15">
      <c r="A373" s="65" t="s">
        <v>273</v>
      </c>
      <c r="B373" s="65" t="s">
        <v>312</v>
      </c>
      <c r="C373" s="66"/>
      <c r="D373" s="67"/>
      <c r="E373" s="66"/>
      <c r="F373" s="69"/>
      <c r="G373" s="66"/>
      <c r="H373" s="70"/>
      <c r="I373" s="71"/>
      <c r="J373" s="71"/>
      <c r="K373" s="34" t="s">
        <v>65</v>
      </c>
      <c r="L373" s="72">
        <v>373</v>
      </c>
      <c r="M373" s="72"/>
      <c r="N373" s="73"/>
      <c r="O373" s="79" t="s">
        <v>417</v>
      </c>
      <c r="P373" s="79">
        <v>1</v>
      </c>
      <c r="Q373" s="79" t="s">
        <v>418</v>
      </c>
      <c r="R373" s="79"/>
      <c r="S373" s="79"/>
      <c r="T373" s="78" t="str">
        <f>REPLACE(INDEX(GroupVertices[Group],MATCH(Edges24[[#This Row],[Vertex 1]],GroupVertices[Vertex],0)),1,1,"")</f>
        <v>3</v>
      </c>
      <c r="U373" s="78" t="str">
        <f>REPLACE(INDEX(GroupVertices[Group],MATCH(Edges24[[#This Row],[Vertex 2]],GroupVertices[Vertex],0)),1,1,"")</f>
        <v>2</v>
      </c>
      <c r="V373" s="48"/>
      <c r="W373" s="49"/>
      <c r="X373" s="48"/>
      <c r="Y373" s="49"/>
      <c r="Z373" s="48"/>
      <c r="AA373" s="49"/>
      <c r="AB373" s="48"/>
      <c r="AC373" s="49"/>
      <c r="AD373" s="48"/>
    </row>
    <row r="374" spans="1:30" ht="15">
      <c r="A374" s="65" t="s">
        <v>199</v>
      </c>
      <c r="B374" s="65" t="s">
        <v>273</v>
      </c>
      <c r="C374" s="66"/>
      <c r="D374" s="67"/>
      <c r="E374" s="66"/>
      <c r="F374" s="69"/>
      <c r="G374" s="66"/>
      <c r="H374" s="70"/>
      <c r="I374" s="71"/>
      <c r="J374" s="71"/>
      <c r="K374" s="34" t="s">
        <v>65</v>
      </c>
      <c r="L374" s="72">
        <v>374</v>
      </c>
      <c r="M374" s="72"/>
      <c r="N374" s="73"/>
      <c r="O374" s="79" t="s">
        <v>417</v>
      </c>
      <c r="P374" s="79">
        <v>1</v>
      </c>
      <c r="Q374" s="79" t="s">
        <v>418</v>
      </c>
      <c r="R374" s="79"/>
      <c r="S374" s="79"/>
      <c r="T374" s="78" t="str">
        <f>REPLACE(INDEX(GroupVertices[Group],MATCH(Edges24[[#This Row],[Vertex 1]],GroupVertices[Vertex],0)),1,1,"")</f>
        <v>1</v>
      </c>
      <c r="U374" s="78" t="str">
        <f>REPLACE(INDEX(GroupVertices[Group],MATCH(Edges24[[#This Row],[Vertex 2]],GroupVertices[Vertex],0)),1,1,"")</f>
        <v>3</v>
      </c>
      <c r="V374" s="48"/>
      <c r="W374" s="49"/>
      <c r="X374" s="48"/>
      <c r="Y374" s="49"/>
      <c r="Z374" s="48"/>
      <c r="AA374" s="49"/>
      <c r="AB374" s="48"/>
      <c r="AC374" s="49"/>
      <c r="AD374" s="48"/>
    </row>
    <row r="375" spans="1:30" ht="15">
      <c r="A375" s="65" t="s">
        <v>222</v>
      </c>
      <c r="B375" s="65" t="s">
        <v>400</v>
      </c>
      <c r="C375" s="66"/>
      <c r="D375" s="67"/>
      <c r="E375" s="66"/>
      <c r="F375" s="69"/>
      <c r="G375" s="66"/>
      <c r="H375" s="70"/>
      <c r="I375" s="71"/>
      <c r="J375" s="71"/>
      <c r="K375" s="34" t="s">
        <v>65</v>
      </c>
      <c r="L375" s="72">
        <v>375</v>
      </c>
      <c r="M375" s="72"/>
      <c r="N375" s="73"/>
      <c r="O375" s="79" t="s">
        <v>417</v>
      </c>
      <c r="P375" s="79">
        <v>1</v>
      </c>
      <c r="Q375" s="79" t="s">
        <v>418</v>
      </c>
      <c r="R375" s="79"/>
      <c r="S375" s="79"/>
      <c r="T375" s="78" t="str">
        <f>REPLACE(INDEX(GroupVertices[Group],MATCH(Edges24[[#This Row],[Vertex 1]],GroupVertices[Vertex],0)),1,1,"")</f>
        <v>3</v>
      </c>
      <c r="U375" s="78" t="str">
        <f>REPLACE(INDEX(GroupVertices[Group],MATCH(Edges24[[#This Row],[Vertex 2]],GroupVertices[Vertex],0)),1,1,"")</f>
        <v>3</v>
      </c>
      <c r="V375" s="48"/>
      <c r="W375" s="49"/>
      <c r="X375" s="48"/>
      <c r="Y375" s="49"/>
      <c r="Z375" s="48"/>
      <c r="AA375" s="49"/>
      <c r="AB375" s="48"/>
      <c r="AC375" s="49"/>
      <c r="AD375" s="48"/>
    </row>
    <row r="376" spans="1:30" ht="15">
      <c r="A376" s="65" t="s">
        <v>199</v>
      </c>
      <c r="B376" s="65" t="s">
        <v>400</v>
      </c>
      <c r="C376" s="66"/>
      <c r="D376" s="67"/>
      <c r="E376" s="66"/>
      <c r="F376" s="69"/>
      <c r="G376" s="66"/>
      <c r="H376" s="70"/>
      <c r="I376" s="71"/>
      <c r="J376" s="71"/>
      <c r="K376" s="34" t="s">
        <v>65</v>
      </c>
      <c r="L376" s="72">
        <v>376</v>
      </c>
      <c r="M376" s="72"/>
      <c r="N376" s="73"/>
      <c r="O376" s="79" t="s">
        <v>417</v>
      </c>
      <c r="P376" s="79">
        <v>1</v>
      </c>
      <c r="Q376" s="79" t="s">
        <v>418</v>
      </c>
      <c r="R376" s="79"/>
      <c r="S376" s="79"/>
      <c r="T376" s="78" t="str">
        <f>REPLACE(INDEX(GroupVertices[Group],MATCH(Edges24[[#This Row],[Vertex 1]],GroupVertices[Vertex],0)),1,1,"")</f>
        <v>1</v>
      </c>
      <c r="U376" s="78" t="str">
        <f>REPLACE(INDEX(GroupVertices[Group],MATCH(Edges24[[#This Row],[Vertex 2]],GroupVertices[Vertex],0)),1,1,"")</f>
        <v>3</v>
      </c>
      <c r="V376" s="48"/>
      <c r="W376" s="49"/>
      <c r="X376" s="48"/>
      <c r="Y376" s="49"/>
      <c r="Z376" s="48"/>
      <c r="AA376" s="49"/>
      <c r="AB376" s="48"/>
      <c r="AC376" s="49"/>
      <c r="AD376" s="48"/>
    </row>
    <row r="377" spans="1:30" ht="15">
      <c r="A377" s="65" t="s">
        <v>274</v>
      </c>
      <c r="B377" s="65" t="s">
        <v>400</v>
      </c>
      <c r="C377" s="66"/>
      <c r="D377" s="67"/>
      <c r="E377" s="66"/>
      <c r="F377" s="69"/>
      <c r="G377" s="66"/>
      <c r="H377" s="70"/>
      <c r="I377" s="71"/>
      <c r="J377" s="71"/>
      <c r="K377" s="34" t="s">
        <v>65</v>
      </c>
      <c r="L377" s="72">
        <v>377</v>
      </c>
      <c r="M377" s="72"/>
      <c r="N377" s="73"/>
      <c r="O377" s="79" t="s">
        <v>417</v>
      </c>
      <c r="P377" s="79">
        <v>1</v>
      </c>
      <c r="Q377" s="79" t="s">
        <v>418</v>
      </c>
      <c r="R377" s="79"/>
      <c r="S377" s="79"/>
      <c r="T377" s="78" t="str">
        <f>REPLACE(INDEX(GroupVertices[Group],MATCH(Edges24[[#This Row],[Vertex 1]],GroupVertices[Vertex],0)),1,1,"")</f>
        <v>3</v>
      </c>
      <c r="U377" s="78" t="str">
        <f>REPLACE(INDEX(GroupVertices[Group],MATCH(Edges24[[#This Row],[Vertex 2]],GroupVertices[Vertex],0)),1,1,"")</f>
        <v>3</v>
      </c>
      <c r="V377" s="48"/>
      <c r="W377" s="49"/>
      <c r="X377" s="48"/>
      <c r="Y377" s="49"/>
      <c r="Z377" s="48"/>
      <c r="AA377" s="49"/>
      <c r="AB377" s="48"/>
      <c r="AC377" s="49"/>
      <c r="AD377" s="48"/>
    </row>
    <row r="378" spans="1:30" ht="15">
      <c r="A378" s="65" t="s">
        <v>275</v>
      </c>
      <c r="B378" s="65" t="s">
        <v>400</v>
      </c>
      <c r="C378" s="66"/>
      <c r="D378" s="67"/>
      <c r="E378" s="66"/>
      <c r="F378" s="69"/>
      <c r="G378" s="66"/>
      <c r="H378" s="70"/>
      <c r="I378" s="71"/>
      <c r="J378" s="71"/>
      <c r="K378" s="34" t="s">
        <v>65</v>
      </c>
      <c r="L378" s="72">
        <v>378</v>
      </c>
      <c r="M378" s="72"/>
      <c r="N378" s="73"/>
      <c r="O378" s="79" t="s">
        <v>417</v>
      </c>
      <c r="P378" s="79">
        <v>1</v>
      </c>
      <c r="Q378" s="79" t="s">
        <v>418</v>
      </c>
      <c r="R378" s="79"/>
      <c r="S378" s="79"/>
      <c r="T378" s="78" t="str">
        <f>REPLACE(INDEX(GroupVertices[Group],MATCH(Edges24[[#This Row],[Vertex 1]],GroupVertices[Vertex],0)),1,1,"")</f>
        <v>3</v>
      </c>
      <c r="U378" s="78" t="str">
        <f>REPLACE(INDEX(GroupVertices[Group],MATCH(Edges24[[#This Row],[Vertex 2]],GroupVertices[Vertex],0)),1,1,"")</f>
        <v>3</v>
      </c>
      <c r="V378" s="48"/>
      <c r="W378" s="49"/>
      <c r="X378" s="48"/>
      <c r="Y378" s="49"/>
      <c r="Z378" s="48"/>
      <c r="AA378" s="49"/>
      <c r="AB378" s="48"/>
      <c r="AC378" s="49"/>
      <c r="AD378" s="48"/>
    </row>
    <row r="379" spans="1:30" ht="15">
      <c r="A379" s="65" t="s">
        <v>276</v>
      </c>
      <c r="B379" s="65" t="s">
        <v>277</v>
      </c>
      <c r="C379" s="66"/>
      <c r="D379" s="67"/>
      <c r="E379" s="66"/>
      <c r="F379" s="69"/>
      <c r="G379" s="66"/>
      <c r="H379" s="70"/>
      <c r="I379" s="71"/>
      <c r="J379" s="71"/>
      <c r="K379" s="34" t="s">
        <v>65</v>
      </c>
      <c r="L379" s="72">
        <v>379</v>
      </c>
      <c r="M379" s="72"/>
      <c r="N379" s="73"/>
      <c r="O379" s="79" t="s">
        <v>417</v>
      </c>
      <c r="P379" s="79">
        <v>1</v>
      </c>
      <c r="Q379" s="79" t="s">
        <v>418</v>
      </c>
      <c r="R379" s="79"/>
      <c r="S379" s="79"/>
      <c r="T379" s="78" t="str">
        <f>REPLACE(INDEX(GroupVertices[Group],MATCH(Edges24[[#This Row],[Vertex 1]],GroupVertices[Vertex],0)),1,1,"")</f>
        <v>3</v>
      </c>
      <c r="U379" s="78" t="str">
        <f>REPLACE(INDEX(GroupVertices[Group],MATCH(Edges24[[#This Row],[Vertex 2]],GroupVertices[Vertex],0)),1,1,"")</f>
        <v>1</v>
      </c>
      <c r="V379" s="48"/>
      <c r="W379" s="49"/>
      <c r="X379" s="48"/>
      <c r="Y379" s="49"/>
      <c r="Z379" s="48"/>
      <c r="AA379" s="49"/>
      <c r="AB379" s="48"/>
      <c r="AC379" s="49"/>
      <c r="AD379" s="48"/>
    </row>
    <row r="380" spans="1:30" ht="15">
      <c r="A380" s="65" t="s">
        <v>269</v>
      </c>
      <c r="B380" s="65" t="s">
        <v>277</v>
      </c>
      <c r="C380" s="66"/>
      <c r="D380" s="67"/>
      <c r="E380" s="66"/>
      <c r="F380" s="69"/>
      <c r="G380" s="66"/>
      <c r="H380" s="70"/>
      <c r="I380" s="71"/>
      <c r="J380" s="71"/>
      <c r="K380" s="34" t="s">
        <v>65</v>
      </c>
      <c r="L380" s="72">
        <v>380</v>
      </c>
      <c r="M380" s="72"/>
      <c r="N380" s="73"/>
      <c r="O380" s="79" t="s">
        <v>417</v>
      </c>
      <c r="P380" s="79">
        <v>1</v>
      </c>
      <c r="Q380" s="79" t="s">
        <v>418</v>
      </c>
      <c r="R380" s="79"/>
      <c r="S380" s="79"/>
      <c r="T380" s="78" t="str">
        <f>REPLACE(INDEX(GroupVertices[Group],MATCH(Edges24[[#This Row],[Vertex 1]],GroupVertices[Vertex],0)),1,1,"")</f>
        <v>1</v>
      </c>
      <c r="U380" s="78" t="str">
        <f>REPLACE(INDEX(GroupVertices[Group],MATCH(Edges24[[#This Row],[Vertex 2]],GroupVertices[Vertex],0)),1,1,"")</f>
        <v>1</v>
      </c>
      <c r="V380" s="48"/>
      <c r="W380" s="49"/>
      <c r="X380" s="48"/>
      <c r="Y380" s="49"/>
      <c r="Z380" s="48"/>
      <c r="AA380" s="49"/>
      <c r="AB380" s="48"/>
      <c r="AC380" s="49"/>
      <c r="AD380" s="48"/>
    </row>
    <row r="381" spans="1:30" ht="15">
      <c r="A381" s="65" t="s">
        <v>275</v>
      </c>
      <c r="B381" s="65" t="s">
        <v>277</v>
      </c>
      <c r="C381" s="66"/>
      <c r="D381" s="67"/>
      <c r="E381" s="66"/>
      <c r="F381" s="69"/>
      <c r="G381" s="66"/>
      <c r="H381" s="70"/>
      <c r="I381" s="71"/>
      <c r="J381" s="71"/>
      <c r="K381" s="34" t="s">
        <v>65</v>
      </c>
      <c r="L381" s="72">
        <v>381</v>
      </c>
      <c r="M381" s="72"/>
      <c r="N381" s="73"/>
      <c r="O381" s="79" t="s">
        <v>417</v>
      </c>
      <c r="P381" s="79">
        <v>1</v>
      </c>
      <c r="Q381" s="79" t="s">
        <v>418</v>
      </c>
      <c r="R381" s="79"/>
      <c r="S381" s="79"/>
      <c r="T381" s="78" t="str">
        <f>REPLACE(INDEX(GroupVertices[Group],MATCH(Edges24[[#This Row],[Vertex 1]],GroupVertices[Vertex],0)),1,1,"")</f>
        <v>3</v>
      </c>
      <c r="U381" s="78" t="str">
        <f>REPLACE(INDEX(GroupVertices[Group],MATCH(Edges24[[#This Row],[Vertex 2]],GroupVertices[Vertex],0)),1,1,"")</f>
        <v>1</v>
      </c>
      <c r="V381" s="48"/>
      <c r="W381" s="49"/>
      <c r="X381" s="48"/>
      <c r="Y381" s="49"/>
      <c r="Z381" s="48"/>
      <c r="AA381" s="49"/>
      <c r="AB381" s="48"/>
      <c r="AC381" s="49"/>
      <c r="AD381" s="48"/>
    </row>
    <row r="382" spans="1:30" ht="15">
      <c r="A382" s="65" t="s">
        <v>277</v>
      </c>
      <c r="B382" s="65" t="s">
        <v>334</v>
      </c>
      <c r="C382" s="66"/>
      <c r="D382" s="67"/>
      <c r="E382" s="66"/>
      <c r="F382" s="69"/>
      <c r="G382" s="66"/>
      <c r="H382" s="70"/>
      <c r="I382" s="71"/>
      <c r="J382" s="71"/>
      <c r="K382" s="34" t="s">
        <v>65</v>
      </c>
      <c r="L382" s="72">
        <v>382</v>
      </c>
      <c r="M382" s="72"/>
      <c r="N382" s="73"/>
      <c r="O382" s="79" t="s">
        <v>417</v>
      </c>
      <c r="P382" s="79">
        <v>1</v>
      </c>
      <c r="Q382" s="79" t="s">
        <v>418</v>
      </c>
      <c r="R382" s="79"/>
      <c r="S382" s="79"/>
      <c r="T382" s="78" t="str">
        <f>REPLACE(INDEX(GroupVertices[Group],MATCH(Edges24[[#This Row],[Vertex 1]],GroupVertices[Vertex],0)),1,1,"")</f>
        <v>1</v>
      </c>
      <c r="U382" s="78" t="str">
        <f>REPLACE(INDEX(GroupVertices[Group],MATCH(Edges24[[#This Row],[Vertex 2]],GroupVertices[Vertex],0)),1,1,"")</f>
        <v>1</v>
      </c>
      <c r="V382" s="48"/>
      <c r="W382" s="49"/>
      <c r="X382" s="48"/>
      <c r="Y382" s="49"/>
      <c r="Z382" s="48"/>
      <c r="AA382" s="49"/>
      <c r="AB382" s="48"/>
      <c r="AC382" s="49"/>
      <c r="AD382" s="48"/>
    </row>
    <row r="383" spans="1:30" ht="15">
      <c r="A383" s="65" t="s">
        <v>277</v>
      </c>
      <c r="B383" s="65" t="s">
        <v>396</v>
      </c>
      <c r="C383" s="66"/>
      <c r="D383" s="67"/>
      <c r="E383" s="66"/>
      <c r="F383" s="69"/>
      <c r="G383" s="66"/>
      <c r="H383" s="70"/>
      <c r="I383" s="71"/>
      <c r="J383" s="71"/>
      <c r="K383" s="34" t="s">
        <v>65</v>
      </c>
      <c r="L383" s="72">
        <v>383</v>
      </c>
      <c r="M383" s="72"/>
      <c r="N383" s="73"/>
      <c r="O383" s="79" t="s">
        <v>417</v>
      </c>
      <c r="P383" s="79">
        <v>1</v>
      </c>
      <c r="Q383" s="79" t="s">
        <v>418</v>
      </c>
      <c r="R383" s="79"/>
      <c r="S383" s="79"/>
      <c r="T383" s="78" t="str">
        <f>REPLACE(INDEX(GroupVertices[Group],MATCH(Edges24[[#This Row],[Vertex 1]],GroupVertices[Vertex],0)),1,1,"")</f>
        <v>1</v>
      </c>
      <c r="U383" s="78" t="str">
        <f>REPLACE(INDEX(GroupVertices[Group],MATCH(Edges24[[#This Row],[Vertex 2]],GroupVertices[Vertex],0)),1,1,"")</f>
        <v>2</v>
      </c>
      <c r="V383" s="48"/>
      <c r="W383" s="49"/>
      <c r="X383" s="48"/>
      <c r="Y383" s="49"/>
      <c r="Z383" s="48"/>
      <c r="AA383" s="49"/>
      <c r="AB383" s="48"/>
      <c r="AC383" s="49"/>
      <c r="AD383" s="48"/>
    </row>
    <row r="384" spans="1:30" ht="15">
      <c r="A384" s="65" t="s">
        <v>277</v>
      </c>
      <c r="B384" s="65" t="s">
        <v>278</v>
      </c>
      <c r="C384" s="66"/>
      <c r="D384" s="67"/>
      <c r="E384" s="66"/>
      <c r="F384" s="69"/>
      <c r="G384" s="66"/>
      <c r="H384" s="70"/>
      <c r="I384" s="71"/>
      <c r="J384" s="71"/>
      <c r="K384" s="34" t="s">
        <v>66</v>
      </c>
      <c r="L384" s="72">
        <v>384</v>
      </c>
      <c r="M384" s="72"/>
      <c r="N384" s="73"/>
      <c r="O384" s="79" t="s">
        <v>417</v>
      </c>
      <c r="P384" s="79">
        <v>1</v>
      </c>
      <c r="Q384" s="79" t="s">
        <v>418</v>
      </c>
      <c r="R384" s="79"/>
      <c r="S384" s="79"/>
      <c r="T384" s="78" t="str">
        <f>REPLACE(INDEX(GroupVertices[Group],MATCH(Edges24[[#This Row],[Vertex 1]],GroupVertices[Vertex],0)),1,1,"")</f>
        <v>1</v>
      </c>
      <c r="U384" s="78" t="str">
        <f>REPLACE(INDEX(GroupVertices[Group],MATCH(Edges24[[#This Row],[Vertex 2]],GroupVertices[Vertex],0)),1,1,"")</f>
        <v>1</v>
      </c>
      <c r="V384" s="48"/>
      <c r="W384" s="49"/>
      <c r="X384" s="48"/>
      <c r="Y384" s="49"/>
      <c r="Z384" s="48"/>
      <c r="AA384" s="49"/>
      <c r="AB384" s="48"/>
      <c r="AC384" s="49"/>
      <c r="AD384" s="48"/>
    </row>
    <row r="385" spans="1:30" ht="15">
      <c r="A385" s="65" t="s">
        <v>199</v>
      </c>
      <c r="B385" s="65" t="s">
        <v>277</v>
      </c>
      <c r="C385" s="66"/>
      <c r="D385" s="67"/>
      <c r="E385" s="66"/>
      <c r="F385" s="69"/>
      <c r="G385" s="66"/>
      <c r="H385" s="70"/>
      <c r="I385" s="71"/>
      <c r="J385" s="71"/>
      <c r="K385" s="34" t="s">
        <v>65</v>
      </c>
      <c r="L385" s="72">
        <v>385</v>
      </c>
      <c r="M385" s="72"/>
      <c r="N385" s="73"/>
      <c r="O385" s="79" t="s">
        <v>417</v>
      </c>
      <c r="P385" s="79">
        <v>1</v>
      </c>
      <c r="Q385" s="79" t="s">
        <v>418</v>
      </c>
      <c r="R385" s="79"/>
      <c r="S385" s="79"/>
      <c r="T385" s="78" t="str">
        <f>REPLACE(INDEX(GroupVertices[Group],MATCH(Edges24[[#This Row],[Vertex 1]],GroupVertices[Vertex],0)),1,1,"")</f>
        <v>1</v>
      </c>
      <c r="U385" s="78" t="str">
        <f>REPLACE(INDEX(GroupVertices[Group],MATCH(Edges24[[#This Row],[Vertex 2]],GroupVertices[Vertex],0)),1,1,"")</f>
        <v>1</v>
      </c>
      <c r="V385" s="48"/>
      <c r="W385" s="49"/>
      <c r="X385" s="48"/>
      <c r="Y385" s="49"/>
      <c r="Z385" s="48"/>
      <c r="AA385" s="49"/>
      <c r="AB385" s="48"/>
      <c r="AC385" s="49"/>
      <c r="AD385" s="48"/>
    </row>
    <row r="386" spans="1:30" ht="15">
      <c r="A386" s="65" t="s">
        <v>278</v>
      </c>
      <c r="B386" s="65" t="s">
        <v>277</v>
      </c>
      <c r="C386" s="66"/>
      <c r="D386" s="67"/>
      <c r="E386" s="66"/>
      <c r="F386" s="69"/>
      <c r="G386" s="66"/>
      <c r="H386" s="70"/>
      <c r="I386" s="71"/>
      <c r="J386" s="71"/>
      <c r="K386" s="34" t="s">
        <v>66</v>
      </c>
      <c r="L386" s="72">
        <v>386</v>
      </c>
      <c r="M386" s="72"/>
      <c r="N386" s="73"/>
      <c r="O386" s="79" t="s">
        <v>417</v>
      </c>
      <c r="P386" s="79">
        <v>1</v>
      </c>
      <c r="Q386" s="79" t="s">
        <v>418</v>
      </c>
      <c r="R386" s="79"/>
      <c r="S386" s="79"/>
      <c r="T386" s="78" t="str">
        <f>REPLACE(INDEX(GroupVertices[Group],MATCH(Edges24[[#This Row],[Vertex 1]],GroupVertices[Vertex],0)),1,1,"")</f>
        <v>1</v>
      </c>
      <c r="U386" s="78" t="str">
        <f>REPLACE(INDEX(GroupVertices[Group],MATCH(Edges24[[#This Row],[Vertex 2]],GroupVertices[Vertex],0)),1,1,"")</f>
        <v>1</v>
      </c>
      <c r="V386" s="48"/>
      <c r="W386" s="49"/>
      <c r="X386" s="48"/>
      <c r="Y386" s="49"/>
      <c r="Z386" s="48"/>
      <c r="AA386" s="49"/>
      <c r="AB386" s="48"/>
      <c r="AC386" s="49"/>
      <c r="AD386" s="48"/>
    </row>
    <row r="387" spans="1:30" ht="15">
      <c r="A387" s="65" t="s">
        <v>278</v>
      </c>
      <c r="B387" s="65" t="s">
        <v>275</v>
      </c>
      <c r="C387" s="66"/>
      <c r="D387" s="67"/>
      <c r="E387" s="66"/>
      <c r="F387" s="69"/>
      <c r="G387" s="66"/>
      <c r="H387" s="70"/>
      <c r="I387" s="71"/>
      <c r="J387" s="71"/>
      <c r="K387" s="34" t="s">
        <v>65</v>
      </c>
      <c r="L387" s="72">
        <v>387</v>
      </c>
      <c r="M387" s="72"/>
      <c r="N387" s="73"/>
      <c r="O387" s="79" t="s">
        <v>417</v>
      </c>
      <c r="P387" s="79">
        <v>1</v>
      </c>
      <c r="Q387" s="79" t="s">
        <v>418</v>
      </c>
      <c r="R387" s="79"/>
      <c r="S387" s="79"/>
      <c r="T387" s="78" t="str">
        <f>REPLACE(INDEX(GroupVertices[Group],MATCH(Edges24[[#This Row],[Vertex 1]],GroupVertices[Vertex],0)),1,1,"")</f>
        <v>1</v>
      </c>
      <c r="U387" s="78" t="str">
        <f>REPLACE(INDEX(GroupVertices[Group],MATCH(Edges24[[#This Row],[Vertex 2]],GroupVertices[Vertex],0)),1,1,"")</f>
        <v>3</v>
      </c>
      <c r="V387" s="48"/>
      <c r="W387" s="49"/>
      <c r="X387" s="48"/>
      <c r="Y387" s="49"/>
      <c r="Z387" s="48"/>
      <c r="AA387" s="49"/>
      <c r="AB387" s="48"/>
      <c r="AC387" s="49"/>
      <c r="AD387" s="48"/>
    </row>
    <row r="388" spans="1:30" ht="15">
      <c r="A388" s="65" t="s">
        <v>278</v>
      </c>
      <c r="B388" s="65" t="s">
        <v>312</v>
      </c>
      <c r="C388" s="66"/>
      <c r="D388" s="67"/>
      <c r="E388" s="66"/>
      <c r="F388" s="69"/>
      <c r="G388" s="66"/>
      <c r="H388" s="70"/>
      <c r="I388" s="71"/>
      <c r="J388" s="71"/>
      <c r="K388" s="34" t="s">
        <v>65</v>
      </c>
      <c r="L388" s="72">
        <v>388</v>
      </c>
      <c r="M388" s="72"/>
      <c r="N388" s="73"/>
      <c r="O388" s="79" t="s">
        <v>417</v>
      </c>
      <c r="P388" s="79">
        <v>1</v>
      </c>
      <c r="Q388" s="79" t="s">
        <v>418</v>
      </c>
      <c r="R388" s="79"/>
      <c r="S388" s="79"/>
      <c r="T388" s="78" t="str">
        <f>REPLACE(INDEX(GroupVertices[Group],MATCH(Edges24[[#This Row],[Vertex 1]],GroupVertices[Vertex],0)),1,1,"")</f>
        <v>1</v>
      </c>
      <c r="U388" s="78" t="str">
        <f>REPLACE(INDEX(GroupVertices[Group],MATCH(Edges24[[#This Row],[Vertex 2]],GroupVertices[Vertex],0)),1,1,"")</f>
        <v>2</v>
      </c>
      <c r="V388" s="48"/>
      <c r="W388" s="49"/>
      <c r="X388" s="48"/>
      <c r="Y388" s="49"/>
      <c r="Z388" s="48"/>
      <c r="AA388" s="49"/>
      <c r="AB388" s="48"/>
      <c r="AC388" s="49"/>
      <c r="AD388" s="48"/>
    </row>
    <row r="389" spans="1:30" ht="15">
      <c r="A389" s="65" t="s">
        <v>199</v>
      </c>
      <c r="B389" s="65" t="s">
        <v>278</v>
      </c>
      <c r="C389" s="66"/>
      <c r="D389" s="67"/>
      <c r="E389" s="66"/>
      <c r="F389" s="69"/>
      <c r="G389" s="66"/>
      <c r="H389" s="70"/>
      <c r="I389" s="71"/>
      <c r="J389" s="71"/>
      <c r="K389" s="34" t="s">
        <v>65</v>
      </c>
      <c r="L389" s="72">
        <v>389</v>
      </c>
      <c r="M389" s="72"/>
      <c r="N389" s="73"/>
      <c r="O389" s="79" t="s">
        <v>417</v>
      </c>
      <c r="P389" s="79">
        <v>1</v>
      </c>
      <c r="Q389" s="79" t="s">
        <v>418</v>
      </c>
      <c r="R389" s="79"/>
      <c r="S389" s="79"/>
      <c r="T389" s="78" t="str">
        <f>REPLACE(INDEX(GroupVertices[Group],MATCH(Edges24[[#This Row],[Vertex 1]],GroupVertices[Vertex],0)),1,1,"")</f>
        <v>1</v>
      </c>
      <c r="U389" s="78" t="str">
        <f>REPLACE(INDEX(GroupVertices[Group],MATCH(Edges24[[#This Row],[Vertex 2]],GroupVertices[Vertex],0)),1,1,"")</f>
        <v>1</v>
      </c>
      <c r="V389" s="48"/>
      <c r="W389" s="49"/>
      <c r="X389" s="48"/>
      <c r="Y389" s="49"/>
      <c r="Z389" s="48"/>
      <c r="AA389" s="49"/>
      <c r="AB389" s="48"/>
      <c r="AC389" s="49"/>
      <c r="AD389" s="48"/>
    </row>
    <row r="390" spans="1:30" ht="15">
      <c r="A390" s="65" t="s">
        <v>213</v>
      </c>
      <c r="B390" s="65" t="s">
        <v>279</v>
      </c>
      <c r="C390" s="66"/>
      <c r="D390" s="67"/>
      <c r="E390" s="66"/>
      <c r="F390" s="69"/>
      <c r="G390" s="66"/>
      <c r="H390" s="70"/>
      <c r="I390" s="71"/>
      <c r="J390" s="71"/>
      <c r="K390" s="34" t="s">
        <v>66</v>
      </c>
      <c r="L390" s="72">
        <v>390</v>
      </c>
      <c r="M390" s="72"/>
      <c r="N390" s="73"/>
      <c r="O390" s="79" t="s">
        <v>417</v>
      </c>
      <c r="P390" s="79">
        <v>1</v>
      </c>
      <c r="Q390" s="79" t="s">
        <v>418</v>
      </c>
      <c r="R390" s="79"/>
      <c r="S390" s="79"/>
      <c r="T390" s="78" t="str">
        <f>REPLACE(INDEX(GroupVertices[Group],MATCH(Edges24[[#This Row],[Vertex 1]],GroupVertices[Vertex],0)),1,1,"")</f>
        <v>2</v>
      </c>
      <c r="U390" s="78" t="str">
        <f>REPLACE(INDEX(GroupVertices[Group],MATCH(Edges24[[#This Row],[Vertex 2]],GroupVertices[Vertex],0)),1,1,"")</f>
        <v>1</v>
      </c>
      <c r="V390" s="48"/>
      <c r="W390" s="49"/>
      <c r="X390" s="48"/>
      <c r="Y390" s="49"/>
      <c r="Z390" s="48"/>
      <c r="AA390" s="49"/>
      <c r="AB390" s="48"/>
      <c r="AC390" s="49"/>
      <c r="AD390" s="48"/>
    </row>
    <row r="391" spans="1:30" ht="15">
      <c r="A391" s="65" t="s">
        <v>245</v>
      </c>
      <c r="B391" s="65" t="s">
        <v>279</v>
      </c>
      <c r="C391" s="66"/>
      <c r="D391" s="67"/>
      <c r="E391" s="66"/>
      <c r="F391" s="69"/>
      <c r="G391" s="66"/>
      <c r="H391" s="70"/>
      <c r="I391" s="71"/>
      <c r="J391" s="71"/>
      <c r="K391" s="34" t="s">
        <v>65</v>
      </c>
      <c r="L391" s="72">
        <v>391</v>
      </c>
      <c r="M391" s="72"/>
      <c r="N391" s="73"/>
      <c r="O391" s="79" t="s">
        <v>417</v>
      </c>
      <c r="P391" s="79">
        <v>1</v>
      </c>
      <c r="Q391" s="79" t="s">
        <v>418</v>
      </c>
      <c r="R391" s="79"/>
      <c r="S391" s="79"/>
      <c r="T391" s="78" t="str">
        <f>REPLACE(INDEX(GroupVertices[Group],MATCH(Edges24[[#This Row],[Vertex 1]],GroupVertices[Vertex],0)),1,1,"")</f>
        <v>2</v>
      </c>
      <c r="U391" s="78" t="str">
        <f>REPLACE(INDEX(GroupVertices[Group],MATCH(Edges24[[#This Row],[Vertex 2]],GroupVertices[Vertex],0)),1,1,"")</f>
        <v>1</v>
      </c>
      <c r="V391" s="48"/>
      <c r="W391" s="49"/>
      <c r="X391" s="48"/>
      <c r="Y391" s="49"/>
      <c r="Z391" s="48"/>
      <c r="AA391" s="49"/>
      <c r="AB391" s="48"/>
      <c r="AC391" s="49"/>
      <c r="AD391" s="48"/>
    </row>
    <row r="392" spans="1:30" ht="15">
      <c r="A392" s="65" t="s">
        <v>279</v>
      </c>
      <c r="B392" s="65" t="s">
        <v>213</v>
      </c>
      <c r="C392" s="66"/>
      <c r="D392" s="67"/>
      <c r="E392" s="66"/>
      <c r="F392" s="69"/>
      <c r="G392" s="66"/>
      <c r="H392" s="70"/>
      <c r="I392" s="71"/>
      <c r="J392" s="71"/>
      <c r="K392" s="34" t="s">
        <v>66</v>
      </c>
      <c r="L392" s="72">
        <v>392</v>
      </c>
      <c r="M392" s="72"/>
      <c r="N392" s="73"/>
      <c r="O392" s="79" t="s">
        <v>417</v>
      </c>
      <c r="P392" s="79">
        <v>1</v>
      </c>
      <c r="Q392" s="79" t="s">
        <v>418</v>
      </c>
      <c r="R392" s="79"/>
      <c r="S392" s="79"/>
      <c r="T392" s="78" t="str">
        <f>REPLACE(INDEX(GroupVertices[Group],MATCH(Edges24[[#This Row],[Vertex 1]],GroupVertices[Vertex],0)),1,1,"")</f>
        <v>1</v>
      </c>
      <c r="U392" s="78" t="str">
        <f>REPLACE(INDEX(GroupVertices[Group],MATCH(Edges24[[#This Row],[Vertex 2]],GroupVertices[Vertex],0)),1,1,"")</f>
        <v>2</v>
      </c>
      <c r="V392" s="48"/>
      <c r="W392" s="49"/>
      <c r="X392" s="48"/>
      <c r="Y392" s="49"/>
      <c r="Z392" s="48"/>
      <c r="AA392" s="49"/>
      <c r="AB392" s="48"/>
      <c r="AC392" s="49"/>
      <c r="AD392" s="48"/>
    </row>
    <row r="393" spans="1:30" ht="15">
      <c r="A393" s="65" t="s">
        <v>279</v>
      </c>
      <c r="B393" s="65" t="s">
        <v>300</v>
      </c>
      <c r="C393" s="66"/>
      <c r="D393" s="67"/>
      <c r="E393" s="66"/>
      <c r="F393" s="69"/>
      <c r="G393" s="66"/>
      <c r="H393" s="70"/>
      <c r="I393" s="71"/>
      <c r="J393" s="71"/>
      <c r="K393" s="34" t="s">
        <v>65</v>
      </c>
      <c r="L393" s="72">
        <v>393</v>
      </c>
      <c r="M393" s="72"/>
      <c r="N393" s="73"/>
      <c r="O393" s="79" t="s">
        <v>417</v>
      </c>
      <c r="P393" s="79">
        <v>1</v>
      </c>
      <c r="Q393" s="79" t="s">
        <v>418</v>
      </c>
      <c r="R393" s="79"/>
      <c r="S393" s="79"/>
      <c r="T393" s="78" t="str">
        <f>REPLACE(INDEX(GroupVertices[Group],MATCH(Edges24[[#This Row],[Vertex 1]],GroupVertices[Vertex],0)),1,1,"")</f>
        <v>1</v>
      </c>
      <c r="U393" s="78" t="str">
        <f>REPLACE(INDEX(GroupVertices[Group],MATCH(Edges24[[#This Row],[Vertex 2]],GroupVertices[Vertex],0)),1,1,"")</f>
        <v>3</v>
      </c>
      <c r="V393" s="48"/>
      <c r="W393" s="49"/>
      <c r="X393" s="48"/>
      <c r="Y393" s="49"/>
      <c r="Z393" s="48"/>
      <c r="AA393" s="49"/>
      <c r="AB393" s="48"/>
      <c r="AC393" s="49"/>
      <c r="AD393" s="48"/>
    </row>
    <row r="394" spans="1:30" ht="15">
      <c r="A394" s="65" t="s">
        <v>199</v>
      </c>
      <c r="B394" s="65" t="s">
        <v>279</v>
      </c>
      <c r="C394" s="66"/>
      <c r="D394" s="67"/>
      <c r="E394" s="66"/>
      <c r="F394" s="69"/>
      <c r="G394" s="66"/>
      <c r="H394" s="70"/>
      <c r="I394" s="71"/>
      <c r="J394" s="71"/>
      <c r="K394" s="34" t="s">
        <v>65</v>
      </c>
      <c r="L394" s="72">
        <v>394</v>
      </c>
      <c r="M394" s="72"/>
      <c r="N394" s="73"/>
      <c r="O394" s="79" t="s">
        <v>417</v>
      </c>
      <c r="P394" s="79">
        <v>1</v>
      </c>
      <c r="Q394" s="79" t="s">
        <v>418</v>
      </c>
      <c r="R394" s="79"/>
      <c r="S394" s="79"/>
      <c r="T394" s="78" t="str">
        <f>REPLACE(INDEX(GroupVertices[Group],MATCH(Edges24[[#This Row],[Vertex 1]],GroupVertices[Vertex],0)),1,1,"")</f>
        <v>1</v>
      </c>
      <c r="U394" s="78" t="str">
        <f>REPLACE(INDEX(GroupVertices[Group],MATCH(Edges24[[#This Row],[Vertex 2]],GroupVertices[Vertex],0)),1,1,"")</f>
        <v>1</v>
      </c>
      <c r="V394" s="48"/>
      <c r="W394" s="49"/>
      <c r="X394" s="48"/>
      <c r="Y394" s="49"/>
      <c r="Z394" s="48"/>
      <c r="AA394" s="49"/>
      <c r="AB394" s="48"/>
      <c r="AC394" s="49"/>
      <c r="AD394" s="48"/>
    </row>
    <row r="395" spans="1:30" ht="15">
      <c r="A395" s="65" t="s">
        <v>267</v>
      </c>
      <c r="B395" s="65" t="s">
        <v>271</v>
      </c>
      <c r="C395" s="66"/>
      <c r="D395" s="67"/>
      <c r="E395" s="66"/>
      <c r="F395" s="69"/>
      <c r="G395" s="66"/>
      <c r="H395" s="70"/>
      <c r="I395" s="71"/>
      <c r="J395" s="71"/>
      <c r="K395" s="34" t="s">
        <v>65</v>
      </c>
      <c r="L395" s="72">
        <v>395</v>
      </c>
      <c r="M395" s="72"/>
      <c r="N395" s="73"/>
      <c r="O395" s="79" t="s">
        <v>417</v>
      </c>
      <c r="P395" s="79">
        <v>1</v>
      </c>
      <c r="Q395" s="79" t="s">
        <v>418</v>
      </c>
      <c r="R395" s="79"/>
      <c r="S395" s="79"/>
      <c r="T395" s="78" t="str">
        <f>REPLACE(INDEX(GroupVertices[Group],MATCH(Edges24[[#This Row],[Vertex 1]],GroupVertices[Vertex],0)),1,1,"")</f>
        <v>2</v>
      </c>
      <c r="U395" s="78" t="str">
        <f>REPLACE(INDEX(GroupVertices[Group],MATCH(Edges24[[#This Row],[Vertex 2]],GroupVertices[Vertex],0)),1,1,"")</f>
        <v>2</v>
      </c>
      <c r="V395" s="48"/>
      <c r="W395" s="49"/>
      <c r="X395" s="48"/>
      <c r="Y395" s="49"/>
      <c r="Z395" s="48"/>
      <c r="AA395" s="49"/>
      <c r="AB395" s="48"/>
      <c r="AC395" s="49"/>
      <c r="AD395" s="48"/>
    </row>
    <row r="396" spans="1:30" ht="15">
      <c r="A396" s="65" t="s">
        <v>280</v>
      </c>
      <c r="B396" s="65" t="s">
        <v>271</v>
      </c>
      <c r="C396" s="66"/>
      <c r="D396" s="67"/>
      <c r="E396" s="66"/>
      <c r="F396" s="69"/>
      <c r="G396" s="66"/>
      <c r="H396" s="70"/>
      <c r="I396" s="71"/>
      <c r="J396" s="71"/>
      <c r="K396" s="34" t="s">
        <v>66</v>
      </c>
      <c r="L396" s="72">
        <v>396</v>
      </c>
      <c r="M396" s="72"/>
      <c r="N396" s="73"/>
      <c r="O396" s="79" t="s">
        <v>417</v>
      </c>
      <c r="P396" s="79">
        <v>1</v>
      </c>
      <c r="Q396" s="79" t="s">
        <v>418</v>
      </c>
      <c r="R396" s="79"/>
      <c r="S396" s="79"/>
      <c r="T396" s="78" t="str">
        <f>REPLACE(INDEX(GroupVertices[Group],MATCH(Edges24[[#This Row],[Vertex 1]],GroupVertices[Vertex],0)),1,1,"")</f>
        <v>2</v>
      </c>
      <c r="U396" s="78" t="str">
        <f>REPLACE(INDEX(GroupVertices[Group],MATCH(Edges24[[#This Row],[Vertex 2]],GroupVertices[Vertex],0)),1,1,"")</f>
        <v>2</v>
      </c>
      <c r="V396" s="48"/>
      <c r="W396" s="49"/>
      <c r="X396" s="48"/>
      <c r="Y396" s="49"/>
      <c r="Z396" s="48"/>
      <c r="AA396" s="49"/>
      <c r="AB396" s="48"/>
      <c r="AC396" s="49"/>
      <c r="AD396" s="48"/>
    </row>
    <row r="397" spans="1:30" ht="15">
      <c r="A397" s="65" t="s">
        <v>234</v>
      </c>
      <c r="B397" s="65" t="s">
        <v>271</v>
      </c>
      <c r="C397" s="66"/>
      <c r="D397" s="67"/>
      <c r="E397" s="66"/>
      <c r="F397" s="69"/>
      <c r="G397" s="66"/>
      <c r="H397" s="70"/>
      <c r="I397" s="71"/>
      <c r="J397" s="71"/>
      <c r="K397" s="34" t="s">
        <v>65</v>
      </c>
      <c r="L397" s="72">
        <v>397</v>
      </c>
      <c r="M397" s="72"/>
      <c r="N397" s="73"/>
      <c r="O397" s="79" t="s">
        <v>417</v>
      </c>
      <c r="P397" s="79">
        <v>1</v>
      </c>
      <c r="Q397" s="79" t="s">
        <v>418</v>
      </c>
      <c r="R397" s="79"/>
      <c r="S397" s="79"/>
      <c r="T397" s="78" t="str">
        <f>REPLACE(INDEX(GroupVertices[Group],MATCH(Edges24[[#This Row],[Vertex 1]],GroupVertices[Vertex],0)),1,1,"")</f>
        <v>2</v>
      </c>
      <c r="U397" s="78" t="str">
        <f>REPLACE(INDEX(GroupVertices[Group],MATCH(Edges24[[#This Row],[Vertex 2]],GroupVertices[Vertex],0)),1,1,"")</f>
        <v>2</v>
      </c>
      <c r="V397" s="48"/>
      <c r="W397" s="49"/>
      <c r="X397" s="48"/>
      <c r="Y397" s="49"/>
      <c r="Z397" s="48"/>
      <c r="AA397" s="49"/>
      <c r="AB397" s="48"/>
      <c r="AC397" s="49"/>
      <c r="AD397" s="48"/>
    </row>
    <row r="398" spans="1:30" ht="15">
      <c r="A398" s="65" t="s">
        <v>281</v>
      </c>
      <c r="B398" s="65" t="s">
        <v>271</v>
      </c>
      <c r="C398" s="66"/>
      <c r="D398" s="67"/>
      <c r="E398" s="66"/>
      <c r="F398" s="69"/>
      <c r="G398" s="66"/>
      <c r="H398" s="70"/>
      <c r="I398" s="71"/>
      <c r="J398" s="71"/>
      <c r="K398" s="34" t="s">
        <v>66</v>
      </c>
      <c r="L398" s="72">
        <v>398</v>
      </c>
      <c r="M398" s="72"/>
      <c r="N398" s="73"/>
      <c r="O398" s="79" t="s">
        <v>417</v>
      </c>
      <c r="P398" s="79">
        <v>1</v>
      </c>
      <c r="Q398" s="79" t="s">
        <v>418</v>
      </c>
      <c r="R398" s="79"/>
      <c r="S398" s="79"/>
      <c r="T398" s="78" t="str">
        <f>REPLACE(INDEX(GroupVertices[Group],MATCH(Edges24[[#This Row],[Vertex 1]],GroupVertices[Vertex],0)),1,1,"")</f>
        <v>2</v>
      </c>
      <c r="U398" s="78" t="str">
        <f>REPLACE(INDEX(GroupVertices[Group],MATCH(Edges24[[#This Row],[Vertex 2]],GroupVertices[Vertex],0)),1,1,"")</f>
        <v>2</v>
      </c>
      <c r="V398" s="48"/>
      <c r="W398" s="49"/>
      <c r="X398" s="48"/>
      <c r="Y398" s="49"/>
      <c r="Z398" s="48"/>
      <c r="AA398" s="49"/>
      <c r="AB398" s="48"/>
      <c r="AC398" s="49"/>
      <c r="AD398" s="48"/>
    </row>
    <row r="399" spans="1:30" ht="15">
      <c r="A399" s="65" t="s">
        <v>246</v>
      </c>
      <c r="B399" s="65" t="s">
        <v>271</v>
      </c>
      <c r="C399" s="66"/>
      <c r="D399" s="67"/>
      <c r="E399" s="66"/>
      <c r="F399" s="69"/>
      <c r="G399" s="66"/>
      <c r="H399" s="70"/>
      <c r="I399" s="71"/>
      <c r="J399" s="71"/>
      <c r="K399" s="34" t="s">
        <v>66</v>
      </c>
      <c r="L399" s="72">
        <v>399</v>
      </c>
      <c r="M399" s="72"/>
      <c r="N399" s="73"/>
      <c r="O399" s="79" t="s">
        <v>417</v>
      </c>
      <c r="P399" s="79">
        <v>1</v>
      </c>
      <c r="Q399" s="79" t="s">
        <v>418</v>
      </c>
      <c r="R399" s="79"/>
      <c r="S399" s="79"/>
      <c r="T399" s="78" t="str">
        <f>REPLACE(INDEX(GroupVertices[Group],MATCH(Edges24[[#This Row],[Vertex 1]],GroupVertices[Vertex],0)),1,1,"")</f>
        <v>2</v>
      </c>
      <c r="U399" s="78" t="str">
        <f>REPLACE(INDEX(GroupVertices[Group],MATCH(Edges24[[#This Row],[Vertex 2]],GroupVertices[Vertex],0)),1,1,"")</f>
        <v>2</v>
      </c>
      <c r="V399" s="48"/>
      <c r="W399" s="49"/>
      <c r="X399" s="48"/>
      <c r="Y399" s="49"/>
      <c r="Z399" s="48"/>
      <c r="AA399" s="49"/>
      <c r="AB399" s="48"/>
      <c r="AC399" s="49"/>
      <c r="AD399" s="48"/>
    </row>
    <row r="400" spans="1:30" ht="15">
      <c r="A400" s="65" t="s">
        <v>271</v>
      </c>
      <c r="B400" s="65" t="s">
        <v>280</v>
      </c>
      <c r="C400" s="66"/>
      <c r="D400" s="67"/>
      <c r="E400" s="66"/>
      <c r="F400" s="69"/>
      <c r="G400" s="66"/>
      <c r="H400" s="70"/>
      <c r="I400" s="71"/>
      <c r="J400" s="71"/>
      <c r="K400" s="34" t="s">
        <v>66</v>
      </c>
      <c r="L400" s="72">
        <v>400</v>
      </c>
      <c r="M400" s="72"/>
      <c r="N400" s="73"/>
      <c r="O400" s="79" t="s">
        <v>417</v>
      </c>
      <c r="P400" s="79">
        <v>1</v>
      </c>
      <c r="Q400" s="79" t="s">
        <v>418</v>
      </c>
      <c r="R400" s="79"/>
      <c r="S400" s="79"/>
      <c r="T400" s="78" t="str">
        <f>REPLACE(INDEX(GroupVertices[Group],MATCH(Edges24[[#This Row],[Vertex 1]],GroupVertices[Vertex],0)),1,1,"")</f>
        <v>2</v>
      </c>
      <c r="U400" s="78" t="str">
        <f>REPLACE(INDEX(GroupVertices[Group],MATCH(Edges24[[#This Row],[Vertex 2]],GroupVertices[Vertex],0)),1,1,"")</f>
        <v>2</v>
      </c>
      <c r="V400" s="48"/>
      <c r="W400" s="49"/>
      <c r="X400" s="48"/>
      <c r="Y400" s="49"/>
      <c r="Z400" s="48"/>
      <c r="AA400" s="49"/>
      <c r="AB400" s="48"/>
      <c r="AC400" s="49"/>
      <c r="AD400" s="48"/>
    </row>
    <row r="401" spans="1:30" ht="15">
      <c r="A401" s="65" t="s">
        <v>271</v>
      </c>
      <c r="B401" s="65" t="s">
        <v>213</v>
      </c>
      <c r="C401" s="66"/>
      <c r="D401" s="67"/>
      <c r="E401" s="66"/>
      <c r="F401" s="69"/>
      <c r="G401" s="66"/>
      <c r="H401" s="70"/>
      <c r="I401" s="71"/>
      <c r="J401" s="71"/>
      <c r="K401" s="34" t="s">
        <v>65</v>
      </c>
      <c r="L401" s="72">
        <v>401</v>
      </c>
      <c r="M401" s="72"/>
      <c r="N401" s="73"/>
      <c r="O401" s="79" t="s">
        <v>417</v>
      </c>
      <c r="P401" s="79">
        <v>1</v>
      </c>
      <c r="Q401" s="79" t="s">
        <v>418</v>
      </c>
      <c r="R401" s="79"/>
      <c r="S401" s="79"/>
      <c r="T401" s="78" t="str">
        <f>REPLACE(INDEX(GroupVertices[Group],MATCH(Edges24[[#This Row],[Vertex 1]],GroupVertices[Vertex],0)),1,1,"")</f>
        <v>2</v>
      </c>
      <c r="U401" s="78" t="str">
        <f>REPLACE(INDEX(GroupVertices[Group],MATCH(Edges24[[#This Row],[Vertex 2]],GroupVertices[Vertex],0)),1,1,"")</f>
        <v>2</v>
      </c>
      <c r="V401" s="48"/>
      <c r="W401" s="49"/>
      <c r="X401" s="48"/>
      <c r="Y401" s="49"/>
      <c r="Z401" s="48"/>
      <c r="AA401" s="49"/>
      <c r="AB401" s="48"/>
      <c r="AC401" s="49"/>
      <c r="AD401" s="48"/>
    </row>
    <row r="402" spans="1:30" ht="15">
      <c r="A402" s="65" t="s">
        <v>271</v>
      </c>
      <c r="B402" s="65" t="s">
        <v>281</v>
      </c>
      <c r="C402" s="66"/>
      <c r="D402" s="67"/>
      <c r="E402" s="66"/>
      <c r="F402" s="69"/>
      <c r="G402" s="66"/>
      <c r="H402" s="70"/>
      <c r="I402" s="71"/>
      <c r="J402" s="71"/>
      <c r="K402" s="34" t="s">
        <v>66</v>
      </c>
      <c r="L402" s="72">
        <v>402</v>
      </c>
      <c r="M402" s="72"/>
      <c r="N402" s="73"/>
      <c r="O402" s="79" t="s">
        <v>417</v>
      </c>
      <c r="P402" s="79">
        <v>1</v>
      </c>
      <c r="Q402" s="79" t="s">
        <v>418</v>
      </c>
      <c r="R402" s="79"/>
      <c r="S402" s="79"/>
      <c r="T402" s="78" t="str">
        <f>REPLACE(INDEX(GroupVertices[Group],MATCH(Edges24[[#This Row],[Vertex 1]],GroupVertices[Vertex],0)),1,1,"")</f>
        <v>2</v>
      </c>
      <c r="U402" s="78" t="str">
        <f>REPLACE(INDEX(GroupVertices[Group],MATCH(Edges24[[#This Row],[Vertex 2]],GroupVertices[Vertex],0)),1,1,"")</f>
        <v>2</v>
      </c>
      <c r="V402" s="48"/>
      <c r="W402" s="49"/>
      <c r="X402" s="48"/>
      <c r="Y402" s="49"/>
      <c r="Z402" s="48"/>
      <c r="AA402" s="49"/>
      <c r="AB402" s="48"/>
      <c r="AC402" s="49"/>
      <c r="AD402" s="48"/>
    </row>
    <row r="403" spans="1:30" ht="15">
      <c r="A403" s="65" t="s">
        <v>271</v>
      </c>
      <c r="B403" s="65" t="s">
        <v>246</v>
      </c>
      <c r="C403" s="66"/>
      <c r="D403" s="67"/>
      <c r="E403" s="66"/>
      <c r="F403" s="69"/>
      <c r="G403" s="66"/>
      <c r="H403" s="70"/>
      <c r="I403" s="71"/>
      <c r="J403" s="71"/>
      <c r="K403" s="34" t="s">
        <v>66</v>
      </c>
      <c r="L403" s="72">
        <v>403</v>
      </c>
      <c r="M403" s="72"/>
      <c r="N403" s="73"/>
      <c r="O403" s="79" t="s">
        <v>417</v>
      </c>
      <c r="P403" s="79">
        <v>1</v>
      </c>
      <c r="Q403" s="79" t="s">
        <v>418</v>
      </c>
      <c r="R403" s="79"/>
      <c r="S403" s="79"/>
      <c r="T403" s="78" t="str">
        <f>REPLACE(INDEX(GroupVertices[Group],MATCH(Edges24[[#This Row],[Vertex 1]],GroupVertices[Vertex],0)),1,1,"")</f>
        <v>2</v>
      </c>
      <c r="U403" s="78" t="str">
        <f>REPLACE(INDEX(GroupVertices[Group],MATCH(Edges24[[#This Row],[Vertex 2]],GroupVertices[Vertex],0)),1,1,"")</f>
        <v>2</v>
      </c>
      <c r="V403" s="48"/>
      <c r="W403" s="49"/>
      <c r="X403" s="48"/>
      <c r="Y403" s="49"/>
      <c r="Z403" s="48"/>
      <c r="AA403" s="49"/>
      <c r="AB403" s="48"/>
      <c r="AC403" s="49"/>
      <c r="AD403" s="48"/>
    </row>
    <row r="404" spans="1:30" ht="15">
      <c r="A404" s="65" t="s">
        <v>271</v>
      </c>
      <c r="B404" s="65" t="s">
        <v>401</v>
      </c>
      <c r="C404" s="66"/>
      <c r="D404" s="67"/>
      <c r="E404" s="66"/>
      <c r="F404" s="69"/>
      <c r="G404" s="66"/>
      <c r="H404" s="70"/>
      <c r="I404" s="71"/>
      <c r="J404" s="71"/>
      <c r="K404" s="34" t="s">
        <v>65</v>
      </c>
      <c r="L404" s="72">
        <v>404</v>
      </c>
      <c r="M404" s="72"/>
      <c r="N404" s="73"/>
      <c r="O404" s="79" t="s">
        <v>417</v>
      </c>
      <c r="P404" s="79">
        <v>1</v>
      </c>
      <c r="Q404" s="79" t="s">
        <v>418</v>
      </c>
      <c r="R404" s="79"/>
      <c r="S404" s="79"/>
      <c r="T404" s="78" t="str">
        <f>REPLACE(INDEX(GroupVertices[Group],MATCH(Edges24[[#This Row],[Vertex 1]],GroupVertices[Vertex],0)),1,1,"")</f>
        <v>2</v>
      </c>
      <c r="U404" s="78" t="str">
        <f>REPLACE(INDEX(GroupVertices[Group],MATCH(Edges24[[#This Row],[Vertex 2]],GroupVertices[Vertex],0)),1,1,"")</f>
        <v>2</v>
      </c>
      <c r="V404" s="48"/>
      <c r="W404" s="49"/>
      <c r="X404" s="48"/>
      <c r="Y404" s="49"/>
      <c r="Z404" s="48"/>
      <c r="AA404" s="49"/>
      <c r="AB404" s="48"/>
      <c r="AC404" s="49"/>
      <c r="AD404" s="48"/>
    </row>
    <row r="405" spans="1:30" ht="15">
      <c r="A405" s="65" t="s">
        <v>271</v>
      </c>
      <c r="B405" s="65" t="s">
        <v>324</v>
      </c>
      <c r="C405" s="66"/>
      <c r="D405" s="67"/>
      <c r="E405" s="66"/>
      <c r="F405" s="69"/>
      <c r="G405" s="66"/>
      <c r="H405" s="70"/>
      <c r="I405" s="71"/>
      <c r="J405" s="71"/>
      <c r="K405" s="34" t="s">
        <v>65</v>
      </c>
      <c r="L405" s="72">
        <v>405</v>
      </c>
      <c r="M405" s="72"/>
      <c r="N405" s="73"/>
      <c r="O405" s="79" t="s">
        <v>417</v>
      </c>
      <c r="P405" s="79">
        <v>1</v>
      </c>
      <c r="Q405" s="79" t="s">
        <v>418</v>
      </c>
      <c r="R405" s="79"/>
      <c r="S405" s="79"/>
      <c r="T405" s="78" t="str">
        <f>REPLACE(INDEX(GroupVertices[Group],MATCH(Edges24[[#This Row],[Vertex 1]],GroupVertices[Vertex],0)),1,1,"")</f>
        <v>2</v>
      </c>
      <c r="U405" s="78" t="str">
        <f>REPLACE(INDEX(GroupVertices[Group],MATCH(Edges24[[#This Row],[Vertex 2]],GroupVertices[Vertex],0)),1,1,"")</f>
        <v>3</v>
      </c>
      <c r="V405" s="48"/>
      <c r="W405" s="49"/>
      <c r="X405" s="48"/>
      <c r="Y405" s="49"/>
      <c r="Z405" s="48"/>
      <c r="AA405" s="49"/>
      <c r="AB405" s="48"/>
      <c r="AC405" s="49"/>
      <c r="AD405" s="48"/>
    </row>
    <row r="406" spans="1:30" ht="15">
      <c r="A406" s="65" t="s">
        <v>199</v>
      </c>
      <c r="B406" s="65" t="s">
        <v>271</v>
      </c>
      <c r="C406" s="66"/>
      <c r="D406" s="67"/>
      <c r="E406" s="66"/>
      <c r="F406" s="69"/>
      <c r="G406" s="66"/>
      <c r="H406" s="70"/>
      <c r="I406" s="71"/>
      <c r="J406" s="71"/>
      <c r="K406" s="34" t="s">
        <v>65</v>
      </c>
      <c r="L406" s="72">
        <v>406</v>
      </c>
      <c r="M406" s="72"/>
      <c r="N406" s="73"/>
      <c r="O406" s="79" t="s">
        <v>417</v>
      </c>
      <c r="P406" s="79">
        <v>1</v>
      </c>
      <c r="Q406" s="79" t="s">
        <v>418</v>
      </c>
      <c r="R406" s="79"/>
      <c r="S406" s="79"/>
      <c r="T406" s="78" t="str">
        <f>REPLACE(INDEX(GroupVertices[Group],MATCH(Edges24[[#This Row],[Vertex 1]],GroupVertices[Vertex],0)),1,1,"")</f>
        <v>1</v>
      </c>
      <c r="U406" s="78" t="str">
        <f>REPLACE(INDEX(GroupVertices[Group],MATCH(Edges24[[#This Row],[Vertex 2]],GroupVertices[Vertex],0)),1,1,"")</f>
        <v>2</v>
      </c>
      <c r="V406" s="48"/>
      <c r="W406" s="49"/>
      <c r="X406" s="48"/>
      <c r="Y406" s="49"/>
      <c r="Z406" s="48"/>
      <c r="AA406" s="49"/>
      <c r="AB406" s="48"/>
      <c r="AC406" s="49"/>
      <c r="AD406" s="48"/>
    </row>
    <row r="407" spans="1:30" ht="15">
      <c r="A407" s="65" t="s">
        <v>264</v>
      </c>
      <c r="B407" s="65" t="s">
        <v>271</v>
      </c>
      <c r="C407" s="66"/>
      <c r="D407" s="67"/>
      <c r="E407" s="66"/>
      <c r="F407" s="69"/>
      <c r="G407" s="66"/>
      <c r="H407" s="70"/>
      <c r="I407" s="71"/>
      <c r="J407" s="71"/>
      <c r="K407" s="34" t="s">
        <v>65</v>
      </c>
      <c r="L407" s="72">
        <v>407</v>
      </c>
      <c r="M407" s="72"/>
      <c r="N407" s="73"/>
      <c r="O407" s="79" t="s">
        <v>417</v>
      </c>
      <c r="P407" s="79">
        <v>1</v>
      </c>
      <c r="Q407" s="79" t="s">
        <v>418</v>
      </c>
      <c r="R407" s="79"/>
      <c r="S407" s="79"/>
      <c r="T407" s="78" t="str">
        <f>REPLACE(INDEX(GroupVertices[Group],MATCH(Edges24[[#This Row],[Vertex 1]],GroupVertices[Vertex],0)),1,1,"")</f>
        <v>2</v>
      </c>
      <c r="U407" s="78" t="str">
        <f>REPLACE(INDEX(GroupVertices[Group],MATCH(Edges24[[#This Row],[Vertex 2]],GroupVertices[Vertex],0)),1,1,"")</f>
        <v>2</v>
      </c>
      <c r="V407" s="48"/>
      <c r="W407" s="49"/>
      <c r="X407" s="48"/>
      <c r="Y407" s="49"/>
      <c r="Z407" s="48"/>
      <c r="AA407" s="49"/>
      <c r="AB407" s="48"/>
      <c r="AC407" s="49"/>
      <c r="AD407" s="48"/>
    </row>
    <row r="408" spans="1:30" ht="15">
      <c r="A408" s="65" t="s">
        <v>282</v>
      </c>
      <c r="B408" s="65" t="s">
        <v>271</v>
      </c>
      <c r="C408" s="66"/>
      <c r="D408" s="67"/>
      <c r="E408" s="66"/>
      <c r="F408" s="69"/>
      <c r="G408" s="66"/>
      <c r="H408" s="70"/>
      <c r="I408" s="71"/>
      <c r="J408" s="71"/>
      <c r="K408" s="34" t="s">
        <v>65</v>
      </c>
      <c r="L408" s="72">
        <v>408</v>
      </c>
      <c r="M408" s="72"/>
      <c r="N408" s="73"/>
      <c r="O408" s="79" t="s">
        <v>417</v>
      </c>
      <c r="P408" s="79">
        <v>1</v>
      </c>
      <c r="Q408" s="79" t="s">
        <v>418</v>
      </c>
      <c r="R408" s="79"/>
      <c r="S408" s="79"/>
      <c r="T408" s="78" t="str">
        <f>REPLACE(INDEX(GroupVertices[Group],MATCH(Edges24[[#This Row],[Vertex 1]],GroupVertices[Vertex],0)),1,1,"")</f>
        <v>2</v>
      </c>
      <c r="U408" s="78" t="str">
        <f>REPLACE(INDEX(GroupVertices[Group],MATCH(Edges24[[#This Row],[Vertex 2]],GroupVertices[Vertex],0)),1,1,"")</f>
        <v>2</v>
      </c>
      <c r="V408" s="48"/>
      <c r="W408" s="49"/>
      <c r="X408" s="48"/>
      <c r="Y408" s="49"/>
      <c r="Z408" s="48"/>
      <c r="AA408" s="49"/>
      <c r="AB408" s="48"/>
      <c r="AC408" s="49"/>
      <c r="AD408" s="48"/>
    </row>
    <row r="409" spans="1:30" ht="15">
      <c r="A409" s="65" t="s">
        <v>242</v>
      </c>
      <c r="B409" s="65" t="s">
        <v>244</v>
      </c>
      <c r="C409" s="66"/>
      <c r="D409" s="67"/>
      <c r="E409" s="66"/>
      <c r="F409" s="69"/>
      <c r="G409" s="66"/>
      <c r="H409" s="70"/>
      <c r="I409" s="71"/>
      <c r="J409" s="71"/>
      <c r="K409" s="34" t="s">
        <v>65</v>
      </c>
      <c r="L409" s="72">
        <v>409</v>
      </c>
      <c r="M409" s="72"/>
      <c r="N409" s="73"/>
      <c r="O409" s="79" t="s">
        <v>417</v>
      </c>
      <c r="P409" s="79">
        <v>1</v>
      </c>
      <c r="Q409" s="79" t="s">
        <v>418</v>
      </c>
      <c r="R409" s="79"/>
      <c r="S409" s="79"/>
      <c r="T409" s="78" t="str">
        <f>REPLACE(INDEX(GroupVertices[Group],MATCH(Edges24[[#This Row],[Vertex 1]],GroupVertices[Vertex],0)),1,1,"")</f>
        <v>2</v>
      </c>
      <c r="U409" s="78" t="str">
        <f>REPLACE(INDEX(GroupVertices[Group],MATCH(Edges24[[#This Row],[Vertex 2]],GroupVertices[Vertex],0)),1,1,"")</f>
        <v>4</v>
      </c>
      <c r="V409" s="48"/>
      <c r="W409" s="49"/>
      <c r="X409" s="48"/>
      <c r="Y409" s="49"/>
      <c r="Z409" s="48"/>
      <c r="AA409" s="49"/>
      <c r="AB409" s="48"/>
      <c r="AC409" s="49"/>
      <c r="AD409" s="48"/>
    </row>
    <row r="410" spans="1:30" ht="15">
      <c r="A410" s="65" t="s">
        <v>244</v>
      </c>
      <c r="B410" s="65" t="s">
        <v>276</v>
      </c>
      <c r="C410" s="66"/>
      <c r="D410" s="67"/>
      <c r="E410" s="66"/>
      <c r="F410" s="69"/>
      <c r="G410" s="66"/>
      <c r="H410" s="70"/>
      <c r="I410" s="71"/>
      <c r="J410" s="71"/>
      <c r="K410" s="34" t="s">
        <v>65</v>
      </c>
      <c r="L410" s="72">
        <v>410</v>
      </c>
      <c r="M410" s="72"/>
      <c r="N410" s="73"/>
      <c r="O410" s="79" t="s">
        <v>417</v>
      </c>
      <c r="P410" s="79">
        <v>1</v>
      </c>
      <c r="Q410" s="79" t="s">
        <v>418</v>
      </c>
      <c r="R410" s="79"/>
      <c r="S410" s="79"/>
      <c r="T410" s="78" t="str">
        <f>REPLACE(INDEX(GroupVertices[Group],MATCH(Edges24[[#This Row],[Vertex 1]],GroupVertices[Vertex],0)),1,1,"")</f>
        <v>4</v>
      </c>
      <c r="U410" s="78" t="str">
        <f>REPLACE(INDEX(GroupVertices[Group],MATCH(Edges24[[#This Row],[Vertex 2]],GroupVertices[Vertex],0)),1,1,"")</f>
        <v>3</v>
      </c>
      <c r="V410" s="48"/>
      <c r="W410" s="49"/>
      <c r="X410" s="48"/>
      <c r="Y410" s="49"/>
      <c r="Z410" s="48"/>
      <c r="AA410" s="49"/>
      <c r="AB410" s="48"/>
      <c r="AC410" s="49"/>
      <c r="AD410" s="48"/>
    </row>
    <row r="411" spans="1:30" ht="15">
      <c r="A411" s="65" t="s">
        <v>199</v>
      </c>
      <c r="B411" s="65" t="s">
        <v>244</v>
      </c>
      <c r="C411" s="66"/>
      <c r="D411" s="67"/>
      <c r="E411" s="66"/>
      <c r="F411" s="69"/>
      <c r="G411" s="66"/>
      <c r="H411" s="70"/>
      <c r="I411" s="71"/>
      <c r="J411" s="71"/>
      <c r="K411" s="34" t="s">
        <v>65</v>
      </c>
      <c r="L411" s="72">
        <v>411</v>
      </c>
      <c r="M411" s="72"/>
      <c r="N411" s="73"/>
      <c r="O411" s="79" t="s">
        <v>417</v>
      </c>
      <c r="P411" s="79">
        <v>1</v>
      </c>
      <c r="Q411" s="79" t="s">
        <v>418</v>
      </c>
      <c r="R411" s="79"/>
      <c r="S411" s="79"/>
      <c r="T411" s="78" t="str">
        <f>REPLACE(INDEX(GroupVertices[Group],MATCH(Edges24[[#This Row],[Vertex 1]],GroupVertices[Vertex],0)),1,1,"")</f>
        <v>1</v>
      </c>
      <c r="U411" s="78" t="str">
        <f>REPLACE(INDEX(GroupVertices[Group],MATCH(Edges24[[#This Row],[Vertex 2]],GroupVertices[Vertex],0)),1,1,"")</f>
        <v>4</v>
      </c>
      <c r="V411" s="48"/>
      <c r="W411" s="49"/>
      <c r="X411" s="48"/>
      <c r="Y411" s="49"/>
      <c r="Z411" s="48"/>
      <c r="AA411" s="49"/>
      <c r="AB411" s="48"/>
      <c r="AC411" s="49"/>
      <c r="AD411" s="48"/>
    </row>
    <row r="412" spans="1:30" ht="15">
      <c r="A412" s="65" t="s">
        <v>283</v>
      </c>
      <c r="B412" s="65" t="s">
        <v>244</v>
      </c>
      <c r="C412" s="66"/>
      <c r="D412" s="67"/>
      <c r="E412" s="66"/>
      <c r="F412" s="69"/>
      <c r="G412" s="66"/>
      <c r="H412" s="70"/>
      <c r="I412" s="71"/>
      <c r="J412" s="71"/>
      <c r="K412" s="34" t="s">
        <v>65</v>
      </c>
      <c r="L412" s="72">
        <v>412</v>
      </c>
      <c r="M412" s="72"/>
      <c r="N412" s="73"/>
      <c r="O412" s="79" t="s">
        <v>417</v>
      </c>
      <c r="P412" s="79">
        <v>1</v>
      </c>
      <c r="Q412" s="79" t="s">
        <v>418</v>
      </c>
      <c r="R412" s="79"/>
      <c r="S412" s="79"/>
      <c r="T412" s="78" t="str">
        <f>REPLACE(INDEX(GroupVertices[Group],MATCH(Edges24[[#This Row],[Vertex 1]],GroupVertices[Vertex],0)),1,1,"")</f>
        <v>2</v>
      </c>
      <c r="U412" s="78" t="str">
        <f>REPLACE(INDEX(GroupVertices[Group],MATCH(Edges24[[#This Row],[Vertex 2]],GroupVertices[Vertex],0)),1,1,"")</f>
        <v>4</v>
      </c>
      <c r="V412" s="48"/>
      <c r="W412" s="49"/>
      <c r="X412" s="48"/>
      <c r="Y412" s="49"/>
      <c r="Z412" s="48"/>
      <c r="AA412" s="49"/>
      <c r="AB412" s="48"/>
      <c r="AC412" s="49"/>
      <c r="AD412" s="48"/>
    </row>
    <row r="413" spans="1:30" ht="15">
      <c r="A413" s="65" t="s">
        <v>284</v>
      </c>
      <c r="B413" s="65" t="s">
        <v>285</v>
      </c>
      <c r="C413" s="66"/>
      <c r="D413" s="67"/>
      <c r="E413" s="66"/>
      <c r="F413" s="69"/>
      <c r="G413" s="66"/>
      <c r="H413" s="70"/>
      <c r="I413" s="71"/>
      <c r="J413" s="71"/>
      <c r="K413" s="34" t="s">
        <v>65</v>
      </c>
      <c r="L413" s="72">
        <v>413</v>
      </c>
      <c r="M413" s="72"/>
      <c r="N413" s="73"/>
      <c r="O413" s="79" t="s">
        <v>417</v>
      </c>
      <c r="P413" s="79">
        <v>1</v>
      </c>
      <c r="Q413" s="79" t="s">
        <v>418</v>
      </c>
      <c r="R413" s="79"/>
      <c r="S413" s="79"/>
      <c r="T413" s="78" t="str">
        <f>REPLACE(INDEX(GroupVertices[Group],MATCH(Edges24[[#This Row],[Vertex 1]],GroupVertices[Vertex],0)),1,1,"")</f>
        <v>1</v>
      </c>
      <c r="U413" s="78" t="str">
        <f>REPLACE(INDEX(GroupVertices[Group],MATCH(Edges24[[#This Row],[Vertex 2]],GroupVertices[Vertex],0)),1,1,"")</f>
        <v>1</v>
      </c>
      <c r="V413" s="48"/>
      <c r="W413" s="49"/>
      <c r="X413" s="48"/>
      <c r="Y413" s="49"/>
      <c r="Z413" s="48"/>
      <c r="AA413" s="49"/>
      <c r="AB413" s="48"/>
      <c r="AC413" s="49"/>
      <c r="AD413" s="48"/>
    </row>
    <row r="414" spans="1:30" ht="15">
      <c r="A414" s="65" t="s">
        <v>285</v>
      </c>
      <c r="B414" s="65" t="s">
        <v>339</v>
      </c>
      <c r="C414" s="66"/>
      <c r="D414" s="67"/>
      <c r="E414" s="66"/>
      <c r="F414" s="69"/>
      <c r="G414" s="66"/>
      <c r="H414" s="70"/>
      <c r="I414" s="71"/>
      <c r="J414" s="71"/>
      <c r="K414" s="34" t="s">
        <v>65</v>
      </c>
      <c r="L414" s="72">
        <v>414</v>
      </c>
      <c r="M414" s="72"/>
      <c r="N414" s="73"/>
      <c r="O414" s="79" t="s">
        <v>417</v>
      </c>
      <c r="P414" s="79">
        <v>1</v>
      </c>
      <c r="Q414" s="79" t="s">
        <v>418</v>
      </c>
      <c r="R414" s="79"/>
      <c r="S414" s="79"/>
      <c r="T414" s="78" t="str">
        <f>REPLACE(INDEX(GroupVertices[Group],MATCH(Edges24[[#This Row],[Vertex 1]],GroupVertices[Vertex],0)),1,1,"")</f>
        <v>1</v>
      </c>
      <c r="U414" s="78" t="str">
        <f>REPLACE(INDEX(GroupVertices[Group],MATCH(Edges24[[#This Row],[Vertex 2]],GroupVertices[Vertex],0)),1,1,"")</f>
        <v>2</v>
      </c>
      <c r="V414" s="48"/>
      <c r="W414" s="49"/>
      <c r="X414" s="48"/>
      <c r="Y414" s="49"/>
      <c r="Z414" s="48"/>
      <c r="AA414" s="49"/>
      <c r="AB414" s="48"/>
      <c r="AC414" s="49"/>
      <c r="AD414" s="48"/>
    </row>
    <row r="415" spans="1:30" ht="15">
      <c r="A415" s="65" t="s">
        <v>285</v>
      </c>
      <c r="B415" s="65" t="s">
        <v>351</v>
      </c>
      <c r="C415" s="66"/>
      <c r="D415" s="67"/>
      <c r="E415" s="66"/>
      <c r="F415" s="69"/>
      <c r="G415" s="66"/>
      <c r="H415" s="70"/>
      <c r="I415" s="71"/>
      <c r="J415" s="71"/>
      <c r="K415" s="34" t="s">
        <v>65</v>
      </c>
      <c r="L415" s="72">
        <v>415</v>
      </c>
      <c r="M415" s="72"/>
      <c r="N415" s="73"/>
      <c r="O415" s="79" t="s">
        <v>417</v>
      </c>
      <c r="P415" s="79">
        <v>1</v>
      </c>
      <c r="Q415" s="79" t="s">
        <v>418</v>
      </c>
      <c r="R415" s="79"/>
      <c r="S415" s="79"/>
      <c r="T415" s="78" t="str">
        <f>REPLACE(INDEX(GroupVertices[Group],MATCH(Edges24[[#This Row],[Vertex 1]],GroupVertices[Vertex],0)),1,1,"")</f>
        <v>1</v>
      </c>
      <c r="U415" s="78" t="str">
        <f>REPLACE(INDEX(GroupVertices[Group],MATCH(Edges24[[#This Row],[Vertex 2]],GroupVertices[Vertex],0)),1,1,"")</f>
        <v>4</v>
      </c>
      <c r="V415" s="48"/>
      <c r="W415" s="49"/>
      <c r="X415" s="48"/>
      <c r="Y415" s="49"/>
      <c r="Z415" s="48"/>
      <c r="AA415" s="49"/>
      <c r="AB415" s="48"/>
      <c r="AC415" s="49"/>
      <c r="AD415" s="48"/>
    </row>
    <row r="416" spans="1:30" ht="15">
      <c r="A416" s="65" t="s">
        <v>199</v>
      </c>
      <c r="B416" s="65" t="s">
        <v>285</v>
      </c>
      <c r="C416" s="66"/>
      <c r="D416" s="67"/>
      <c r="E416" s="66"/>
      <c r="F416" s="69"/>
      <c r="G416" s="66"/>
      <c r="H416" s="70"/>
      <c r="I416" s="71"/>
      <c r="J416" s="71"/>
      <c r="K416" s="34" t="s">
        <v>65</v>
      </c>
      <c r="L416" s="72">
        <v>416</v>
      </c>
      <c r="M416" s="72"/>
      <c r="N416" s="73"/>
      <c r="O416" s="79" t="s">
        <v>417</v>
      </c>
      <c r="P416" s="79">
        <v>1</v>
      </c>
      <c r="Q416" s="79" t="s">
        <v>418</v>
      </c>
      <c r="R416" s="79"/>
      <c r="S416" s="79"/>
      <c r="T416" s="78" t="str">
        <f>REPLACE(INDEX(GroupVertices[Group],MATCH(Edges24[[#This Row],[Vertex 1]],GroupVertices[Vertex],0)),1,1,"")</f>
        <v>1</v>
      </c>
      <c r="U416" s="78" t="str">
        <f>REPLACE(INDEX(GroupVertices[Group],MATCH(Edges24[[#This Row],[Vertex 2]],GroupVertices[Vertex],0)),1,1,"")</f>
        <v>1</v>
      </c>
      <c r="V416" s="48"/>
      <c r="W416" s="49"/>
      <c r="X416" s="48"/>
      <c r="Y416" s="49"/>
      <c r="Z416" s="48"/>
      <c r="AA416" s="49"/>
      <c r="AB416" s="48"/>
      <c r="AC416" s="49"/>
      <c r="AD416" s="48"/>
    </row>
    <row r="417" spans="1:30" ht="15">
      <c r="A417" s="65" t="s">
        <v>283</v>
      </c>
      <c r="B417" s="65" t="s">
        <v>285</v>
      </c>
      <c r="C417" s="66"/>
      <c r="D417" s="67"/>
      <c r="E417" s="66"/>
      <c r="F417" s="69"/>
      <c r="G417" s="66"/>
      <c r="H417" s="70"/>
      <c r="I417" s="71"/>
      <c r="J417" s="71"/>
      <c r="K417" s="34" t="s">
        <v>65</v>
      </c>
      <c r="L417" s="72">
        <v>417</v>
      </c>
      <c r="M417" s="72"/>
      <c r="N417" s="73"/>
      <c r="O417" s="79" t="s">
        <v>417</v>
      </c>
      <c r="P417" s="79">
        <v>1</v>
      </c>
      <c r="Q417" s="79" t="s">
        <v>418</v>
      </c>
      <c r="R417" s="79"/>
      <c r="S417" s="79"/>
      <c r="T417" s="78" t="str">
        <f>REPLACE(INDEX(GroupVertices[Group],MATCH(Edges24[[#This Row],[Vertex 1]],GroupVertices[Vertex],0)),1,1,"")</f>
        <v>2</v>
      </c>
      <c r="U417" s="78" t="str">
        <f>REPLACE(INDEX(GroupVertices[Group],MATCH(Edges24[[#This Row],[Vertex 2]],GroupVertices[Vertex],0)),1,1,"")</f>
        <v>1</v>
      </c>
      <c r="V417" s="48"/>
      <c r="W417" s="49"/>
      <c r="X417" s="48"/>
      <c r="Y417" s="49"/>
      <c r="Z417" s="48"/>
      <c r="AA417" s="49"/>
      <c r="AB417" s="48"/>
      <c r="AC417" s="49"/>
      <c r="AD417" s="48"/>
    </row>
    <row r="418" spans="1:30" ht="15">
      <c r="A418" s="65" t="s">
        <v>286</v>
      </c>
      <c r="B418" s="65" t="s">
        <v>299</v>
      </c>
      <c r="C418" s="66"/>
      <c r="D418" s="67"/>
      <c r="E418" s="66"/>
      <c r="F418" s="69"/>
      <c r="G418" s="66"/>
      <c r="H418" s="70"/>
      <c r="I418" s="71"/>
      <c r="J418" s="71"/>
      <c r="K418" s="34" t="s">
        <v>65</v>
      </c>
      <c r="L418" s="72">
        <v>418</v>
      </c>
      <c r="M418" s="72"/>
      <c r="N418" s="73"/>
      <c r="O418" s="79" t="s">
        <v>417</v>
      </c>
      <c r="P418" s="79">
        <v>1</v>
      </c>
      <c r="Q418" s="79" t="s">
        <v>418</v>
      </c>
      <c r="R418" s="79"/>
      <c r="S418" s="79"/>
      <c r="T418" s="78" t="str">
        <f>REPLACE(INDEX(GroupVertices[Group],MATCH(Edges24[[#This Row],[Vertex 1]],GroupVertices[Vertex],0)),1,1,"")</f>
        <v>1</v>
      </c>
      <c r="U418" s="78" t="str">
        <f>REPLACE(INDEX(GroupVertices[Group],MATCH(Edges24[[#This Row],[Vertex 2]],GroupVertices[Vertex],0)),1,1,"")</f>
        <v>1</v>
      </c>
      <c r="V418" s="48"/>
      <c r="W418" s="49"/>
      <c r="X418" s="48"/>
      <c r="Y418" s="49"/>
      <c r="Z418" s="48"/>
      <c r="AA418" s="49"/>
      <c r="AB418" s="48"/>
      <c r="AC418" s="49"/>
      <c r="AD418" s="48"/>
    </row>
    <row r="419" spans="1:30" ht="15">
      <c r="A419" s="65" t="s">
        <v>286</v>
      </c>
      <c r="B419" s="65" t="s">
        <v>385</v>
      </c>
      <c r="C419" s="66"/>
      <c r="D419" s="67"/>
      <c r="E419" s="66"/>
      <c r="F419" s="69"/>
      <c r="G419" s="66"/>
      <c r="H419" s="70"/>
      <c r="I419" s="71"/>
      <c r="J419" s="71"/>
      <c r="K419" s="34" t="s">
        <v>65</v>
      </c>
      <c r="L419" s="72">
        <v>419</v>
      </c>
      <c r="M419" s="72"/>
      <c r="N419" s="73"/>
      <c r="O419" s="79" t="s">
        <v>417</v>
      </c>
      <c r="P419" s="79">
        <v>1</v>
      </c>
      <c r="Q419" s="79" t="s">
        <v>418</v>
      </c>
      <c r="R419" s="79"/>
      <c r="S419" s="79"/>
      <c r="T419" s="78" t="str">
        <f>REPLACE(INDEX(GroupVertices[Group],MATCH(Edges24[[#This Row],[Vertex 1]],GroupVertices[Vertex],0)),1,1,"")</f>
        <v>1</v>
      </c>
      <c r="U419" s="78" t="str">
        <f>REPLACE(INDEX(GroupVertices[Group],MATCH(Edges24[[#This Row],[Vertex 2]],GroupVertices[Vertex],0)),1,1,"")</f>
        <v>1</v>
      </c>
      <c r="V419" s="48"/>
      <c r="W419" s="49"/>
      <c r="X419" s="48"/>
      <c r="Y419" s="49"/>
      <c r="Z419" s="48"/>
      <c r="AA419" s="49"/>
      <c r="AB419" s="48"/>
      <c r="AC419" s="49"/>
      <c r="AD419" s="48"/>
    </row>
    <row r="420" spans="1:30" ht="15">
      <c r="A420" s="65" t="s">
        <v>286</v>
      </c>
      <c r="B420" s="65" t="s">
        <v>272</v>
      </c>
      <c r="C420" s="66"/>
      <c r="D420" s="67"/>
      <c r="E420" s="66"/>
      <c r="F420" s="69"/>
      <c r="G420" s="66"/>
      <c r="H420" s="70"/>
      <c r="I420" s="71"/>
      <c r="J420" s="71"/>
      <c r="K420" s="34" t="s">
        <v>65</v>
      </c>
      <c r="L420" s="72">
        <v>420</v>
      </c>
      <c r="M420" s="72"/>
      <c r="N420" s="73"/>
      <c r="O420" s="79" t="s">
        <v>417</v>
      </c>
      <c r="P420" s="79">
        <v>1</v>
      </c>
      <c r="Q420" s="79" t="s">
        <v>418</v>
      </c>
      <c r="R420" s="79"/>
      <c r="S420" s="79"/>
      <c r="T420" s="78" t="str">
        <f>REPLACE(INDEX(GroupVertices[Group],MATCH(Edges24[[#This Row],[Vertex 1]],GroupVertices[Vertex],0)),1,1,"")</f>
        <v>1</v>
      </c>
      <c r="U420" s="78" t="str">
        <f>REPLACE(INDEX(GroupVertices[Group],MATCH(Edges24[[#This Row],[Vertex 2]],GroupVertices[Vertex],0)),1,1,"")</f>
        <v>1</v>
      </c>
      <c r="V420" s="48"/>
      <c r="W420" s="49"/>
      <c r="X420" s="48"/>
      <c r="Y420" s="49"/>
      <c r="Z420" s="48"/>
      <c r="AA420" s="49"/>
      <c r="AB420" s="48"/>
      <c r="AC420" s="49"/>
      <c r="AD420" s="48"/>
    </row>
    <row r="421" spans="1:30" ht="15">
      <c r="A421" s="65" t="s">
        <v>286</v>
      </c>
      <c r="B421" s="65" t="s">
        <v>345</v>
      </c>
      <c r="C421" s="66"/>
      <c r="D421" s="67"/>
      <c r="E421" s="66"/>
      <c r="F421" s="69"/>
      <c r="G421" s="66"/>
      <c r="H421" s="70"/>
      <c r="I421" s="71"/>
      <c r="J421" s="71"/>
      <c r="K421" s="34" t="s">
        <v>65</v>
      </c>
      <c r="L421" s="72">
        <v>421</v>
      </c>
      <c r="M421" s="72"/>
      <c r="N421" s="73"/>
      <c r="O421" s="79" t="s">
        <v>417</v>
      </c>
      <c r="P421" s="79">
        <v>1</v>
      </c>
      <c r="Q421" s="79" t="s">
        <v>418</v>
      </c>
      <c r="R421" s="79"/>
      <c r="S421" s="79"/>
      <c r="T421" s="78" t="str">
        <f>REPLACE(INDEX(GroupVertices[Group],MATCH(Edges24[[#This Row],[Vertex 1]],GroupVertices[Vertex],0)),1,1,"")</f>
        <v>1</v>
      </c>
      <c r="U421" s="78" t="str">
        <f>REPLACE(INDEX(GroupVertices[Group],MATCH(Edges24[[#This Row],[Vertex 2]],GroupVertices[Vertex],0)),1,1,"")</f>
        <v>1</v>
      </c>
      <c r="V421" s="48"/>
      <c r="W421" s="49"/>
      <c r="X421" s="48"/>
      <c r="Y421" s="49"/>
      <c r="Z421" s="48"/>
      <c r="AA421" s="49"/>
      <c r="AB421" s="48"/>
      <c r="AC421" s="49"/>
      <c r="AD421" s="48"/>
    </row>
    <row r="422" spans="1:30" ht="15">
      <c r="A422" s="65" t="s">
        <v>286</v>
      </c>
      <c r="B422" s="65" t="s">
        <v>329</v>
      </c>
      <c r="C422" s="66"/>
      <c r="D422" s="67"/>
      <c r="E422" s="66"/>
      <c r="F422" s="69"/>
      <c r="G422" s="66"/>
      <c r="H422" s="70"/>
      <c r="I422" s="71"/>
      <c r="J422" s="71"/>
      <c r="K422" s="34" t="s">
        <v>65</v>
      </c>
      <c r="L422" s="72">
        <v>422</v>
      </c>
      <c r="M422" s="72"/>
      <c r="N422" s="73"/>
      <c r="O422" s="79" t="s">
        <v>417</v>
      </c>
      <c r="P422" s="79">
        <v>1</v>
      </c>
      <c r="Q422" s="79" t="s">
        <v>418</v>
      </c>
      <c r="R422" s="79"/>
      <c r="S422" s="79"/>
      <c r="T422" s="78" t="str">
        <f>REPLACE(INDEX(GroupVertices[Group],MATCH(Edges24[[#This Row],[Vertex 1]],GroupVertices[Vertex],0)),1,1,"")</f>
        <v>1</v>
      </c>
      <c r="U422" s="78" t="str">
        <f>REPLACE(INDEX(GroupVertices[Group],MATCH(Edges24[[#This Row],[Vertex 2]],GroupVertices[Vertex],0)),1,1,"")</f>
        <v>2</v>
      </c>
      <c r="V422" s="48"/>
      <c r="W422" s="49"/>
      <c r="X422" s="48"/>
      <c r="Y422" s="49"/>
      <c r="Z422" s="48"/>
      <c r="AA422" s="49"/>
      <c r="AB422" s="48"/>
      <c r="AC422" s="49"/>
      <c r="AD422" s="48"/>
    </row>
    <row r="423" spans="1:30" ht="15">
      <c r="A423" s="65" t="s">
        <v>199</v>
      </c>
      <c r="B423" s="65" t="s">
        <v>286</v>
      </c>
      <c r="C423" s="66"/>
      <c r="D423" s="67"/>
      <c r="E423" s="66"/>
      <c r="F423" s="69"/>
      <c r="G423" s="66"/>
      <c r="H423" s="70"/>
      <c r="I423" s="71"/>
      <c r="J423" s="71"/>
      <c r="K423" s="34" t="s">
        <v>65</v>
      </c>
      <c r="L423" s="72">
        <v>423</v>
      </c>
      <c r="M423" s="72"/>
      <c r="N423" s="73"/>
      <c r="O423" s="79" t="s">
        <v>417</v>
      </c>
      <c r="P423" s="79">
        <v>1</v>
      </c>
      <c r="Q423" s="79" t="s">
        <v>418</v>
      </c>
      <c r="R423" s="79"/>
      <c r="S423" s="79"/>
      <c r="T423" s="78" t="str">
        <f>REPLACE(INDEX(GroupVertices[Group],MATCH(Edges24[[#This Row],[Vertex 1]],GroupVertices[Vertex],0)),1,1,"")</f>
        <v>1</v>
      </c>
      <c r="U423" s="78" t="str">
        <f>REPLACE(INDEX(GroupVertices[Group],MATCH(Edges24[[#This Row],[Vertex 2]],GroupVertices[Vertex],0)),1,1,"")</f>
        <v>1</v>
      </c>
      <c r="V423" s="48"/>
      <c r="W423" s="49"/>
      <c r="X423" s="48"/>
      <c r="Y423" s="49"/>
      <c r="Z423" s="48"/>
      <c r="AA423" s="49"/>
      <c r="AB423" s="48"/>
      <c r="AC423" s="49"/>
      <c r="AD423" s="48"/>
    </row>
    <row r="424" spans="1:30" ht="15">
      <c r="A424" s="65" t="s">
        <v>287</v>
      </c>
      <c r="B424" s="65" t="s">
        <v>286</v>
      </c>
      <c r="C424" s="66"/>
      <c r="D424" s="67"/>
      <c r="E424" s="66"/>
      <c r="F424" s="69"/>
      <c r="G424" s="66"/>
      <c r="H424" s="70"/>
      <c r="I424" s="71"/>
      <c r="J424" s="71"/>
      <c r="K424" s="34" t="s">
        <v>65</v>
      </c>
      <c r="L424" s="72">
        <v>424</v>
      </c>
      <c r="M424" s="72"/>
      <c r="N424" s="73"/>
      <c r="O424" s="79" t="s">
        <v>417</v>
      </c>
      <c r="P424" s="79">
        <v>1</v>
      </c>
      <c r="Q424" s="79" t="s">
        <v>418</v>
      </c>
      <c r="R424" s="79"/>
      <c r="S424" s="79"/>
      <c r="T424" s="78" t="str">
        <f>REPLACE(INDEX(GroupVertices[Group],MATCH(Edges24[[#This Row],[Vertex 1]],GroupVertices[Vertex],0)),1,1,"")</f>
        <v>4</v>
      </c>
      <c r="U424" s="78" t="str">
        <f>REPLACE(INDEX(GroupVertices[Group],MATCH(Edges24[[#This Row],[Vertex 2]],GroupVertices[Vertex],0)),1,1,"")</f>
        <v>1</v>
      </c>
      <c r="V424" s="48"/>
      <c r="W424" s="49"/>
      <c r="X424" s="48"/>
      <c r="Y424" s="49"/>
      <c r="Z424" s="48"/>
      <c r="AA424" s="49"/>
      <c r="AB424" s="48"/>
      <c r="AC424" s="49"/>
      <c r="AD424" s="48"/>
    </row>
    <row r="425" spans="1:30" ht="15">
      <c r="A425" s="65" t="s">
        <v>288</v>
      </c>
      <c r="B425" s="65" t="s">
        <v>286</v>
      </c>
      <c r="C425" s="66"/>
      <c r="D425" s="67"/>
      <c r="E425" s="66"/>
      <c r="F425" s="69"/>
      <c r="G425" s="66"/>
      <c r="H425" s="70"/>
      <c r="I425" s="71"/>
      <c r="J425" s="71"/>
      <c r="K425" s="34" t="s">
        <v>65</v>
      </c>
      <c r="L425" s="72">
        <v>425</v>
      </c>
      <c r="M425" s="72"/>
      <c r="N425" s="73"/>
      <c r="O425" s="79" t="s">
        <v>417</v>
      </c>
      <c r="P425" s="79">
        <v>1</v>
      </c>
      <c r="Q425" s="79" t="s">
        <v>418</v>
      </c>
      <c r="R425" s="79"/>
      <c r="S425" s="79"/>
      <c r="T425" s="78" t="str">
        <f>REPLACE(INDEX(GroupVertices[Group],MATCH(Edges24[[#This Row],[Vertex 1]],GroupVertices[Vertex],0)),1,1,"")</f>
        <v>2</v>
      </c>
      <c r="U425" s="78" t="str">
        <f>REPLACE(INDEX(GroupVertices[Group],MATCH(Edges24[[#This Row],[Vertex 2]],GroupVertices[Vertex],0)),1,1,"")</f>
        <v>1</v>
      </c>
      <c r="V425" s="48"/>
      <c r="W425" s="49"/>
      <c r="X425" s="48"/>
      <c r="Y425" s="49"/>
      <c r="Z425" s="48"/>
      <c r="AA425" s="49"/>
      <c r="AB425" s="48"/>
      <c r="AC425" s="49"/>
      <c r="AD425" s="48"/>
    </row>
    <row r="426" spans="1:30" ht="15">
      <c r="A426" s="65" t="s">
        <v>199</v>
      </c>
      <c r="B426" s="65" t="s">
        <v>402</v>
      </c>
      <c r="C426" s="66"/>
      <c r="D426" s="67"/>
      <c r="E426" s="66"/>
      <c r="F426" s="69"/>
      <c r="G426" s="66"/>
      <c r="H426" s="70"/>
      <c r="I426" s="71"/>
      <c r="J426" s="71"/>
      <c r="K426" s="34" t="s">
        <v>65</v>
      </c>
      <c r="L426" s="72">
        <v>426</v>
      </c>
      <c r="M426" s="72"/>
      <c r="N426" s="73"/>
      <c r="O426" s="79" t="s">
        <v>417</v>
      </c>
      <c r="P426" s="79">
        <v>1</v>
      </c>
      <c r="Q426" s="79" t="s">
        <v>418</v>
      </c>
      <c r="R426" s="79"/>
      <c r="S426" s="79"/>
      <c r="T426" s="78" t="str">
        <f>REPLACE(INDEX(GroupVertices[Group],MATCH(Edges24[[#This Row],[Vertex 1]],GroupVertices[Vertex],0)),1,1,"")</f>
        <v>1</v>
      </c>
      <c r="U426" s="78" t="str">
        <f>REPLACE(INDEX(GroupVertices[Group],MATCH(Edges24[[#This Row],[Vertex 2]],GroupVertices[Vertex],0)),1,1,"")</f>
        <v>6</v>
      </c>
      <c r="V426" s="48"/>
      <c r="W426" s="49"/>
      <c r="X426" s="48"/>
      <c r="Y426" s="49"/>
      <c r="Z426" s="48"/>
      <c r="AA426" s="49"/>
      <c r="AB426" s="48"/>
      <c r="AC426" s="49"/>
      <c r="AD426" s="48"/>
    </row>
    <row r="427" spans="1:30" ht="15">
      <c r="A427" s="65" t="s">
        <v>289</v>
      </c>
      <c r="B427" s="65" t="s">
        <v>402</v>
      </c>
      <c r="C427" s="66"/>
      <c r="D427" s="67"/>
      <c r="E427" s="66"/>
      <c r="F427" s="69"/>
      <c r="G427" s="66"/>
      <c r="H427" s="70"/>
      <c r="I427" s="71"/>
      <c r="J427" s="71"/>
      <c r="K427" s="34" t="s">
        <v>65</v>
      </c>
      <c r="L427" s="72">
        <v>427</v>
      </c>
      <c r="M427" s="72"/>
      <c r="N427" s="73"/>
      <c r="O427" s="79" t="s">
        <v>417</v>
      </c>
      <c r="P427" s="79">
        <v>1</v>
      </c>
      <c r="Q427" s="79" t="s">
        <v>418</v>
      </c>
      <c r="R427" s="79"/>
      <c r="S427" s="79"/>
      <c r="T427" s="78" t="str">
        <f>REPLACE(INDEX(GroupVertices[Group],MATCH(Edges24[[#This Row],[Vertex 1]],GroupVertices[Vertex],0)),1,1,"")</f>
        <v>6</v>
      </c>
      <c r="U427" s="78" t="str">
        <f>REPLACE(INDEX(GroupVertices[Group],MATCH(Edges24[[#This Row],[Vertex 2]],GroupVertices[Vertex],0)),1,1,"")</f>
        <v>6</v>
      </c>
      <c r="V427" s="48"/>
      <c r="W427" s="49"/>
      <c r="X427" s="48"/>
      <c r="Y427" s="49"/>
      <c r="Z427" s="48"/>
      <c r="AA427" s="49"/>
      <c r="AB427" s="48"/>
      <c r="AC427" s="49"/>
      <c r="AD427" s="48"/>
    </row>
    <row r="428" spans="1:30" ht="15">
      <c r="A428" s="65" t="s">
        <v>287</v>
      </c>
      <c r="B428" s="65" t="s">
        <v>289</v>
      </c>
      <c r="C428" s="66"/>
      <c r="D428" s="67"/>
      <c r="E428" s="66"/>
      <c r="F428" s="69"/>
      <c r="G428" s="66"/>
      <c r="H428" s="70"/>
      <c r="I428" s="71"/>
      <c r="J428" s="71"/>
      <c r="K428" s="34" t="s">
        <v>65</v>
      </c>
      <c r="L428" s="72">
        <v>428</v>
      </c>
      <c r="M428" s="72"/>
      <c r="N428" s="73"/>
      <c r="O428" s="79" t="s">
        <v>417</v>
      </c>
      <c r="P428" s="79">
        <v>1</v>
      </c>
      <c r="Q428" s="79" t="s">
        <v>418</v>
      </c>
      <c r="R428" s="79"/>
      <c r="S428" s="79"/>
      <c r="T428" s="78" t="str">
        <f>REPLACE(INDEX(GroupVertices[Group],MATCH(Edges24[[#This Row],[Vertex 1]],GroupVertices[Vertex],0)),1,1,"")</f>
        <v>4</v>
      </c>
      <c r="U428" s="78" t="str">
        <f>REPLACE(INDEX(GroupVertices[Group],MATCH(Edges24[[#This Row],[Vertex 2]],GroupVertices[Vertex],0)),1,1,"")</f>
        <v>6</v>
      </c>
      <c r="V428" s="48"/>
      <c r="W428" s="49"/>
      <c r="X428" s="48"/>
      <c r="Y428" s="49"/>
      <c r="Z428" s="48"/>
      <c r="AA428" s="49"/>
      <c r="AB428" s="48"/>
      <c r="AC428" s="49"/>
      <c r="AD428" s="48"/>
    </row>
    <row r="429" spans="1:30" ht="15">
      <c r="A429" s="65" t="s">
        <v>234</v>
      </c>
      <c r="B429" s="65" t="s">
        <v>289</v>
      </c>
      <c r="C429" s="66"/>
      <c r="D429" s="67"/>
      <c r="E429" s="66"/>
      <c r="F429" s="69"/>
      <c r="G429" s="66"/>
      <c r="H429" s="70"/>
      <c r="I429" s="71"/>
      <c r="J429" s="71"/>
      <c r="K429" s="34" t="s">
        <v>65</v>
      </c>
      <c r="L429" s="72">
        <v>429</v>
      </c>
      <c r="M429" s="72"/>
      <c r="N429" s="73"/>
      <c r="O429" s="79" t="s">
        <v>417</v>
      </c>
      <c r="P429" s="79">
        <v>1</v>
      </c>
      <c r="Q429" s="79" t="s">
        <v>418</v>
      </c>
      <c r="R429" s="79"/>
      <c r="S429" s="79"/>
      <c r="T429" s="78" t="str">
        <f>REPLACE(INDEX(GroupVertices[Group],MATCH(Edges24[[#This Row],[Vertex 1]],GroupVertices[Vertex],0)),1,1,"")</f>
        <v>2</v>
      </c>
      <c r="U429" s="78" t="str">
        <f>REPLACE(INDEX(GroupVertices[Group],MATCH(Edges24[[#This Row],[Vertex 2]],GroupVertices[Vertex],0)),1,1,"")</f>
        <v>6</v>
      </c>
      <c r="V429" s="48"/>
      <c r="W429" s="49"/>
      <c r="X429" s="48"/>
      <c r="Y429" s="49"/>
      <c r="Z429" s="48"/>
      <c r="AA429" s="49"/>
      <c r="AB429" s="48"/>
      <c r="AC429" s="49"/>
      <c r="AD429" s="48"/>
    </row>
    <row r="430" spans="1:30" ht="15">
      <c r="A430" s="65" t="s">
        <v>275</v>
      </c>
      <c r="B430" s="65" t="s">
        <v>289</v>
      </c>
      <c r="C430" s="66"/>
      <c r="D430" s="67"/>
      <c r="E430" s="66"/>
      <c r="F430" s="69"/>
      <c r="G430" s="66"/>
      <c r="H430" s="70"/>
      <c r="I430" s="71"/>
      <c r="J430" s="71"/>
      <c r="K430" s="34" t="s">
        <v>65</v>
      </c>
      <c r="L430" s="72">
        <v>430</v>
      </c>
      <c r="M430" s="72"/>
      <c r="N430" s="73"/>
      <c r="O430" s="79" t="s">
        <v>417</v>
      </c>
      <c r="P430" s="79">
        <v>1</v>
      </c>
      <c r="Q430" s="79" t="s">
        <v>418</v>
      </c>
      <c r="R430" s="79"/>
      <c r="S430" s="79"/>
      <c r="T430" s="78" t="str">
        <f>REPLACE(INDEX(GroupVertices[Group],MATCH(Edges24[[#This Row],[Vertex 1]],GroupVertices[Vertex],0)),1,1,"")</f>
        <v>3</v>
      </c>
      <c r="U430" s="78" t="str">
        <f>REPLACE(INDEX(GroupVertices[Group],MATCH(Edges24[[#This Row],[Vertex 2]],GroupVertices[Vertex],0)),1,1,"")</f>
        <v>6</v>
      </c>
      <c r="V430" s="48"/>
      <c r="W430" s="49"/>
      <c r="X430" s="48"/>
      <c r="Y430" s="49"/>
      <c r="Z430" s="48"/>
      <c r="AA430" s="49"/>
      <c r="AB430" s="48"/>
      <c r="AC430" s="49"/>
      <c r="AD430" s="48"/>
    </row>
    <row r="431" spans="1:30" ht="15">
      <c r="A431" s="65" t="s">
        <v>289</v>
      </c>
      <c r="B431" s="65" t="s">
        <v>291</v>
      </c>
      <c r="C431" s="66"/>
      <c r="D431" s="67"/>
      <c r="E431" s="66"/>
      <c r="F431" s="69"/>
      <c r="G431" s="66"/>
      <c r="H431" s="70"/>
      <c r="I431" s="71"/>
      <c r="J431" s="71"/>
      <c r="K431" s="34" t="s">
        <v>65</v>
      </c>
      <c r="L431" s="72">
        <v>431</v>
      </c>
      <c r="M431" s="72"/>
      <c r="N431" s="73"/>
      <c r="O431" s="79" t="s">
        <v>417</v>
      </c>
      <c r="P431" s="79">
        <v>1</v>
      </c>
      <c r="Q431" s="79" t="s">
        <v>418</v>
      </c>
      <c r="R431" s="79"/>
      <c r="S431" s="79"/>
      <c r="T431" s="78" t="str">
        <f>REPLACE(INDEX(GroupVertices[Group],MATCH(Edges24[[#This Row],[Vertex 1]],GroupVertices[Vertex],0)),1,1,"")</f>
        <v>6</v>
      </c>
      <c r="U431" s="78" t="str">
        <f>REPLACE(INDEX(GroupVertices[Group],MATCH(Edges24[[#This Row],[Vertex 2]],GroupVertices[Vertex],0)),1,1,"")</f>
        <v>4</v>
      </c>
      <c r="V431" s="48"/>
      <c r="W431" s="49"/>
      <c r="X431" s="48"/>
      <c r="Y431" s="49"/>
      <c r="Z431" s="48"/>
      <c r="AA431" s="49"/>
      <c r="AB431" s="48"/>
      <c r="AC431" s="49"/>
      <c r="AD431" s="48"/>
    </row>
    <row r="432" spans="1:30" ht="15">
      <c r="A432" s="65" t="s">
        <v>289</v>
      </c>
      <c r="B432" s="65" t="s">
        <v>222</v>
      </c>
      <c r="C432" s="66"/>
      <c r="D432" s="67"/>
      <c r="E432" s="66"/>
      <c r="F432" s="69"/>
      <c r="G432" s="66"/>
      <c r="H432" s="70"/>
      <c r="I432" s="71"/>
      <c r="J432" s="71"/>
      <c r="K432" s="34" t="s">
        <v>65</v>
      </c>
      <c r="L432" s="72">
        <v>432</v>
      </c>
      <c r="M432" s="72"/>
      <c r="N432" s="73"/>
      <c r="O432" s="79" t="s">
        <v>417</v>
      </c>
      <c r="P432" s="79">
        <v>1</v>
      </c>
      <c r="Q432" s="79" t="s">
        <v>418</v>
      </c>
      <c r="R432" s="79"/>
      <c r="S432" s="79"/>
      <c r="T432" s="78" t="str">
        <f>REPLACE(INDEX(GroupVertices[Group],MATCH(Edges24[[#This Row],[Vertex 1]],GroupVertices[Vertex],0)),1,1,"")</f>
        <v>6</v>
      </c>
      <c r="U432" s="78" t="str">
        <f>REPLACE(INDEX(GroupVertices[Group],MATCH(Edges24[[#This Row],[Vertex 2]],GroupVertices[Vertex],0)),1,1,"")</f>
        <v>3</v>
      </c>
      <c r="V432" s="48"/>
      <c r="W432" s="49"/>
      <c r="X432" s="48"/>
      <c r="Y432" s="49"/>
      <c r="Z432" s="48"/>
      <c r="AA432" s="49"/>
      <c r="AB432" s="48"/>
      <c r="AC432" s="49"/>
      <c r="AD432" s="48"/>
    </row>
    <row r="433" spans="1:30" ht="15">
      <c r="A433" s="65" t="s">
        <v>289</v>
      </c>
      <c r="B433" s="65" t="s">
        <v>245</v>
      </c>
      <c r="C433" s="66"/>
      <c r="D433" s="67"/>
      <c r="E433" s="66"/>
      <c r="F433" s="69"/>
      <c r="G433" s="66"/>
      <c r="H433" s="70"/>
      <c r="I433" s="71"/>
      <c r="J433" s="71"/>
      <c r="K433" s="34" t="s">
        <v>65</v>
      </c>
      <c r="L433" s="72">
        <v>433</v>
      </c>
      <c r="M433" s="72"/>
      <c r="N433" s="73"/>
      <c r="O433" s="79" t="s">
        <v>417</v>
      </c>
      <c r="P433" s="79">
        <v>1</v>
      </c>
      <c r="Q433" s="79" t="s">
        <v>418</v>
      </c>
      <c r="R433" s="79"/>
      <c r="S433" s="79"/>
      <c r="T433" s="78" t="str">
        <f>REPLACE(INDEX(GroupVertices[Group],MATCH(Edges24[[#This Row],[Vertex 1]],GroupVertices[Vertex],0)),1,1,"")</f>
        <v>6</v>
      </c>
      <c r="U433" s="78" t="str">
        <f>REPLACE(INDEX(GroupVertices[Group],MATCH(Edges24[[#This Row],[Vertex 2]],GroupVertices[Vertex],0)),1,1,"")</f>
        <v>2</v>
      </c>
      <c r="V433" s="48"/>
      <c r="W433" s="49"/>
      <c r="X433" s="48"/>
      <c r="Y433" s="49"/>
      <c r="Z433" s="48"/>
      <c r="AA433" s="49"/>
      <c r="AB433" s="48"/>
      <c r="AC433" s="49"/>
      <c r="AD433" s="48"/>
    </row>
    <row r="434" spans="1:30" ht="15">
      <c r="A434" s="65" t="s">
        <v>289</v>
      </c>
      <c r="B434" s="65" t="s">
        <v>389</v>
      </c>
      <c r="C434" s="66"/>
      <c r="D434" s="67"/>
      <c r="E434" s="66"/>
      <c r="F434" s="69"/>
      <c r="G434" s="66"/>
      <c r="H434" s="70"/>
      <c r="I434" s="71"/>
      <c r="J434" s="71"/>
      <c r="K434" s="34" t="s">
        <v>65</v>
      </c>
      <c r="L434" s="72">
        <v>434</v>
      </c>
      <c r="M434" s="72"/>
      <c r="N434" s="73"/>
      <c r="O434" s="79" t="s">
        <v>417</v>
      </c>
      <c r="P434" s="79">
        <v>1</v>
      </c>
      <c r="Q434" s="79" t="s">
        <v>418</v>
      </c>
      <c r="R434" s="79"/>
      <c r="S434" s="79"/>
      <c r="T434" s="78" t="str">
        <f>REPLACE(INDEX(GroupVertices[Group],MATCH(Edges24[[#This Row],[Vertex 1]],GroupVertices[Vertex],0)),1,1,"")</f>
        <v>6</v>
      </c>
      <c r="U434" s="78" t="str">
        <f>REPLACE(INDEX(GroupVertices[Group],MATCH(Edges24[[#This Row],[Vertex 2]],GroupVertices[Vertex],0)),1,1,"")</f>
        <v>6</v>
      </c>
      <c r="V434" s="48"/>
      <c r="W434" s="49"/>
      <c r="X434" s="48"/>
      <c r="Y434" s="49"/>
      <c r="Z434" s="48"/>
      <c r="AA434" s="49"/>
      <c r="AB434" s="48"/>
      <c r="AC434" s="49"/>
      <c r="AD434" s="48"/>
    </row>
    <row r="435" spans="1:30" ht="15">
      <c r="A435" s="65" t="s">
        <v>289</v>
      </c>
      <c r="B435" s="65" t="s">
        <v>312</v>
      </c>
      <c r="C435" s="66"/>
      <c r="D435" s="67"/>
      <c r="E435" s="66"/>
      <c r="F435" s="69"/>
      <c r="G435" s="66"/>
      <c r="H435" s="70"/>
      <c r="I435" s="71"/>
      <c r="J435" s="71"/>
      <c r="K435" s="34" t="s">
        <v>65</v>
      </c>
      <c r="L435" s="72">
        <v>435</v>
      </c>
      <c r="M435" s="72"/>
      <c r="N435" s="73"/>
      <c r="O435" s="79" t="s">
        <v>417</v>
      </c>
      <c r="P435" s="79">
        <v>1</v>
      </c>
      <c r="Q435" s="79" t="s">
        <v>418</v>
      </c>
      <c r="R435" s="79"/>
      <c r="S435" s="79"/>
      <c r="T435" s="78" t="str">
        <f>REPLACE(INDEX(GroupVertices[Group],MATCH(Edges24[[#This Row],[Vertex 1]],GroupVertices[Vertex],0)),1,1,"")</f>
        <v>6</v>
      </c>
      <c r="U435" s="78" t="str">
        <f>REPLACE(INDEX(GroupVertices[Group],MATCH(Edges24[[#This Row],[Vertex 2]],GroupVertices[Vertex],0)),1,1,"")</f>
        <v>2</v>
      </c>
      <c r="V435" s="48"/>
      <c r="W435" s="49"/>
      <c r="X435" s="48"/>
      <c r="Y435" s="49"/>
      <c r="Z435" s="48"/>
      <c r="AA435" s="49"/>
      <c r="AB435" s="48"/>
      <c r="AC435" s="49"/>
      <c r="AD435" s="48"/>
    </row>
    <row r="436" spans="1:30" ht="15">
      <c r="A436" s="65" t="s">
        <v>289</v>
      </c>
      <c r="B436" s="65" t="s">
        <v>331</v>
      </c>
      <c r="C436" s="66"/>
      <c r="D436" s="67"/>
      <c r="E436" s="66"/>
      <c r="F436" s="69"/>
      <c r="G436" s="66"/>
      <c r="H436" s="70"/>
      <c r="I436" s="71"/>
      <c r="J436" s="71"/>
      <c r="K436" s="34" t="s">
        <v>65</v>
      </c>
      <c r="L436" s="72">
        <v>436</v>
      </c>
      <c r="M436" s="72"/>
      <c r="N436" s="73"/>
      <c r="O436" s="79" t="s">
        <v>417</v>
      </c>
      <c r="P436" s="79">
        <v>1</v>
      </c>
      <c r="Q436" s="79" t="s">
        <v>418</v>
      </c>
      <c r="R436" s="79"/>
      <c r="S436" s="79"/>
      <c r="T436" s="78" t="str">
        <f>REPLACE(INDEX(GroupVertices[Group],MATCH(Edges24[[#This Row],[Vertex 1]],GroupVertices[Vertex],0)),1,1,"")</f>
        <v>6</v>
      </c>
      <c r="U436" s="78" t="str">
        <f>REPLACE(INDEX(GroupVertices[Group],MATCH(Edges24[[#This Row],[Vertex 2]],GroupVertices[Vertex],0)),1,1,"")</f>
        <v>4</v>
      </c>
      <c r="V436" s="48"/>
      <c r="W436" s="49"/>
      <c r="X436" s="48"/>
      <c r="Y436" s="49"/>
      <c r="Z436" s="48"/>
      <c r="AA436" s="49"/>
      <c r="AB436" s="48"/>
      <c r="AC436" s="49"/>
      <c r="AD436" s="48"/>
    </row>
    <row r="437" spans="1:30" ht="15">
      <c r="A437" s="65" t="s">
        <v>199</v>
      </c>
      <c r="B437" s="65" t="s">
        <v>289</v>
      </c>
      <c r="C437" s="66"/>
      <c r="D437" s="67"/>
      <c r="E437" s="66"/>
      <c r="F437" s="69"/>
      <c r="G437" s="66"/>
      <c r="H437" s="70"/>
      <c r="I437" s="71"/>
      <c r="J437" s="71"/>
      <c r="K437" s="34" t="s">
        <v>65</v>
      </c>
      <c r="L437" s="72">
        <v>437</v>
      </c>
      <c r="M437" s="72"/>
      <c r="N437" s="73"/>
      <c r="O437" s="79" t="s">
        <v>417</v>
      </c>
      <c r="P437" s="79">
        <v>1</v>
      </c>
      <c r="Q437" s="79" t="s">
        <v>418</v>
      </c>
      <c r="R437" s="79"/>
      <c r="S437" s="79"/>
      <c r="T437" s="78" t="str">
        <f>REPLACE(INDEX(GroupVertices[Group],MATCH(Edges24[[#This Row],[Vertex 1]],GroupVertices[Vertex],0)),1,1,"")</f>
        <v>1</v>
      </c>
      <c r="U437" s="78" t="str">
        <f>REPLACE(INDEX(GroupVertices[Group],MATCH(Edges24[[#This Row],[Vertex 2]],GroupVertices[Vertex],0)),1,1,"")</f>
        <v>6</v>
      </c>
      <c r="V437" s="48"/>
      <c r="W437" s="49"/>
      <c r="X437" s="48"/>
      <c r="Y437" s="49"/>
      <c r="Z437" s="48"/>
      <c r="AA437" s="49"/>
      <c r="AB437" s="48"/>
      <c r="AC437" s="49"/>
      <c r="AD437" s="48"/>
    </row>
    <row r="438" spans="1:30" ht="15">
      <c r="A438" s="65" t="s">
        <v>290</v>
      </c>
      <c r="B438" s="65" t="s">
        <v>292</v>
      </c>
      <c r="C438" s="66"/>
      <c r="D438" s="67"/>
      <c r="E438" s="66"/>
      <c r="F438" s="69"/>
      <c r="G438" s="66"/>
      <c r="H438" s="70"/>
      <c r="I438" s="71"/>
      <c r="J438" s="71"/>
      <c r="K438" s="34" t="s">
        <v>66</v>
      </c>
      <c r="L438" s="72">
        <v>438</v>
      </c>
      <c r="M438" s="72"/>
      <c r="N438" s="73"/>
      <c r="O438" s="79" t="s">
        <v>417</v>
      </c>
      <c r="P438" s="79">
        <v>1</v>
      </c>
      <c r="Q438" s="79" t="s">
        <v>418</v>
      </c>
      <c r="R438" s="79"/>
      <c r="S438" s="79"/>
      <c r="T438" s="78" t="str">
        <f>REPLACE(INDEX(GroupVertices[Group],MATCH(Edges24[[#This Row],[Vertex 1]],GroupVertices[Vertex],0)),1,1,"")</f>
        <v>4</v>
      </c>
      <c r="U438" s="78" t="str">
        <f>REPLACE(INDEX(GroupVertices[Group],MATCH(Edges24[[#This Row],[Vertex 2]],GroupVertices[Vertex],0)),1,1,"")</f>
        <v>2</v>
      </c>
      <c r="V438" s="48"/>
      <c r="W438" s="49"/>
      <c r="X438" s="48"/>
      <c r="Y438" s="49"/>
      <c r="Z438" s="48"/>
      <c r="AA438" s="49"/>
      <c r="AB438" s="48"/>
      <c r="AC438" s="49"/>
      <c r="AD438" s="48"/>
    </row>
    <row r="439" spans="1:30" ht="15">
      <c r="A439" s="65" t="s">
        <v>291</v>
      </c>
      <c r="B439" s="65" t="s">
        <v>292</v>
      </c>
      <c r="C439" s="66"/>
      <c r="D439" s="67"/>
      <c r="E439" s="66"/>
      <c r="F439" s="69"/>
      <c r="G439" s="66"/>
      <c r="H439" s="70"/>
      <c r="I439" s="71"/>
      <c r="J439" s="71"/>
      <c r="K439" s="34" t="s">
        <v>65</v>
      </c>
      <c r="L439" s="72">
        <v>439</v>
      </c>
      <c r="M439" s="72"/>
      <c r="N439" s="73"/>
      <c r="O439" s="79" t="s">
        <v>417</v>
      </c>
      <c r="P439" s="79">
        <v>1</v>
      </c>
      <c r="Q439" s="79" t="s">
        <v>418</v>
      </c>
      <c r="R439" s="79"/>
      <c r="S439" s="79"/>
      <c r="T439" s="78" t="str">
        <f>REPLACE(INDEX(GroupVertices[Group],MATCH(Edges24[[#This Row],[Vertex 1]],GroupVertices[Vertex],0)),1,1,"")</f>
        <v>4</v>
      </c>
      <c r="U439" s="78" t="str">
        <f>REPLACE(INDEX(GroupVertices[Group],MATCH(Edges24[[#This Row],[Vertex 2]],GroupVertices[Vertex],0)),1,1,"")</f>
        <v>2</v>
      </c>
      <c r="V439" s="48"/>
      <c r="W439" s="49"/>
      <c r="X439" s="48"/>
      <c r="Y439" s="49"/>
      <c r="Z439" s="48"/>
      <c r="AA439" s="49"/>
      <c r="AB439" s="48"/>
      <c r="AC439" s="49"/>
      <c r="AD439" s="48"/>
    </row>
    <row r="440" spans="1:30" ht="15">
      <c r="A440" s="65" t="s">
        <v>222</v>
      </c>
      <c r="B440" s="65" t="s">
        <v>292</v>
      </c>
      <c r="C440" s="66"/>
      <c r="D440" s="67"/>
      <c r="E440" s="66"/>
      <c r="F440" s="69"/>
      <c r="G440" s="66"/>
      <c r="H440" s="70"/>
      <c r="I440" s="71"/>
      <c r="J440" s="71"/>
      <c r="K440" s="34" t="s">
        <v>65</v>
      </c>
      <c r="L440" s="72">
        <v>440</v>
      </c>
      <c r="M440" s="72"/>
      <c r="N440" s="73"/>
      <c r="O440" s="79" t="s">
        <v>417</v>
      </c>
      <c r="P440" s="79">
        <v>1</v>
      </c>
      <c r="Q440" s="79" t="s">
        <v>418</v>
      </c>
      <c r="R440" s="79"/>
      <c r="S440" s="79"/>
      <c r="T440" s="78" t="str">
        <f>REPLACE(INDEX(GroupVertices[Group],MATCH(Edges24[[#This Row],[Vertex 1]],GroupVertices[Vertex],0)),1,1,"")</f>
        <v>3</v>
      </c>
      <c r="U440" s="78" t="str">
        <f>REPLACE(INDEX(GroupVertices[Group],MATCH(Edges24[[#This Row],[Vertex 2]],GroupVertices[Vertex],0)),1,1,"")</f>
        <v>2</v>
      </c>
      <c r="V440" s="48"/>
      <c r="W440" s="49"/>
      <c r="X440" s="48"/>
      <c r="Y440" s="49"/>
      <c r="Z440" s="48"/>
      <c r="AA440" s="49"/>
      <c r="AB440" s="48"/>
      <c r="AC440" s="49"/>
      <c r="AD440" s="48"/>
    </row>
    <row r="441" spans="1:30" ht="15">
      <c r="A441" s="65" t="s">
        <v>282</v>
      </c>
      <c r="B441" s="65" t="s">
        <v>292</v>
      </c>
      <c r="C441" s="66"/>
      <c r="D441" s="67"/>
      <c r="E441" s="66"/>
      <c r="F441" s="69"/>
      <c r="G441" s="66"/>
      <c r="H441" s="70"/>
      <c r="I441" s="71"/>
      <c r="J441" s="71"/>
      <c r="K441" s="34" t="s">
        <v>65</v>
      </c>
      <c r="L441" s="72">
        <v>441</v>
      </c>
      <c r="M441" s="72"/>
      <c r="N441" s="73"/>
      <c r="O441" s="79" t="s">
        <v>417</v>
      </c>
      <c r="P441" s="79">
        <v>1</v>
      </c>
      <c r="Q441" s="79" t="s">
        <v>418</v>
      </c>
      <c r="R441" s="79"/>
      <c r="S441" s="79"/>
      <c r="T441" s="78" t="str">
        <f>REPLACE(INDEX(GroupVertices[Group],MATCH(Edges24[[#This Row],[Vertex 1]],GroupVertices[Vertex],0)),1,1,"")</f>
        <v>2</v>
      </c>
      <c r="U441" s="78" t="str">
        <f>REPLACE(INDEX(GroupVertices[Group],MATCH(Edges24[[#This Row],[Vertex 2]],GroupVertices[Vertex],0)),1,1,"")</f>
        <v>2</v>
      </c>
      <c r="V441" s="48"/>
      <c r="W441" s="49"/>
      <c r="X441" s="48"/>
      <c r="Y441" s="49"/>
      <c r="Z441" s="48"/>
      <c r="AA441" s="49"/>
      <c r="AB441" s="48"/>
      <c r="AC441" s="49"/>
      <c r="AD441" s="48"/>
    </row>
    <row r="442" spans="1:30" ht="15">
      <c r="A442" s="65" t="s">
        <v>292</v>
      </c>
      <c r="B442" s="65" t="s">
        <v>290</v>
      </c>
      <c r="C442" s="66"/>
      <c r="D442" s="67"/>
      <c r="E442" s="66"/>
      <c r="F442" s="69"/>
      <c r="G442" s="66"/>
      <c r="H442" s="70"/>
      <c r="I442" s="71"/>
      <c r="J442" s="71"/>
      <c r="K442" s="34" t="s">
        <v>66</v>
      </c>
      <c r="L442" s="72">
        <v>442</v>
      </c>
      <c r="M442" s="72"/>
      <c r="N442" s="73"/>
      <c r="O442" s="79" t="s">
        <v>417</v>
      </c>
      <c r="P442" s="79">
        <v>1</v>
      </c>
      <c r="Q442" s="79" t="s">
        <v>418</v>
      </c>
      <c r="R442" s="79"/>
      <c r="S442" s="79"/>
      <c r="T442" s="78" t="str">
        <f>REPLACE(INDEX(GroupVertices[Group],MATCH(Edges24[[#This Row],[Vertex 1]],GroupVertices[Vertex],0)),1,1,"")</f>
        <v>2</v>
      </c>
      <c r="U442" s="78" t="str">
        <f>REPLACE(INDEX(GroupVertices[Group],MATCH(Edges24[[#This Row],[Vertex 2]],GroupVertices[Vertex],0)),1,1,"")</f>
        <v>4</v>
      </c>
      <c r="V442" s="48"/>
      <c r="W442" s="49"/>
      <c r="X442" s="48"/>
      <c r="Y442" s="49"/>
      <c r="Z442" s="48"/>
      <c r="AA442" s="49"/>
      <c r="AB442" s="48"/>
      <c r="AC442" s="49"/>
      <c r="AD442" s="48"/>
    </row>
    <row r="443" spans="1:30" ht="15">
      <c r="A443" s="65" t="s">
        <v>292</v>
      </c>
      <c r="B443" s="65" t="s">
        <v>403</v>
      </c>
      <c r="C443" s="66"/>
      <c r="D443" s="67"/>
      <c r="E443" s="66"/>
      <c r="F443" s="69"/>
      <c r="G443" s="66"/>
      <c r="H443" s="70"/>
      <c r="I443" s="71"/>
      <c r="J443" s="71"/>
      <c r="K443" s="34" t="s">
        <v>65</v>
      </c>
      <c r="L443" s="72">
        <v>443</v>
      </c>
      <c r="M443" s="72"/>
      <c r="N443" s="73"/>
      <c r="O443" s="79" t="s">
        <v>417</v>
      </c>
      <c r="P443" s="79">
        <v>1</v>
      </c>
      <c r="Q443" s="79" t="s">
        <v>418</v>
      </c>
      <c r="R443" s="79"/>
      <c r="S443" s="79"/>
      <c r="T443" s="78" t="str">
        <f>REPLACE(INDEX(GroupVertices[Group],MATCH(Edges24[[#This Row],[Vertex 1]],GroupVertices[Vertex],0)),1,1,"")</f>
        <v>2</v>
      </c>
      <c r="U443" s="78" t="str">
        <f>REPLACE(INDEX(GroupVertices[Group],MATCH(Edges24[[#This Row],[Vertex 2]],GroupVertices[Vertex],0)),1,1,"")</f>
        <v>4</v>
      </c>
      <c r="V443" s="48"/>
      <c r="W443" s="49"/>
      <c r="X443" s="48"/>
      <c r="Y443" s="49"/>
      <c r="Z443" s="48"/>
      <c r="AA443" s="49"/>
      <c r="AB443" s="48"/>
      <c r="AC443" s="49"/>
      <c r="AD443" s="48"/>
    </row>
    <row r="444" spans="1:30" ht="15">
      <c r="A444" s="65" t="s">
        <v>292</v>
      </c>
      <c r="B444" s="65" t="s">
        <v>245</v>
      </c>
      <c r="C444" s="66"/>
      <c r="D444" s="67"/>
      <c r="E444" s="66"/>
      <c r="F444" s="69"/>
      <c r="G444" s="66"/>
      <c r="H444" s="70"/>
      <c r="I444" s="71"/>
      <c r="J444" s="71"/>
      <c r="K444" s="34" t="s">
        <v>65</v>
      </c>
      <c r="L444" s="72">
        <v>444</v>
      </c>
      <c r="M444" s="72"/>
      <c r="N444" s="73"/>
      <c r="O444" s="79" t="s">
        <v>417</v>
      </c>
      <c r="P444" s="79">
        <v>1</v>
      </c>
      <c r="Q444" s="79" t="s">
        <v>418</v>
      </c>
      <c r="R444" s="79"/>
      <c r="S444" s="79"/>
      <c r="T444" s="78" t="str">
        <f>REPLACE(INDEX(GroupVertices[Group],MATCH(Edges24[[#This Row],[Vertex 1]],GroupVertices[Vertex],0)),1,1,"")</f>
        <v>2</v>
      </c>
      <c r="U444" s="78" t="str">
        <f>REPLACE(INDEX(GroupVertices[Group],MATCH(Edges24[[#This Row],[Vertex 2]],GroupVertices[Vertex],0)),1,1,"")</f>
        <v>2</v>
      </c>
      <c r="V444" s="48"/>
      <c r="W444" s="49"/>
      <c r="X444" s="48"/>
      <c r="Y444" s="49"/>
      <c r="Z444" s="48"/>
      <c r="AA444" s="49"/>
      <c r="AB444" s="48"/>
      <c r="AC444" s="49"/>
      <c r="AD444" s="48"/>
    </row>
    <row r="445" spans="1:30" ht="15">
      <c r="A445" s="65" t="s">
        <v>292</v>
      </c>
      <c r="B445" s="65" t="s">
        <v>274</v>
      </c>
      <c r="C445" s="66"/>
      <c r="D445" s="67"/>
      <c r="E445" s="66"/>
      <c r="F445" s="69"/>
      <c r="G445" s="66"/>
      <c r="H445" s="70"/>
      <c r="I445" s="71"/>
      <c r="J445" s="71"/>
      <c r="K445" s="34" t="s">
        <v>65</v>
      </c>
      <c r="L445" s="72">
        <v>445</v>
      </c>
      <c r="M445" s="72"/>
      <c r="N445" s="73"/>
      <c r="O445" s="79" t="s">
        <v>417</v>
      </c>
      <c r="P445" s="79">
        <v>1</v>
      </c>
      <c r="Q445" s="79" t="s">
        <v>418</v>
      </c>
      <c r="R445" s="79"/>
      <c r="S445" s="79"/>
      <c r="T445" s="78" t="str">
        <f>REPLACE(INDEX(GroupVertices[Group],MATCH(Edges24[[#This Row],[Vertex 1]],GroupVertices[Vertex],0)),1,1,"")</f>
        <v>2</v>
      </c>
      <c r="U445" s="78" t="str">
        <f>REPLACE(INDEX(GroupVertices[Group],MATCH(Edges24[[#This Row],[Vertex 2]],GroupVertices[Vertex],0)),1,1,"")</f>
        <v>3</v>
      </c>
      <c r="V445" s="48"/>
      <c r="W445" s="49"/>
      <c r="X445" s="48"/>
      <c r="Y445" s="49"/>
      <c r="Z445" s="48"/>
      <c r="AA445" s="49"/>
      <c r="AB445" s="48"/>
      <c r="AC445" s="49"/>
      <c r="AD445" s="48"/>
    </row>
    <row r="446" spans="1:30" ht="15">
      <c r="A446" s="65" t="s">
        <v>292</v>
      </c>
      <c r="B446" s="65" t="s">
        <v>335</v>
      </c>
      <c r="C446" s="66"/>
      <c r="D446" s="67"/>
      <c r="E446" s="66"/>
      <c r="F446" s="69"/>
      <c r="G446" s="66"/>
      <c r="H446" s="70"/>
      <c r="I446" s="71"/>
      <c r="J446" s="71"/>
      <c r="K446" s="34" t="s">
        <v>65</v>
      </c>
      <c r="L446" s="72">
        <v>446</v>
      </c>
      <c r="M446" s="72"/>
      <c r="N446" s="73"/>
      <c r="O446" s="79" t="s">
        <v>417</v>
      </c>
      <c r="P446" s="79">
        <v>1</v>
      </c>
      <c r="Q446" s="79" t="s">
        <v>418</v>
      </c>
      <c r="R446" s="79"/>
      <c r="S446" s="79"/>
      <c r="T446" s="78" t="str">
        <f>REPLACE(INDEX(GroupVertices[Group],MATCH(Edges24[[#This Row],[Vertex 1]],GroupVertices[Vertex],0)),1,1,"")</f>
        <v>2</v>
      </c>
      <c r="U446" s="78" t="str">
        <f>REPLACE(INDEX(GroupVertices[Group],MATCH(Edges24[[#This Row],[Vertex 2]],GroupVertices[Vertex],0)),1,1,"")</f>
        <v>2</v>
      </c>
      <c r="V446" s="48"/>
      <c r="W446" s="49"/>
      <c r="X446" s="48"/>
      <c r="Y446" s="49"/>
      <c r="Z446" s="48"/>
      <c r="AA446" s="49"/>
      <c r="AB446" s="48"/>
      <c r="AC446" s="49"/>
      <c r="AD446" s="48"/>
    </row>
    <row r="447" spans="1:30" ht="15">
      <c r="A447" s="65" t="s">
        <v>292</v>
      </c>
      <c r="B447" s="65" t="s">
        <v>295</v>
      </c>
      <c r="C447" s="66"/>
      <c r="D447" s="67"/>
      <c r="E447" s="66"/>
      <c r="F447" s="69"/>
      <c r="G447" s="66"/>
      <c r="H447" s="70"/>
      <c r="I447" s="71"/>
      <c r="J447" s="71"/>
      <c r="K447" s="34" t="s">
        <v>65</v>
      </c>
      <c r="L447" s="72">
        <v>447</v>
      </c>
      <c r="M447" s="72"/>
      <c r="N447" s="73"/>
      <c r="O447" s="79" t="s">
        <v>417</v>
      </c>
      <c r="P447" s="79">
        <v>1</v>
      </c>
      <c r="Q447" s="79" t="s">
        <v>418</v>
      </c>
      <c r="R447" s="79"/>
      <c r="S447" s="79"/>
      <c r="T447" s="78" t="str">
        <f>REPLACE(INDEX(GroupVertices[Group],MATCH(Edges24[[#This Row],[Vertex 1]],GroupVertices[Vertex],0)),1,1,"")</f>
        <v>2</v>
      </c>
      <c r="U447" s="78" t="str">
        <f>REPLACE(INDEX(GroupVertices[Group],MATCH(Edges24[[#This Row],[Vertex 2]],GroupVertices[Vertex],0)),1,1,"")</f>
        <v>2</v>
      </c>
      <c r="V447" s="48"/>
      <c r="W447" s="49"/>
      <c r="X447" s="48"/>
      <c r="Y447" s="49"/>
      <c r="Z447" s="48"/>
      <c r="AA447" s="49"/>
      <c r="AB447" s="48"/>
      <c r="AC447" s="49"/>
      <c r="AD447" s="48"/>
    </row>
    <row r="448" spans="1:30" ht="15">
      <c r="A448" s="65" t="s">
        <v>292</v>
      </c>
      <c r="B448" s="65" t="s">
        <v>329</v>
      </c>
      <c r="C448" s="66"/>
      <c r="D448" s="67"/>
      <c r="E448" s="66"/>
      <c r="F448" s="69"/>
      <c r="G448" s="66"/>
      <c r="H448" s="70"/>
      <c r="I448" s="71"/>
      <c r="J448" s="71"/>
      <c r="K448" s="34" t="s">
        <v>65</v>
      </c>
      <c r="L448" s="72">
        <v>448</v>
      </c>
      <c r="M448" s="72"/>
      <c r="N448" s="73"/>
      <c r="O448" s="79" t="s">
        <v>417</v>
      </c>
      <c r="P448" s="79">
        <v>1</v>
      </c>
      <c r="Q448" s="79" t="s">
        <v>418</v>
      </c>
      <c r="R448" s="79"/>
      <c r="S448" s="79"/>
      <c r="T448" s="78" t="str">
        <f>REPLACE(INDEX(GroupVertices[Group],MATCH(Edges24[[#This Row],[Vertex 1]],GroupVertices[Vertex],0)),1,1,"")</f>
        <v>2</v>
      </c>
      <c r="U448" s="78" t="str">
        <f>REPLACE(INDEX(GroupVertices[Group],MATCH(Edges24[[#This Row],[Vertex 2]],GroupVertices[Vertex],0)),1,1,"")</f>
        <v>2</v>
      </c>
      <c r="V448" s="48"/>
      <c r="W448" s="49"/>
      <c r="X448" s="48"/>
      <c r="Y448" s="49"/>
      <c r="Z448" s="48"/>
      <c r="AA448" s="49"/>
      <c r="AB448" s="48"/>
      <c r="AC448" s="49"/>
      <c r="AD448" s="48"/>
    </row>
    <row r="449" spans="1:30" ht="15">
      <c r="A449" s="65" t="s">
        <v>292</v>
      </c>
      <c r="B449" s="65" t="s">
        <v>357</v>
      </c>
      <c r="C449" s="66"/>
      <c r="D449" s="67"/>
      <c r="E449" s="66"/>
      <c r="F449" s="69"/>
      <c r="G449" s="66"/>
      <c r="H449" s="70"/>
      <c r="I449" s="71"/>
      <c r="J449" s="71"/>
      <c r="K449" s="34" t="s">
        <v>65</v>
      </c>
      <c r="L449" s="72">
        <v>449</v>
      </c>
      <c r="M449" s="72"/>
      <c r="N449" s="73"/>
      <c r="O449" s="79" t="s">
        <v>417</v>
      </c>
      <c r="P449" s="79">
        <v>1</v>
      </c>
      <c r="Q449" s="79" t="s">
        <v>418</v>
      </c>
      <c r="R449" s="79"/>
      <c r="S449" s="79"/>
      <c r="T449" s="78" t="str">
        <f>REPLACE(INDEX(GroupVertices[Group],MATCH(Edges24[[#This Row],[Vertex 1]],GroupVertices[Vertex],0)),1,1,"")</f>
        <v>2</v>
      </c>
      <c r="U449" s="78" t="str">
        <f>REPLACE(INDEX(GroupVertices[Group],MATCH(Edges24[[#This Row],[Vertex 2]],GroupVertices[Vertex],0)),1,1,"")</f>
        <v>2</v>
      </c>
      <c r="V449" s="48"/>
      <c r="W449" s="49"/>
      <c r="X449" s="48"/>
      <c r="Y449" s="49"/>
      <c r="Z449" s="48"/>
      <c r="AA449" s="49"/>
      <c r="AB449" s="48"/>
      <c r="AC449" s="49"/>
      <c r="AD449" s="48"/>
    </row>
    <row r="450" spans="1:30" ht="15">
      <c r="A450" s="65" t="s">
        <v>199</v>
      </c>
      <c r="B450" s="65" t="s">
        <v>292</v>
      </c>
      <c r="C450" s="66"/>
      <c r="D450" s="67"/>
      <c r="E450" s="66"/>
      <c r="F450" s="69"/>
      <c r="G450" s="66"/>
      <c r="H450" s="70"/>
      <c r="I450" s="71"/>
      <c r="J450" s="71"/>
      <c r="K450" s="34" t="s">
        <v>65</v>
      </c>
      <c r="L450" s="72">
        <v>450</v>
      </c>
      <c r="M450" s="72"/>
      <c r="N450" s="73"/>
      <c r="O450" s="79" t="s">
        <v>417</v>
      </c>
      <c r="P450" s="79">
        <v>1</v>
      </c>
      <c r="Q450" s="79" t="s">
        <v>418</v>
      </c>
      <c r="R450" s="79"/>
      <c r="S450" s="79"/>
      <c r="T450" s="78" t="str">
        <f>REPLACE(INDEX(GroupVertices[Group],MATCH(Edges24[[#This Row],[Vertex 1]],GroupVertices[Vertex],0)),1,1,"")</f>
        <v>1</v>
      </c>
      <c r="U450" s="78" t="str">
        <f>REPLACE(INDEX(GroupVertices[Group],MATCH(Edges24[[#This Row],[Vertex 2]],GroupVertices[Vertex],0)),1,1,"")</f>
        <v>2</v>
      </c>
      <c r="V450" s="48"/>
      <c r="W450" s="49"/>
      <c r="X450" s="48"/>
      <c r="Y450" s="49"/>
      <c r="Z450" s="48"/>
      <c r="AA450" s="49"/>
      <c r="AB450" s="48"/>
      <c r="AC450" s="49"/>
      <c r="AD450" s="48"/>
    </row>
    <row r="451" spans="1:30" ht="15">
      <c r="A451" s="65" t="s">
        <v>293</v>
      </c>
      <c r="B451" s="65" t="s">
        <v>292</v>
      </c>
      <c r="C451" s="66"/>
      <c r="D451" s="67"/>
      <c r="E451" s="66"/>
      <c r="F451" s="69"/>
      <c r="G451" s="66"/>
      <c r="H451" s="70"/>
      <c r="I451" s="71"/>
      <c r="J451" s="71"/>
      <c r="K451" s="34" t="s">
        <v>65</v>
      </c>
      <c r="L451" s="72">
        <v>451</v>
      </c>
      <c r="M451" s="72"/>
      <c r="N451" s="73"/>
      <c r="O451" s="79" t="s">
        <v>417</v>
      </c>
      <c r="P451" s="79">
        <v>1</v>
      </c>
      <c r="Q451" s="79" t="s">
        <v>418</v>
      </c>
      <c r="R451" s="79"/>
      <c r="S451" s="79"/>
      <c r="T451" s="78" t="str">
        <f>REPLACE(INDEX(GroupVertices[Group],MATCH(Edges24[[#This Row],[Vertex 1]],GroupVertices[Vertex],0)),1,1,"")</f>
        <v>2</v>
      </c>
      <c r="U451" s="78" t="str">
        <f>REPLACE(INDEX(GroupVertices[Group],MATCH(Edges24[[#This Row],[Vertex 2]],GroupVertices[Vertex],0)),1,1,"")</f>
        <v>2</v>
      </c>
      <c r="V451" s="48"/>
      <c r="W451" s="49"/>
      <c r="X451" s="48"/>
      <c r="Y451" s="49"/>
      <c r="Z451" s="48"/>
      <c r="AA451" s="49"/>
      <c r="AB451" s="48"/>
      <c r="AC451" s="49"/>
      <c r="AD451" s="48"/>
    </row>
    <row r="452" spans="1:30" ht="15">
      <c r="A452" s="65" t="s">
        <v>284</v>
      </c>
      <c r="B452" s="65" t="s">
        <v>385</v>
      </c>
      <c r="C452" s="66"/>
      <c r="D452" s="67"/>
      <c r="E452" s="66"/>
      <c r="F452" s="69"/>
      <c r="G452" s="66"/>
      <c r="H452" s="70"/>
      <c r="I452" s="71"/>
      <c r="J452" s="71"/>
      <c r="K452" s="34" t="s">
        <v>65</v>
      </c>
      <c r="L452" s="72">
        <v>452</v>
      </c>
      <c r="M452" s="72"/>
      <c r="N452" s="73"/>
      <c r="O452" s="79" t="s">
        <v>417</v>
      </c>
      <c r="P452" s="79">
        <v>1</v>
      </c>
      <c r="Q452" s="79" t="s">
        <v>418</v>
      </c>
      <c r="R452" s="79"/>
      <c r="S452" s="79"/>
      <c r="T452" s="78" t="str">
        <f>REPLACE(INDEX(GroupVertices[Group],MATCH(Edges24[[#This Row],[Vertex 1]],GroupVertices[Vertex],0)),1,1,"")</f>
        <v>1</v>
      </c>
      <c r="U452" s="78" t="str">
        <f>REPLACE(INDEX(GroupVertices[Group],MATCH(Edges24[[#This Row],[Vertex 2]],GroupVertices[Vertex],0)),1,1,"")</f>
        <v>1</v>
      </c>
      <c r="V452" s="48"/>
      <c r="W452" s="49"/>
      <c r="X452" s="48"/>
      <c r="Y452" s="49"/>
      <c r="Z452" s="48"/>
      <c r="AA452" s="49"/>
      <c r="AB452" s="48"/>
      <c r="AC452" s="49"/>
      <c r="AD452" s="48"/>
    </row>
    <row r="453" spans="1:30" ht="15">
      <c r="A453" s="65" t="s">
        <v>284</v>
      </c>
      <c r="B453" s="65" t="s">
        <v>283</v>
      </c>
      <c r="C453" s="66"/>
      <c r="D453" s="67"/>
      <c r="E453" s="66"/>
      <c r="F453" s="69"/>
      <c r="G453" s="66"/>
      <c r="H453" s="70"/>
      <c r="I453" s="71"/>
      <c r="J453" s="71"/>
      <c r="K453" s="34" t="s">
        <v>65</v>
      </c>
      <c r="L453" s="72">
        <v>453</v>
      </c>
      <c r="M453" s="72"/>
      <c r="N453" s="73"/>
      <c r="O453" s="79" t="s">
        <v>417</v>
      </c>
      <c r="P453" s="79">
        <v>1</v>
      </c>
      <c r="Q453" s="79" t="s">
        <v>418</v>
      </c>
      <c r="R453" s="79"/>
      <c r="S453" s="79"/>
      <c r="T453" s="78" t="str">
        <f>REPLACE(INDEX(GroupVertices[Group],MATCH(Edges24[[#This Row],[Vertex 1]],GroupVertices[Vertex],0)),1,1,"")</f>
        <v>1</v>
      </c>
      <c r="U453" s="78" t="str">
        <f>REPLACE(INDEX(GroupVertices[Group],MATCH(Edges24[[#This Row],[Vertex 2]],GroupVertices[Vertex],0)),1,1,"")</f>
        <v>2</v>
      </c>
      <c r="V453" s="48"/>
      <c r="W453" s="49"/>
      <c r="X453" s="48"/>
      <c r="Y453" s="49"/>
      <c r="Z453" s="48"/>
      <c r="AA453" s="49"/>
      <c r="AB453" s="48"/>
      <c r="AC453" s="49"/>
      <c r="AD453" s="48"/>
    </row>
    <row r="454" spans="1:30" ht="15">
      <c r="A454" s="65" t="s">
        <v>284</v>
      </c>
      <c r="B454" s="65" t="s">
        <v>294</v>
      </c>
      <c r="C454" s="66"/>
      <c r="D454" s="67"/>
      <c r="E454" s="66"/>
      <c r="F454" s="69"/>
      <c r="G454" s="66"/>
      <c r="H454" s="70"/>
      <c r="I454" s="71"/>
      <c r="J454" s="71"/>
      <c r="K454" s="34" t="s">
        <v>66</v>
      </c>
      <c r="L454" s="72">
        <v>454</v>
      </c>
      <c r="M454" s="72"/>
      <c r="N454" s="73"/>
      <c r="O454" s="79" t="s">
        <v>417</v>
      </c>
      <c r="P454" s="79">
        <v>1</v>
      </c>
      <c r="Q454" s="79" t="s">
        <v>418</v>
      </c>
      <c r="R454" s="79"/>
      <c r="S454" s="79"/>
      <c r="T454" s="78" t="str">
        <f>REPLACE(INDEX(GroupVertices[Group],MATCH(Edges24[[#This Row],[Vertex 1]],GroupVertices[Vertex],0)),1,1,"")</f>
        <v>1</v>
      </c>
      <c r="U454" s="78" t="str">
        <f>REPLACE(INDEX(GroupVertices[Group],MATCH(Edges24[[#This Row],[Vertex 2]],GroupVertices[Vertex],0)),1,1,"")</f>
        <v>1</v>
      </c>
      <c r="V454" s="48"/>
      <c r="W454" s="49"/>
      <c r="X454" s="48"/>
      <c r="Y454" s="49"/>
      <c r="Z454" s="48"/>
      <c r="AA454" s="49"/>
      <c r="AB454" s="48"/>
      <c r="AC454" s="49"/>
      <c r="AD454" s="48"/>
    </row>
    <row r="455" spans="1:30" ht="15">
      <c r="A455" s="65" t="s">
        <v>284</v>
      </c>
      <c r="B455" s="65" t="s">
        <v>339</v>
      </c>
      <c r="C455" s="66"/>
      <c r="D455" s="67"/>
      <c r="E455" s="66"/>
      <c r="F455" s="69"/>
      <c r="G455" s="66"/>
      <c r="H455" s="70"/>
      <c r="I455" s="71"/>
      <c r="J455" s="71"/>
      <c r="K455" s="34" t="s">
        <v>65</v>
      </c>
      <c r="L455" s="72">
        <v>455</v>
      </c>
      <c r="M455" s="72"/>
      <c r="N455" s="73"/>
      <c r="O455" s="79" t="s">
        <v>417</v>
      </c>
      <c r="P455" s="79">
        <v>1</v>
      </c>
      <c r="Q455" s="79" t="s">
        <v>418</v>
      </c>
      <c r="R455" s="79"/>
      <c r="S455" s="79"/>
      <c r="T455" s="78" t="str">
        <f>REPLACE(INDEX(GroupVertices[Group],MATCH(Edges24[[#This Row],[Vertex 1]],GroupVertices[Vertex],0)),1,1,"")</f>
        <v>1</v>
      </c>
      <c r="U455" s="78" t="str">
        <f>REPLACE(INDEX(GroupVertices[Group],MATCH(Edges24[[#This Row],[Vertex 2]],GroupVertices[Vertex],0)),1,1,"")</f>
        <v>2</v>
      </c>
      <c r="V455" s="48"/>
      <c r="W455" s="49"/>
      <c r="X455" s="48"/>
      <c r="Y455" s="49"/>
      <c r="Z455" s="48"/>
      <c r="AA455" s="49"/>
      <c r="AB455" s="48"/>
      <c r="AC455" s="49"/>
      <c r="AD455" s="48"/>
    </row>
    <row r="456" spans="1:30" ht="15">
      <c r="A456" s="65" t="s">
        <v>199</v>
      </c>
      <c r="B456" s="65" t="s">
        <v>284</v>
      </c>
      <c r="C456" s="66"/>
      <c r="D456" s="67"/>
      <c r="E456" s="66"/>
      <c r="F456" s="69"/>
      <c r="G456" s="66"/>
      <c r="H456" s="70"/>
      <c r="I456" s="71"/>
      <c r="J456" s="71"/>
      <c r="K456" s="34" t="s">
        <v>65</v>
      </c>
      <c r="L456" s="72">
        <v>456</v>
      </c>
      <c r="M456" s="72"/>
      <c r="N456" s="73"/>
      <c r="O456" s="79" t="s">
        <v>417</v>
      </c>
      <c r="P456" s="79">
        <v>1</v>
      </c>
      <c r="Q456" s="79" t="s">
        <v>418</v>
      </c>
      <c r="R456" s="79"/>
      <c r="S456" s="79"/>
      <c r="T456" s="78" t="str">
        <f>REPLACE(INDEX(GroupVertices[Group],MATCH(Edges24[[#This Row],[Vertex 1]],GroupVertices[Vertex],0)),1,1,"")</f>
        <v>1</v>
      </c>
      <c r="U456" s="78" t="str">
        <f>REPLACE(INDEX(GroupVertices[Group],MATCH(Edges24[[#This Row],[Vertex 2]],GroupVertices[Vertex],0)),1,1,"")</f>
        <v>1</v>
      </c>
      <c r="V456" s="48"/>
      <c r="W456" s="49"/>
      <c r="X456" s="48"/>
      <c r="Y456" s="49"/>
      <c r="Z456" s="48"/>
      <c r="AA456" s="49"/>
      <c r="AB456" s="48"/>
      <c r="AC456" s="49"/>
      <c r="AD456" s="48"/>
    </row>
    <row r="457" spans="1:30" ht="15">
      <c r="A457" s="65" t="s">
        <v>272</v>
      </c>
      <c r="B457" s="65" t="s">
        <v>284</v>
      </c>
      <c r="C457" s="66"/>
      <c r="D457" s="67"/>
      <c r="E457" s="66"/>
      <c r="F457" s="69"/>
      <c r="G457" s="66"/>
      <c r="H457" s="70"/>
      <c r="I457" s="71"/>
      <c r="J457" s="71"/>
      <c r="K457" s="34" t="s">
        <v>65</v>
      </c>
      <c r="L457" s="72">
        <v>457</v>
      </c>
      <c r="M457" s="72"/>
      <c r="N457" s="73"/>
      <c r="O457" s="79" t="s">
        <v>417</v>
      </c>
      <c r="P457" s="79">
        <v>1</v>
      </c>
      <c r="Q457" s="79" t="s">
        <v>418</v>
      </c>
      <c r="R457" s="79"/>
      <c r="S457" s="79"/>
      <c r="T457" s="78" t="str">
        <f>REPLACE(INDEX(GroupVertices[Group],MATCH(Edges24[[#This Row],[Vertex 1]],GroupVertices[Vertex],0)),1,1,"")</f>
        <v>1</v>
      </c>
      <c r="U457" s="78" t="str">
        <f>REPLACE(INDEX(GroupVertices[Group],MATCH(Edges24[[#This Row],[Vertex 2]],GroupVertices[Vertex],0)),1,1,"")</f>
        <v>1</v>
      </c>
      <c r="V457" s="48"/>
      <c r="W457" s="49"/>
      <c r="X457" s="48"/>
      <c r="Y457" s="49"/>
      <c r="Z457" s="48"/>
      <c r="AA457" s="49"/>
      <c r="AB457" s="48"/>
      <c r="AC457" s="49"/>
      <c r="AD457" s="48"/>
    </row>
    <row r="458" spans="1:30" ht="15">
      <c r="A458" s="65" t="s">
        <v>294</v>
      </c>
      <c r="B458" s="65" t="s">
        <v>284</v>
      </c>
      <c r="C458" s="66"/>
      <c r="D458" s="67"/>
      <c r="E458" s="66"/>
      <c r="F458" s="69"/>
      <c r="G458" s="66"/>
      <c r="H458" s="70"/>
      <c r="I458" s="71"/>
      <c r="J458" s="71"/>
      <c r="K458" s="34" t="s">
        <v>66</v>
      </c>
      <c r="L458" s="72">
        <v>458</v>
      </c>
      <c r="M458" s="72"/>
      <c r="N458" s="73"/>
      <c r="O458" s="79" t="s">
        <v>417</v>
      </c>
      <c r="P458" s="79">
        <v>1</v>
      </c>
      <c r="Q458" s="79" t="s">
        <v>418</v>
      </c>
      <c r="R458" s="79"/>
      <c r="S458" s="79"/>
      <c r="T458" s="78" t="str">
        <f>REPLACE(INDEX(GroupVertices[Group],MATCH(Edges24[[#This Row],[Vertex 1]],GroupVertices[Vertex],0)),1,1,"")</f>
        <v>1</v>
      </c>
      <c r="U458" s="78" t="str">
        <f>REPLACE(INDEX(GroupVertices[Group],MATCH(Edges24[[#This Row],[Vertex 2]],GroupVertices[Vertex],0)),1,1,"")</f>
        <v>1</v>
      </c>
      <c r="V458" s="48"/>
      <c r="W458" s="49"/>
      <c r="X458" s="48"/>
      <c r="Y458" s="49"/>
      <c r="Z458" s="48"/>
      <c r="AA458" s="49"/>
      <c r="AB458" s="48"/>
      <c r="AC458" s="49"/>
      <c r="AD458" s="48"/>
    </row>
    <row r="459" spans="1:30" ht="15">
      <c r="A459" s="65" t="s">
        <v>283</v>
      </c>
      <c r="B459" s="65" t="s">
        <v>294</v>
      </c>
      <c r="C459" s="66"/>
      <c r="D459" s="67"/>
      <c r="E459" s="66"/>
      <c r="F459" s="69"/>
      <c r="G459" s="66"/>
      <c r="H459" s="70"/>
      <c r="I459" s="71"/>
      <c r="J459" s="71"/>
      <c r="K459" s="34" t="s">
        <v>66</v>
      </c>
      <c r="L459" s="72">
        <v>459</v>
      </c>
      <c r="M459" s="72"/>
      <c r="N459" s="73"/>
      <c r="O459" s="79" t="s">
        <v>417</v>
      </c>
      <c r="P459" s="79">
        <v>1</v>
      </c>
      <c r="Q459" s="79" t="s">
        <v>418</v>
      </c>
      <c r="R459" s="79"/>
      <c r="S459" s="79"/>
      <c r="T459" s="78" t="str">
        <f>REPLACE(INDEX(GroupVertices[Group],MATCH(Edges24[[#This Row],[Vertex 1]],GroupVertices[Vertex],0)),1,1,"")</f>
        <v>2</v>
      </c>
      <c r="U459" s="78" t="str">
        <f>REPLACE(INDEX(GroupVertices[Group],MATCH(Edges24[[#This Row],[Vertex 2]],GroupVertices[Vertex],0)),1,1,"")</f>
        <v>1</v>
      </c>
      <c r="V459" s="48"/>
      <c r="W459" s="49"/>
      <c r="X459" s="48"/>
      <c r="Y459" s="49"/>
      <c r="Z459" s="48"/>
      <c r="AA459" s="49"/>
      <c r="AB459" s="48"/>
      <c r="AC459" s="49"/>
      <c r="AD459" s="48"/>
    </row>
    <row r="460" spans="1:30" ht="15">
      <c r="A460" s="65" t="s">
        <v>294</v>
      </c>
      <c r="B460" s="65" t="s">
        <v>283</v>
      </c>
      <c r="C460" s="66"/>
      <c r="D460" s="67"/>
      <c r="E460" s="66"/>
      <c r="F460" s="69"/>
      <c r="G460" s="66"/>
      <c r="H460" s="70"/>
      <c r="I460" s="71"/>
      <c r="J460" s="71"/>
      <c r="K460" s="34" t="s">
        <v>66</v>
      </c>
      <c r="L460" s="72">
        <v>460</v>
      </c>
      <c r="M460" s="72"/>
      <c r="N460" s="73"/>
      <c r="O460" s="79" t="s">
        <v>417</v>
      </c>
      <c r="P460" s="79">
        <v>1</v>
      </c>
      <c r="Q460" s="79" t="s">
        <v>418</v>
      </c>
      <c r="R460" s="79"/>
      <c r="S460" s="79"/>
      <c r="T460" s="78" t="str">
        <f>REPLACE(INDEX(GroupVertices[Group],MATCH(Edges24[[#This Row],[Vertex 1]],GroupVertices[Vertex],0)),1,1,"")</f>
        <v>1</v>
      </c>
      <c r="U460" s="78" t="str">
        <f>REPLACE(INDEX(GroupVertices[Group],MATCH(Edges24[[#This Row],[Vertex 2]],GroupVertices[Vertex],0)),1,1,"")</f>
        <v>2</v>
      </c>
      <c r="V460" s="48"/>
      <c r="W460" s="49"/>
      <c r="X460" s="48"/>
      <c r="Y460" s="49"/>
      <c r="Z460" s="48"/>
      <c r="AA460" s="49"/>
      <c r="AB460" s="48"/>
      <c r="AC460" s="49"/>
      <c r="AD460" s="48"/>
    </row>
    <row r="461" spans="1:30" ht="15">
      <c r="A461" s="65" t="s">
        <v>199</v>
      </c>
      <c r="B461" s="65" t="s">
        <v>294</v>
      </c>
      <c r="C461" s="66"/>
      <c r="D461" s="67"/>
      <c r="E461" s="66"/>
      <c r="F461" s="69"/>
      <c r="G461" s="66"/>
      <c r="H461" s="70"/>
      <c r="I461" s="71"/>
      <c r="J461" s="71"/>
      <c r="K461" s="34" t="s">
        <v>65</v>
      </c>
      <c r="L461" s="72">
        <v>461</v>
      </c>
      <c r="M461" s="72"/>
      <c r="N461" s="73"/>
      <c r="O461" s="79" t="s">
        <v>417</v>
      </c>
      <c r="P461" s="79">
        <v>1</v>
      </c>
      <c r="Q461" s="79" t="s">
        <v>418</v>
      </c>
      <c r="R461" s="79"/>
      <c r="S461" s="79"/>
      <c r="T461" s="78" t="str">
        <f>REPLACE(INDEX(GroupVertices[Group],MATCH(Edges24[[#This Row],[Vertex 1]],GroupVertices[Vertex],0)),1,1,"")</f>
        <v>1</v>
      </c>
      <c r="U461" s="78" t="str">
        <f>REPLACE(INDEX(GroupVertices[Group],MATCH(Edges24[[#This Row],[Vertex 2]],GroupVertices[Vertex],0)),1,1,"")</f>
        <v>1</v>
      </c>
      <c r="V461" s="48"/>
      <c r="W461" s="49"/>
      <c r="X461" s="48"/>
      <c r="Y461" s="49"/>
      <c r="Z461" s="48"/>
      <c r="AA461" s="49"/>
      <c r="AB461" s="48"/>
      <c r="AC461" s="49"/>
      <c r="AD461" s="48"/>
    </row>
    <row r="462" spans="1:30" ht="15">
      <c r="A462" s="65" t="s">
        <v>205</v>
      </c>
      <c r="B462" s="65" t="s">
        <v>258</v>
      </c>
      <c r="C462" s="66"/>
      <c r="D462" s="67"/>
      <c r="E462" s="66"/>
      <c r="F462" s="69"/>
      <c r="G462" s="66"/>
      <c r="H462" s="70"/>
      <c r="I462" s="71"/>
      <c r="J462" s="71"/>
      <c r="K462" s="34" t="s">
        <v>65</v>
      </c>
      <c r="L462" s="72">
        <v>462</v>
      </c>
      <c r="M462" s="72"/>
      <c r="N462" s="73"/>
      <c r="O462" s="79" t="s">
        <v>417</v>
      </c>
      <c r="P462" s="79">
        <v>1</v>
      </c>
      <c r="Q462" s="79" t="s">
        <v>418</v>
      </c>
      <c r="R462" s="79"/>
      <c r="S462" s="79"/>
      <c r="T462" s="78" t="str">
        <f>REPLACE(INDEX(GroupVertices[Group],MATCH(Edges24[[#This Row],[Vertex 1]],GroupVertices[Vertex],0)),1,1,"")</f>
        <v>4</v>
      </c>
      <c r="U462" s="78" t="str">
        <f>REPLACE(INDEX(GroupVertices[Group],MATCH(Edges24[[#This Row],[Vertex 2]],GroupVertices[Vertex],0)),1,1,"")</f>
        <v>2</v>
      </c>
      <c r="V462" s="48"/>
      <c r="W462" s="49"/>
      <c r="X462" s="48"/>
      <c r="Y462" s="49"/>
      <c r="Z462" s="48"/>
      <c r="AA462" s="49"/>
      <c r="AB462" s="48"/>
      <c r="AC462" s="49"/>
      <c r="AD462" s="48"/>
    </row>
    <row r="463" spans="1:30" ht="15">
      <c r="A463" s="65" t="s">
        <v>258</v>
      </c>
      <c r="B463" s="65" t="s">
        <v>276</v>
      </c>
      <c r="C463" s="66"/>
      <c r="D463" s="67"/>
      <c r="E463" s="66"/>
      <c r="F463" s="69"/>
      <c r="G463" s="66"/>
      <c r="H463" s="70"/>
      <c r="I463" s="71"/>
      <c r="J463" s="71"/>
      <c r="K463" s="34" t="s">
        <v>65</v>
      </c>
      <c r="L463" s="72">
        <v>463</v>
      </c>
      <c r="M463" s="72"/>
      <c r="N463" s="73"/>
      <c r="O463" s="79" t="s">
        <v>417</v>
      </c>
      <c r="P463" s="79">
        <v>1</v>
      </c>
      <c r="Q463" s="79" t="s">
        <v>418</v>
      </c>
      <c r="R463" s="79"/>
      <c r="S463" s="79"/>
      <c r="T463" s="78" t="str">
        <f>REPLACE(INDEX(GroupVertices[Group],MATCH(Edges24[[#This Row],[Vertex 1]],GroupVertices[Vertex],0)),1,1,"")</f>
        <v>2</v>
      </c>
      <c r="U463" s="78" t="str">
        <f>REPLACE(INDEX(GroupVertices[Group],MATCH(Edges24[[#This Row],[Vertex 2]],GroupVertices[Vertex],0)),1,1,"")</f>
        <v>3</v>
      </c>
      <c r="V463" s="48"/>
      <c r="W463" s="49"/>
      <c r="X463" s="48"/>
      <c r="Y463" s="49"/>
      <c r="Z463" s="48"/>
      <c r="AA463" s="49"/>
      <c r="AB463" s="48"/>
      <c r="AC463" s="49"/>
      <c r="AD463" s="48"/>
    </row>
    <row r="464" spans="1:30" ht="15">
      <c r="A464" s="65" t="s">
        <v>258</v>
      </c>
      <c r="B464" s="65" t="s">
        <v>242</v>
      </c>
      <c r="C464" s="66"/>
      <c r="D464" s="67"/>
      <c r="E464" s="66"/>
      <c r="F464" s="69"/>
      <c r="G464" s="66"/>
      <c r="H464" s="70"/>
      <c r="I464" s="71"/>
      <c r="J464" s="71"/>
      <c r="K464" s="34" t="s">
        <v>65</v>
      </c>
      <c r="L464" s="72">
        <v>464</v>
      </c>
      <c r="M464" s="72"/>
      <c r="N464" s="73"/>
      <c r="O464" s="79" t="s">
        <v>417</v>
      </c>
      <c r="P464" s="79">
        <v>1</v>
      </c>
      <c r="Q464" s="79" t="s">
        <v>418</v>
      </c>
      <c r="R464" s="79"/>
      <c r="S464" s="79"/>
      <c r="T464" s="78" t="str">
        <f>REPLACE(INDEX(GroupVertices[Group],MATCH(Edges24[[#This Row],[Vertex 1]],GroupVertices[Vertex],0)),1,1,"")</f>
        <v>2</v>
      </c>
      <c r="U464" s="78" t="str">
        <f>REPLACE(INDEX(GroupVertices[Group],MATCH(Edges24[[#This Row],[Vertex 2]],GroupVertices[Vertex],0)),1,1,"")</f>
        <v>2</v>
      </c>
      <c r="V464" s="48"/>
      <c r="W464" s="49"/>
      <c r="X464" s="48"/>
      <c r="Y464" s="49"/>
      <c r="Z464" s="48"/>
      <c r="AA464" s="49"/>
      <c r="AB464" s="48"/>
      <c r="AC464" s="49"/>
      <c r="AD464" s="48"/>
    </row>
    <row r="465" spans="1:30" ht="15">
      <c r="A465" s="65" t="s">
        <v>258</v>
      </c>
      <c r="B465" s="65" t="s">
        <v>263</v>
      </c>
      <c r="C465" s="66"/>
      <c r="D465" s="67"/>
      <c r="E465" s="66"/>
      <c r="F465" s="69"/>
      <c r="G465" s="66"/>
      <c r="H465" s="70"/>
      <c r="I465" s="71"/>
      <c r="J465" s="71"/>
      <c r="K465" s="34" t="s">
        <v>65</v>
      </c>
      <c r="L465" s="72">
        <v>465</v>
      </c>
      <c r="M465" s="72"/>
      <c r="N465" s="73"/>
      <c r="O465" s="79" t="s">
        <v>417</v>
      </c>
      <c r="P465" s="79">
        <v>1</v>
      </c>
      <c r="Q465" s="79" t="s">
        <v>418</v>
      </c>
      <c r="R465" s="79"/>
      <c r="S465" s="79"/>
      <c r="T465" s="78" t="str">
        <f>REPLACE(INDEX(GroupVertices[Group],MATCH(Edges24[[#This Row],[Vertex 1]],GroupVertices[Vertex],0)),1,1,"")</f>
        <v>2</v>
      </c>
      <c r="U465" s="78" t="str">
        <f>REPLACE(INDEX(GroupVertices[Group],MATCH(Edges24[[#This Row],[Vertex 2]],GroupVertices[Vertex],0)),1,1,"")</f>
        <v>1</v>
      </c>
      <c r="V465" s="48"/>
      <c r="W465" s="49"/>
      <c r="X465" s="48"/>
      <c r="Y465" s="49"/>
      <c r="Z465" s="48"/>
      <c r="AA465" s="49"/>
      <c r="AB465" s="48"/>
      <c r="AC465" s="49"/>
      <c r="AD465" s="48"/>
    </row>
    <row r="466" spans="1:30" ht="15">
      <c r="A466" s="65" t="s">
        <v>258</v>
      </c>
      <c r="B466" s="65" t="s">
        <v>246</v>
      </c>
      <c r="C466" s="66"/>
      <c r="D466" s="67"/>
      <c r="E466" s="66"/>
      <c r="F466" s="69"/>
      <c r="G466" s="66"/>
      <c r="H466" s="70"/>
      <c r="I466" s="71"/>
      <c r="J466" s="71"/>
      <c r="K466" s="34" t="s">
        <v>65</v>
      </c>
      <c r="L466" s="72">
        <v>466</v>
      </c>
      <c r="M466" s="72"/>
      <c r="N466" s="73"/>
      <c r="O466" s="79" t="s">
        <v>417</v>
      </c>
      <c r="P466" s="79">
        <v>1</v>
      </c>
      <c r="Q466" s="79" t="s">
        <v>418</v>
      </c>
      <c r="R466" s="79"/>
      <c r="S466" s="79"/>
      <c r="T466" s="78" t="str">
        <f>REPLACE(INDEX(GroupVertices[Group],MATCH(Edges24[[#This Row],[Vertex 1]],GroupVertices[Vertex],0)),1,1,"")</f>
        <v>2</v>
      </c>
      <c r="U466" s="78" t="str">
        <f>REPLACE(INDEX(GroupVertices[Group],MATCH(Edges24[[#This Row],[Vertex 2]],GroupVertices[Vertex],0)),1,1,"")</f>
        <v>2</v>
      </c>
      <c r="V466" s="48"/>
      <c r="W466" s="49"/>
      <c r="X466" s="48"/>
      <c r="Y466" s="49"/>
      <c r="Z466" s="48"/>
      <c r="AA466" s="49"/>
      <c r="AB466" s="48"/>
      <c r="AC466" s="49"/>
      <c r="AD466" s="48"/>
    </row>
    <row r="467" spans="1:30" ht="15">
      <c r="A467" s="65" t="s">
        <v>199</v>
      </c>
      <c r="B467" s="65" t="s">
        <v>258</v>
      </c>
      <c r="C467" s="66"/>
      <c r="D467" s="67"/>
      <c r="E467" s="66"/>
      <c r="F467" s="69"/>
      <c r="G467" s="66"/>
      <c r="H467" s="70"/>
      <c r="I467" s="71"/>
      <c r="J467" s="71"/>
      <c r="K467" s="34" t="s">
        <v>65</v>
      </c>
      <c r="L467" s="72">
        <v>467</v>
      </c>
      <c r="M467" s="72"/>
      <c r="N467" s="73"/>
      <c r="O467" s="79" t="s">
        <v>417</v>
      </c>
      <c r="P467" s="79">
        <v>1</v>
      </c>
      <c r="Q467" s="79" t="s">
        <v>418</v>
      </c>
      <c r="R467" s="79"/>
      <c r="S467" s="79"/>
      <c r="T467" s="78" t="str">
        <f>REPLACE(INDEX(GroupVertices[Group],MATCH(Edges24[[#This Row],[Vertex 1]],GroupVertices[Vertex],0)),1,1,"")</f>
        <v>1</v>
      </c>
      <c r="U467" s="78" t="str">
        <f>REPLACE(INDEX(GroupVertices[Group],MATCH(Edges24[[#This Row],[Vertex 2]],GroupVertices[Vertex],0)),1,1,"")</f>
        <v>2</v>
      </c>
      <c r="V467" s="48"/>
      <c r="W467" s="49"/>
      <c r="X467" s="48"/>
      <c r="Y467" s="49"/>
      <c r="Z467" s="48"/>
      <c r="AA467" s="49"/>
      <c r="AB467" s="48"/>
      <c r="AC467" s="49"/>
      <c r="AD467" s="48"/>
    </row>
    <row r="468" spans="1:30" ht="15">
      <c r="A468" s="65" t="s">
        <v>295</v>
      </c>
      <c r="B468" s="65" t="s">
        <v>258</v>
      </c>
      <c r="C468" s="66"/>
      <c r="D468" s="67"/>
      <c r="E468" s="66"/>
      <c r="F468" s="69"/>
      <c r="G468" s="66"/>
      <c r="H468" s="70"/>
      <c r="I468" s="71"/>
      <c r="J468" s="71"/>
      <c r="K468" s="34" t="s">
        <v>65</v>
      </c>
      <c r="L468" s="72">
        <v>468</v>
      </c>
      <c r="M468" s="72"/>
      <c r="N468" s="73"/>
      <c r="O468" s="79" t="s">
        <v>417</v>
      </c>
      <c r="P468" s="79">
        <v>1</v>
      </c>
      <c r="Q468" s="79" t="s">
        <v>418</v>
      </c>
      <c r="R468" s="79"/>
      <c r="S468" s="79"/>
      <c r="T468" s="78" t="str">
        <f>REPLACE(INDEX(GroupVertices[Group],MATCH(Edges24[[#This Row],[Vertex 1]],GroupVertices[Vertex],0)),1,1,"")</f>
        <v>2</v>
      </c>
      <c r="U468" s="78" t="str">
        <f>REPLACE(INDEX(GroupVertices[Group],MATCH(Edges24[[#This Row],[Vertex 2]],GroupVertices[Vertex],0)),1,1,"")</f>
        <v>2</v>
      </c>
      <c r="V468" s="48"/>
      <c r="W468" s="49"/>
      <c r="X468" s="48"/>
      <c r="Y468" s="49"/>
      <c r="Z468" s="48"/>
      <c r="AA468" s="49"/>
      <c r="AB468" s="48"/>
      <c r="AC468" s="49"/>
      <c r="AD468" s="48"/>
    </row>
    <row r="469" spans="1:30" ht="15">
      <c r="A469" s="65" t="s">
        <v>296</v>
      </c>
      <c r="B469" s="65" t="s">
        <v>276</v>
      </c>
      <c r="C469" s="66"/>
      <c r="D469" s="67"/>
      <c r="E469" s="66"/>
      <c r="F469" s="69"/>
      <c r="G469" s="66"/>
      <c r="H469" s="70"/>
      <c r="I469" s="71"/>
      <c r="J469" s="71"/>
      <c r="K469" s="34" t="s">
        <v>65</v>
      </c>
      <c r="L469" s="72">
        <v>469</v>
      </c>
      <c r="M469" s="72"/>
      <c r="N469" s="73"/>
      <c r="O469" s="79" t="s">
        <v>417</v>
      </c>
      <c r="P469" s="79">
        <v>1</v>
      </c>
      <c r="Q469" s="79" t="s">
        <v>418</v>
      </c>
      <c r="R469" s="79"/>
      <c r="S469" s="79"/>
      <c r="T469" s="78" t="str">
        <f>REPLACE(INDEX(GroupVertices[Group],MATCH(Edges24[[#This Row],[Vertex 1]],GroupVertices[Vertex],0)),1,1,"")</f>
        <v>2</v>
      </c>
      <c r="U469" s="78" t="str">
        <f>REPLACE(INDEX(GroupVertices[Group],MATCH(Edges24[[#This Row],[Vertex 2]],GroupVertices[Vertex],0)),1,1,"")</f>
        <v>3</v>
      </c>
      <c r="V469" s="48"/>
      <c r="W469" s="49"/>
      <c r="X469" s="48"/>
      <c r="Y469" s="49"/>
      <c r="Z469" s="48"/>
      <c r="AA469" s="49"/>
      <c r="AB469" s="48"/>
      <c r="AC469" s="49"/>
      <c r="AD469" s="48"/>
    </row>
    <row r="470" spans="1:30" ht="15">
      <c r="A470" s="65" t="s">
        <v>296</v>
      </c>
      <c r="B470" s="65" t="s">
        <v>222</v>
      </c>
      <c r="C470" s="66"/>
      <c r="D470" s="67"/>
      <c r="E470" s="66"/>
      <c r="F470" s="69"/>
      <c r="G470" s="66"/>
      <c r="H470" s="70"/>
      <c r="I470" s="71"/>
      <c r="J470" s="71"/>
      <c r="K470" s="34" t="s">
        <v>65</v>
      </c>
      <c r="L470" s="72">
        <v>470</v>
      </c>
      <c r="M470" s="72"/>
      <c r="N470" s="73"/>
      <c r="O470" s="79" t="s">
        <v>417</v>
      </c>
      <c r="P470" s="79">
        <v>1</v>
      </c>
      <c r="Q470" s="79" t="s">
        <v>418</v>
      </c>
      <c r="R470" s="79"/>
      <c r="S470" s="79"/>
      <c r="T470" s="78" t="str">
        <f>REPLACE(INDEX(GroupVertices[Group],MATCH(Edges24[[#This Row],[Vertex 1]],GroupVertices[Vertex],0)),1,1,"")</f>
        <v>2</v>
      </c>
      <c r="U470" s="78" t="str">
        <f>REPLACE(INDEX(GroupVertices[Group],MATCH(Edges24[[#This Row],[Vertex 2]],GroupVertices[Vertex],0)),1,1,"")</f>
        <v>3</v>
      </c>
      <c r="V470" s="48"/>
      <c r="W470" s="49"/>
      <c r="X470" s="48"/>
      <c r="Y470" s="49"/>
      <c r="Z470" s="48"/>
      <c r="AA470" s="49"/>
      <c r="AB470" s="48"/>
      <c r="AC470" s="49"/>
      <c r="AD470" s="48"/>
    </row>
    <row r="471" spans="1:30" ht="15">
      <c r="A471" s="65" t="s">
        <v>296</v>
      </c>
      <c r="B471" s="65" t="s">
        <v>242</v>
      </c>
      <c r="C471" s="66"/>
      <c r="D471" s="67"/>
      <c r="E471" s="66"/>
      <c r="F471" s="69"/>
      <c r="G471" s="66"/>
      <c r="H471" s="70"/>
      <c r="I471" s="71"/>
      <c r="J471" s="71"/>
      <c r="K471" s="34" t="s">
        <v>65</v>
      </c>
      <c r="L471" s="72">
        <v>471</v>
      </c>
      <c r="M471" s="72"/>
      <c r="N471" s="73"/>
      <c r="O471" s="79" t="s">
        <v>417</v>
      </c>
      <c r="P471" s="79">
        <v>1</v>
      </c>
      <c r="Q471" s="79" t="s">
        <v>418</v>
      </c>
      <c r="R471" s="79"/>
      <c r="S471" s="79"/>
      <c r="T471" s="78" t="str">
        <f>REPLACE(INDEX(GroupVertices[Group],MATCH(Edges24[[#This Row],[Vertex 1]],GroupVertices[Vertex],0)),1,1,"")</f>
        <v>2</v>
      </c>
      <c r="U471" s="78" t="str">
        <f>REPLACE(INDEX(GroupVertices[Group],MATCH(Edges24[[#This Row],[Vertex 2]],GroupVertices[Vertex],0)),1,1,"")</f>
        <v>2</v>
      </c>
      <c r="V471" s="48"/>
      <c r="W471" s="49"/>
      <c r="X471" s="48"/>
      <c r="Y471" s="49"/>
      <c r="Z471" s="48"/>
      <c r="AA471" s="49"/>
      <c r="AB471" s="48"/>
      <c r="AC471" s="49"/>
      <c r="AD471" s="48"/>
    </row>
    <row r="472" spans="1:30" ht="15">
      <c r="A472" s="65" t="s">
        <v>296</v>
      </c>
      <c r="B472" s="65" t="s">
        <v>264</v>
      </c>
      <c r="C472" s="66"/>
      <c r="D472" s="67"/>
      <c r="E472" s="66"/>
      <c r="F472" s="69"/>
      <c r="G472" s="66"/>
      <c r="H472" s="70"/>
      <c r="I472" s="71"/>
      <c r="J472" s="71"/>
      <c r="K472" s="34" t="s">
        <v>66</v>
      </c>
      <c r="L472" s="72">
        <v>472</v>
      </c>
      <c r="M472" s="72"/>
      <c r="N472" s="73"/>
      <c r="O472" s="79" t="s">
        <v>417</v>
      </c>
      <c r="P472" s="79">
        <v>1</v>
      </c>
      <c r="Q472" s="79" t="s">
        <v>418</v>
      </c>
      <c r="R472" s="79"/>
      <c r="S472" s="79"/>
      <c r="T472" s="78" t="str">
        <f>REPLACE(INDEX(GroupVertices[Group],MATCH(Edges24[[#This Row],[Vertex 1]],GroupVertices[Vertex],0)),1,1,"")</f>
        <v>2</v>
      </c>
      <c r="U472" s="78" t="str">
        <f>REPLACE(INDEX(GroupVertices[Group],MATCH(Edges24[[#This Row],[Vertex 2]],GroupVertices[Vertex],0)),1,1,"")</f>
        <v>2</v>
      </c>
      <c r="V472" s="48"/>
      <c r="W472" s="49"/>
      <c r="X472" s="48"/>
      <c r="Y472" s="49"/>
      <c r="Z472" s="48"/>
      <c r="AA472" s="49"/>
      <c r="AB472" s="48"/>
      <c r="AC472" s="49"/>
      <c r="AD472" s="48"/>
    </row>
    <row r="473" spans="1:30" ht="15">
      <c r="A473" s="65" t="s">
        <v>296</v>
      </c>
      <c r="B473" s="65" t="s">
        <v>270</v>
      </c>
      <c r="C473" s="66"/>
      <c r="D473" s="67"/>
      <c r="E473" s="66"/>
      <c r="F473" s="69"/>
      <c r="G473" s="66"/>
      <c r="H473" s="70"/>
      <c r="I473" s="71"/>
      <c r="J473" s="71"/>
      <c r="K473" s="34" t="s">
        <v>66</v>
      </c>
      <c r="L473" s="72">
        <v>473</v>
      </c>
      <c r="M473" s="72"/>
      <c r="N473" s="73"/>
      <c r="O473" s="79" t="s">
        <v>417</v>
      </c>
      <c r="P473" s="79">
        <v>1</v>
      </c>
      <c r="Q473" s="79" t="s">
        <v>418</v>
      </c>
      <c r="R473" s="79"/>
      <c r="S473" s="79"/>
      <c r="T473" s="78" t="str">
        <f>REPLACE(INDEX(GroupVertices[Group],MATCH(Edges24[[#This Row],[Vertex 1]],GroupVertices[Vertex],0)),1,1,"")</f>
        <v>2</v>
      </c>
      <c r="U473" s="78" t="str">
        <f>REPLACE(INDEX(GroupVertices[Group],MATCH(Edges24[[#This Row],[Vertex 2]],GroupVertices[Vertex],0)),1,1,"")</f>
        <v>2</v>
      </c>
      <c r="V473" s="48"/>
      <c r="W473" s="49"/>
      <c r="X473" s="48"/>
      <c r="Y473" s="49"/>
      <c r="Z473" s="48"/>
      <c r="AA473" s="49"/>
      <c r="AB473" s="48"/>
      <c r="AC473" s="49"/>
      <c r="AD473" s="48"/>
    </row>
    <row r="474" spans="1:30" ht="15">
      <c r="A474" s="65" t="s">
        <v>296</v>
      </c>
      <c r="B474" s="65" t="s">
        <v>339</v>
      </c>
      <c r="C474" s="66"/>
      <c r="D474" s="67"/>
      <c r="E474" s="66"/>
      <c r="F474" s="69"/>
      <c r="G474" s="66"/>
      <c r="H474" s="70"/>
      <c r="I474" s="71"/>
      <c r="J474" s="71"/>
      <c r="K474" s="34" t="s">
        <v>65</v>
      </c>
      <c r="L474" s="72">
        <v>474</v>
      </c>
      <c r="M474" s="72"/>
      <c r="N474" s="73"/>
      <c r="O474" s="79" t="s">
        <v>417</v>
      </c>
      <c r="P474" s="79">
        <v>1</v>
      </c>
      <c r="Q474" s="79" t="s">
        <v>418</v>
      </c>
      <c r="R474" s="79"/>
      <c r="S474" s="79"/>
      <c r="T474" s="78" t="str">
        <f>REPLACE(INDEX(GroupVertices[Group],MATCH(Edges24[[#This Row],[Vertex 1]],GroupVertices[Vertex],0)),1,1,"")</f>
        <v>2</v>
      </c>
      <c r="U474" s="78" t="str">
        <f>REPLACE(INDEX(GroupVertices[Group],MATCH(Edges24[[#This Row],[Vertex 2]],GroupVertices[Vertex],0)),1,1,"")</f>
        <v>2</v>
      </c>
      <c r="V474" s="48"/>
      <c r="W474" s="49"/>
      <c r="X474" s="48"/>
      <c r="Y474" s="49"/>
      <c r="Z474" s="48"/>
      <c r="AA474" s="49"/>
      <c r="AB474" s="48"/>
      <c r="AC474" s="49"/>
      <c r="AD474" s="48"/>
    </row>
    <row r="475" spans="1:30" ht="15">
      <c r="A475" s="65" t="s">
        <v>199</v>
      </c>
      <c r="B475" s="65" t="s">
        <v>296</v>
      </c>
      <c r="C475" s="66"/>
      <c r="D475" s="67"/>
      <c r="E475" s="66"/>
      <c r="F475" s="69"/>
      <c r="G475" s="66"/>
      <c r="H475" s="70"/>
      <c r="I475" s="71"/>
      <c r="J475" s="71"/>
      <c r="K475" s="34" t="s">
        <v>65</v>
      </c>
      <c r="L475" s="72">
        <v>475</v>
      </c>
      <c r="M475" s="72"/>
      <c r="N475" s="73"/>
      <c r="O475" s="79" t="s">
        <v>417</v>
      </c>
      <c r="P475" s="79">
        <v>1</v>
      </c>
      <c r="Q475" s="79" t="s">
        <v>418</v>
      </c>
      <c r="R475" s="79"/>
      <c r="S475" s="79"/>
      <c r="T475" s="78" t="str">
        <f>REPLACE(INDEX(GroupVertices[Group],MATCH(Edges24[[#This Row],[Vertex 1]],GroupVertices[Vertex],0)),1,1,"")</f>
        <v>1</v>
      </c>
      <c r="U475" s="78" t="str">
        <f>REPLACE(INDEX(GroupVertices[Group],MATCH(Edges24[[#This Row],[Vertex 2]],GroupVertices[Vertex],0)),1,1,"")</f>
        <v>2</v>
      </c>
      <c r="V475" s="48"/>
      <c r="W475" s="49"/>
      <c r="X475" s="48"/>
      <c r="Y475" s="49"/>
      <c r="Z475" s="48"/>
      <c r="AA475" s="49"/>
      <c r="AB475" s="48"/>
      <c r="AC475" s="49"/>
      <c r="AD475" s="48"/>
    </row>
    <row r="476" spans="1:30" ht="15">
      <c r="A476" s="65" t="s">
        <v>264</v>
      </c>
      <c r="B476" s="65" t="s">
        <v>296</v>
      </c>
      <c r="C476" s="66"/>
      <c r="D476" s="67"/>
      <c r="E476" s="66"/>
      <c r="F476" s="69"/>
      <c r="G476" s="66"/>
      <c r="H476" s="70"/>
      <c r="I476" s="71"/>
      <c r="J476" s="71"/>
      <c r="K476" s="34" t="s">
        <v>66</v>
      </c>
      <c r="L476" s="72">
        <v>476</v>
      </c>
      <c r="M476" s="72"/>
      <c r="N476" s="73"/>
      <c r="O476" s="79" t="s">
        <v>417</v>
      </c>
      <c r="P476" s="79">
        <v>1</v>
      </c>
      <c r="Q476" s="79" t="s">
        <v>418</v>
      </c>
      <c r="R476" s="79"/>
      <c r="S476" s="79"/>
      <c r="T476" s="78" t="str">
        <f>REPLACE(INDEX(GroupVertices[Group],MATCH(Edges24[[#This Row],[Vertex 1]],GroupVertices[Vertex],0)),1,1,"")</f>
        <v>2</v>
      </c>
      <c r="U476" s="78" t="str">
        <f>REPLACE(INDEX(GroupVertices[Group],MATCH(Edges24[[#This Row],[Vertex 2]],GroupVertices[Vertex],0)),1,1,"")</f>
        <v>2</v>
      </c>
      <c r="V476" s="48"/>
      <c r="W476" s="49"/>
      <c r="X476" s="48"/>
      <c r="Y476" s="49"/>
      <c r="Z476" s="48"/>
      <c r="AA476" s="49"/>
      <c r="AB476" s="48"/>
      <c r="AC476" s="49"/>
      <c r="AD476" s="48"/>
    </row>
    <row r="477" spans="1:30" ht="15">
      <c r="A477" s="65" t="s">
        <v>270</v>
      </c>
      <c r="B477" s="65" t="s">
        <v>296</v>
      </c>
      <c r="C477" s="66"/>
      <c r="D477" s="67"/>
      <c r="E477" s="66"/>
      <c r="F477" s="69"/>
      <c r="G477" s="66"/>
      <c r="H477" s="70"/>
      <c r="I477" s="71"/>
      <c r="J477" s="71"/>
      <c r="K477" s="34" t="s">
        <v>66</v>
      </c>
      <c r="L477" s="72">
        <v>477</v>
      </c>
      <c r="M477" s="72"/>
      <c r="N477" s="73"/>
      <c r="O477" s="79" t="s">
        <v>417</v>
      </c>
      <c r="P477" s="79">
        <v>1</v>
      </c>
      <c r="Q477" s="79" t="s">
        <v>418</v>
      </c>
      <c r="R477" s="79"/>
      <c r="S477" s="79"/>
      <c r="T477" s="78" t="str">
        <f>REPLACE(INDEX(GroupVertices[Group],MATCH(Edges24[[#This Row],[Vertex 1]],GroupVertices[Vertex],0)),1,1,"")</f>
        <v>2</v>
      </c>
      <c r="U477" s="78" t="str">
        <f>REPLACE(INDEX(GroupVertices[Group],MATCH(Edges24[[#This Row],[Vertex 2]],GroupVertices[Vertex],0)),1,1,"")</f>
        <v>2</v>
      </c>
      <c r="V477" s="48"/>
      <c r="W477" s="49"/>
      <c r="X477" s="48"/>
      <c r="Y477" s="49"/>
      <c r="Z477" s="48"/>
      <c r="AA477" s="49"/>
      <c r="AB477" s="48"/>
      <c r="AC477" s="49"/>
      <c r="AD477" s="48"/>
    </row>
    <row r="478" spans="1:30" ht="15">
      <c r="A478" s="65" t="s">
        <v>297</v>
      </c>
      <c r="B478" s="65" t="s">
        <v>296</v>
      </c>
      <c r="C478" s="66"/>
      <c r="D478" s="67"/>
      <c r="E478" s="66"/>
      <c r="F478" s="69"/>
      <c r="G478" s="66"/>
      <c r="H478" s="70"/>
      <c r="I478" s="71"/>
      <c r="J478" s="71"/>
      <c r="K478" s="34" t="s">
        <v>65</v>
      </c>
      <c r="L478" s="72">
        <v>478</v>
      </c>
      <c r="M478" s="72"/>
      <c r="N478" s="73"/>
      <c r="O478" s="79" t="s">
        <v>417</v>
      </c>
      <c r="P478" s="79">
        <v>1</v>
      </c>
      <c r="Q478" s="79" t="s">
        <v>418</v>
      </c>
      <c r="R478" s="79"/>
      <c r="S478" s="79"/>
      <c r="T478" s="78" t="str">
        <f>REPLACE(INDEX(GroupVertices[Group],MATCH(Edges24[[#This Row],[Vertex 1]],GroupVertices[Vertex],0)),1,1,"")</f>
        <v>4</v>
      </c>
      <c r="U478" s="78" t="str">
        <f>REPLACE(INDEX(GroupVertices[Group],MATCH(Edges24[[#This Row],[Vertex 2]],GroupVertices[Vertex],0)),1,1,"")</f>
        <v>2</v>
      </c>
      <c r="V478" s="48"/>
      <c r="W478" s="49"/>
      <c r="X478" s="48"/>
      <c r="Y478" s="49"/>
      <c r="Z478" s="48"/>
      <c r="AA478" s="49"/>
      <c r="AB478" s="48"/>
      <c r="AC478" s="49"/>
      <c r="AD478" s="48"/>
    </row>
    <row r="479" spans="1:30" ht="15">
      <c r="A479" s="65" t="s">
        <v>239</v>
      </c>
      <c r="B479" s="65" t="s">
        <v>243</v>
      </c>
      <c r="C479" s="66"/>
      <c r="D479" s="67"/>
      <c r="E479" s="66"/>
      <c r="F479" s="69"/>
      <c r="G479" s="66"/>
      <c r="H479" s="70"/>
      <c r="I479" s="71"/>
      <c r="J479" s="71"/>
      <c r="K479" s="34" t="s">
        <v>65</v>
      </c>
      <c r="L479" s="72">
        <v>479</v>
      </c>
      <c r="M479" s="72"/>
      <c r="N479" s="73"/>
      <c r="O479" s="79" t="s">
        <v>417</v>
      </c>
      <c r="P479" s="79">
        <v>1</v>
      </c>
      <c r="Q479" s="79" t="s">
        <v>418</v>
      </c>
      <c r="R479" s="79"/>
      <c r="S479" s="79"/>
      <c r="T479" s="78" t="str">
        <f>REPLACE(INDEX(GroupVertices[Group],MATCH(Edges24[[#This Row],[Vertex 1]],GroupVertices[Vertex],0)),1,1,"")</f>
        <v>3</v>
      </c>
      <c r="U479" s="78" t="str">
        <f>REPLACE(INDEX(GroupVertices[Group],MATCH(Edges24[[#This Row],[Vertex 2]],GroupVertices[Vertex],0)),1,1,"")</f>
        <v>2</v>
      </c>
      <c r="V479" s="48"/>
      <c r="W479" s="49"/>
      <c r="X479" s="48"/>
      <c r="Y479" s="49"/>
      <c r="Z479" s="48"/>
      <c r="AA479" s="49"/>
      <c r="AB479" s="48"/>
      <c r="AC479" s="49"/>
      <c r="AD479" s="48"/>
    </row>
    <row r="480" spans="1:30" ht="15">
      <c r="A480" s="65" t="s">
        <v>213</v>
      </c>
      <c r="B480" s="65" t="s">
        <v>243</v>
      </c>
      <c r="C480" s="66"/>
      <c r="D480" s="67"/>
      <c r="E480" s="66"/>
      <c r="F480" s="69"/>
      <c r="G480" s="66"/>
      <c r="H480" s="70"/>
      <c r="I480" s="71"/>
      <c r="J480" s="71"/>
      <c r="K480" s="34" t="s">
        <v>66</v>
      </c>
      <c r="L480" s="72">
        <v>480</v>
      </c>
      <c r="M480" s="72"/>
      <c r="N480" s="73"/>
      <c r="O480" s="79" t="s">
        <v>417</v>
      </c>
      <c r="P480" s="79">
        <v>1</v>
      </c>
      <c r="Q480" s="79" t="s">
        <v>418</v>
      </c>
      <c r="R480" s="79"/>
      <c r="S480" s="79"/>
      <c r="T480" s="78" t="str">
        <f>REPLACE(INDEX(GroupVertices[Group],MATCH(Edges24[[#This Row],[Vertex 1]],GroupVertices[Vertex],0)),1,1,"")</f>
        <v>2</v>
      </c>
      <c r="U480" s="78" t="str">
        <f>REPLACE(INDEX(GroupVertices[Group],MATCH(Edges24[[#This Row],[Vertex 2]],GroupVertices[Vertex],0)),1,1,"")</f>
        <v>2</v>
      </c>
      <c r="V480" s="48"/>
      <c r="W480" s="49"/>
      <c r="X480" s="48"/>
      <c r="Y480" s="49"/>
      <c r="Z480" s="48"/>
      <c r="AA480" s="49"/>
      <c r="AB480" s="48"/>
      <c r="AC480" s="49"/>
      <c r="AD480" s="48"/>
    </row>
    <row r="481" spans="1:30" ht="15">
      <c r="A481" s="65" t="s">
        <v>290</v>
      </c>
      <c r="B481" s="65" t="s">
        <v>243</v>
      </c>
      <c r="C481" s="66"/>
      <c r="D481" s="67"/>
      <c r="E481" s="66"/>
      <c r="F481" s="69"/>
      <c r="G481" s="66"/>
      <c r="H481" s="70"/>
      <c r="I481" s="71"/>
      <c r="J481" s="71"/>
      <c r="K481" s="34" t="s">
        <v>65</v>
      </c>
      <c r="L481" s="72">
        <v>481</v>
      </c>
      <c r="M481" s="72"/>
      <c r="N481" s="73"/>
      <c r="O481" s="79" t="s">
        <v>417</v>
      </c>
      <c r="P481" s="79">
        <v>1</v>
      </c>
      <c r="Q481" s="79" t="s">
        <v>418</v>
      </c>
      <c r="R481" s="79"/>
      <c r="S481" s="79"/>
      <c r="T481" s="78" t="str">
        <f>REPLACE(INDEX(GroupVertices[Group],MATCH(Edges24[[#This Row],[Vertex 1]],GroupVertices[Vertex],0)),1,1,"")</f>
        <v>4</v>
      </c>
      <c r="U481" s="78" t="str">
        <f>REPLACE(INDEX(GroupVertices[Group],MATCH(Edges24[[#This Row],[Vertex 2]],GroupVertices[Vertex],0)),1,1,"")</f>
        <v>2</v>
      </c>
      <c r="V481" s="48"/>
      <c r="W481" s="49"/>
      <c r="X481" s="48"/>
      <c r="Y481" s="49"/>
      <c r="Z481" s="48"/>
      <c r="AA481" s="49"/>
      <c r="AB481" s="48"/>
      <c r="AC481" s="49"/>
      <c r="AD481" s="48"/>
    </row>
    <row r="482" spans="1:30" ht="15">
      <c r="A482" s="65" t="s">
        <v>265</v>
      </c>
      <c r="B482" s="65" t="s">
        <v>243</v>
      </c>
      <c r="C482" s="66"/>
      <c r="D482" s="67"/>
      <c r="E482" s="66"/>
      <c r="F482" s="69"/>
      <c r="G482" s="66"/>
      <c r="H482" s="70"/>
      <c r="I482" s="71"/>
      <c r="J482" s="71"/>
      <c r="K482" s="34" t="s">
        <v>65</v>
      </c>
      <c r="L482" s="72">
        <v>482</v>
      </c>
      <c r="M482" s="72"/>
      <c r="N482" s="73"/>
      <c r="O482" s="79" t="s">
        <v>417</v>
      </c>
      <c r="P482" s="79">
        <v>1</v>
      </c>
      <c r="Q482" s="79" t="s">
        <v>418</v>
      </c>
      <c r="R482" s="79"/>
      <c r="S482" s="79"/>
      <c r="T482" s="78" t="str">
        <f>REPLACE(INDEX(GroupVertices[Group],MATCH(Edges24[[#This Row],[Vertex 1]],GroupVertices[Vertex],0)),1,1,"")</f>
        <v>3</v>
      </c>
      <c r="U482" s="78" t="str">
        <f>REPLACE(INDEX(GroupVertices[Group],MATCH(Edges24[[#This Row],[Vertex 2]],GroupVertices[Vertex],0)),1,1,"")</f>
        <v>2</v>
      </c>
      <c r="V482" s="48"/>
      <c r="W482" s="49"/>
      <c r="X482" s="48"/>
      <c r="Y482" s="49"/>
      <c r="Z482" s="48"/>
      <c r="AA482" s="49"/>
      <c r="AB482" s="48"/>
      <c r="AC482" s="49"/>
      <c r="AD482" s="48"/>
    </row>
    <row r="483" spans="1:30" ht="15">
      <c r="A483" s="65" t="s">
        <v>243</v>
      </c>
      <c r="B483" s="65" t="s">
        <v>240</v>
      </c>
      <c r="C483" s="66"/>
      <c r="D483" s="67"/>
      <c r="E483" s="66"/>
      <c r="F483" s="69"/>
      <c r="G483" s="66"/>
      <c r="H483" s="70"/>
      <c r="I483" s="71"/>
      <c r="J483" s="71"/>
      <c r="K483" s="34" t="s">
        <v>65</v>
      </c>
      <c r="L483" s="72">
        <v>483</v>
      </c>
      <c r="M483" s="72"/>
      <c r="N483" s="73"/>
      <c r="O483" s="79" t="s">
        <v>417</v>
      </c>
      <c r="P483" s="79">
        <v>1</v>
      </c>
      <c r="Q483" s="79" t="s">
        <v>418</v>
      </c>
      <c r="R483" s="79"/>
      <c r="S483" s="79"/>
      <c r="T483" s="78" t="str">
        <f>REPLACE(INDEX(GroupVertices[Group],MATCH(Edges24[[#This Row],[Vertex 1]],GroupVertices[Vertex],0)),1,1,"")</f>
        <v>2</v>
      </c>
      <c r="U483" s="78" t="str">
        <f>REPLACE(INDEX(GroupVertices[Group],MATCH(Edges24[[#This Row],[Vertex 2]],GroupVertices[Vertex],0)),1,1,"")</f>
        <v>4</v>
      </c>
      <c r="V483" s="48"/>
      <c r="W483" s="49"/>
      <c r="X483" s="48"/>
      <c r="Y483" s="49"/>
      <c r="Z483" s="48"/>
      <c r="AA483" s="49"/>
      <c r="AB483" s="48"/>
      <c r="AC483" s="49"/>
      <c r="AD483" s="48"/>
    </row>
    <row r="484" spans="1:30" ht="15">
      <c r="A484" s="65" t="s">
        <v>243</v>
      </c>
      <c r="B484" s="65" t="s">
        <v>213</v>
      </c>
      <c r="C484" s="66"/>
      <c r="D484" s="67"/>
      <c r="E484" s="66"/>
      <c r="F484" s="69"/>
      <c r="G484" s="66"/>
      <c r="H484" s="70"/>
      <c r="I484" s="71"/>
      <c r="J484" s="71"/>
      <c r="K484" s="34" t="s">
        <v>66</v>
      </c>
      <c r="L484" s="72">
        <v>484</v>
      </c>
      <c r="M484" s="72"/>
      <c r="N484" s="73"/>
      <c r="O484" s="79" t="s">
        <v>417</v>
      </c>
      <c r="P484" s="79">
        <v>1</v>
      </c>
      <c r="Q484" s="79" t="s">
        <v>418</v>
      </c>
      <c r="R484" s="79"/>
      <c r="S484" s="79"/>
      <c r="T484" s="78" t="str">
        <f>REPLACE(INDEX(GroupVertices[Group],MATCH(Edges24[[#This Row],[Vertex 1]],GroupVertices[Vertex],0)),1,1,"")</f>
        <v>2</v>
      </c>
      <c r="U484" s="78" t="str">
        <f>REPLACE(INDEX(GroupVertices[Group],MATCH(Edges24[[#This Row],[Vertex 2]],GroupVertices[Vertex],0)),1,1,"")</f>
        <v>2</v>
      </c>
      <c r="V484" s="48"/>
      <c r="W484" s="49"/>
      <c r="X484" s="48"/>
      <c r="Y484" s="49"/>
      <c r="Z484" s="48"/>
      <c r="AA484" s="49"/>
      <c r="AB484" s="48"/>
      <c r="AC484" s="49"/>
      <c r="AD484" s="48"/>
    </row>
    <row r="485" spans="1:30" ht="15">
      <c r="A485" s="65" t="s">
        <v>243</v>
      </c>
      <c r="B485" s="65" t="s">
        <v>219</v>
      </c>
      <c r="C485" s="66"/>
      <c r="D485" s="67"/>
      <c r="E485" s="66"/>
      <c r="F485" s="69"/>
      <c r="G485" s="66"/>
      <c r="H485" s="70"/>
      <c r="I485" s="71"/>
      <c r="J485" s="71"/>
      <c r="K485" s="34" t="s">
        <v>65</v>
      </c>
      <c r="L485" s="72">
        <v>485</v>
      </c>
      <c r="M485" s="72"/>
      <c r="N485" s="73"/>
      <c r="O485" s="79" t="s">
        <v>417</v>
      </c>
      <c r="P485" s="79">
        <v>1</v>
      </c>
      <c r="Q485" s="79" t="s">
        <v>418</v>
      </c>
      <c r="R485" s="79"/>
      <c r="S485" s="79"/>
      <c r="T485" s="78" t="str">
        <f>REPLACE(INDEX(GroupVertices[Group],MATCH(Edges24[[#This Row],[Vertex 1]],GroupVertices[Vertex],0)),1,1,"")</f>
        <v>2</v>
      </c>
      <c r="U485" s="78" t="str">
        <f>REPLACE(INDEX(GroupVertices[Group],MATCH(Edges24[[#This Row],[Vertex 2]],GroupVertices[Vertex],0)),1,1,"")</f>
        <v>4</v>
      </c>
      <c r="V485" s="48"/>
      <c r="W485" s="49"/>
      <c r="X485" s="48"/>
      <c r="Y485" s="49"/>
      <c r="Z485" s="48"/>
      <c r="AA485" s="49"/>
      <c r="AB485" s="48"/>
      <c r="AC485" s="49"/>
      <c r="AD485" s="48"/>
    </row>
    <row r="486" spans="1:30" ht="15">
      <c r="A486" s="65" t="s">
        <v>243</v>
      </c>
      <c r="B486" s="65" t="s">
        <v>340</v>
      </c>
      <c r="C486" s="66"/>
      <c r="D486" s="67"/>
      <c r="E486" s="66"/>
      <c r="F486" s="69"/>
      <c r="G486" s="66"/>
      <c r="H486" s="70"/>
      <c r="I486" s="71"/>
      <c r="J486" s="71"/>
      <c r="K486" s="34" t="s">
        <v>65</v>
      </c>
      <c r="L486" s="72">
        <v>486</v>
      </c>
      <c r="M486" s="72"/>
      <c r="N486" s="73"/>
      <c r="O486" s="79" t="s">
        <v>417</v>
      </c>
      <c r="P486" s="79">
        <v>1</v>
      </c>
      <c r="Q486" s="79" t="s">
        <v>418</v>
      </c>
      <c r="R486" s="79"/>
      <c r="S486" s="79"/>
      <c r="T486" s="78" t="str">
        <f>REPLACE(INDEX(GroupVertices[Group],MATCH(Edges24[[#This Row],[Vertex 1]],GroupVertices[Vertex],0)),1,1,"")</f>
        <v>2</v>
      </c>
      <c r="U486" s="78" t="str">
        <f>REPLACE(INDEX(GroupVertices[Group],MATCH(Edges24[[#This Row],[Vertex 2]],GroupVertices[Vertex],0)),1,1,"")</f>
        <v>4</v>
      </c>
      <c r="V486" s="48"/>
      <c r="W486" s="49"/>
      <c r="X486" s="48"/>
      <c r="Y486" s="49"/>
      <c r="Z486" s="48"/>
      <c r="AA486" s="49"/>
      <c r="AB486" s="48"/>
      <c r="AC486" s="49"/>
      <c r="AD486" s="48"/>
    </row>
    <row r="487" spans="1:30" ht="15">
      <c r="A487" s="65" t="s">
        <v>243</v>
      </c>
      <c r="B487" s="65" t="s">
        <v>283</v>
      </c>
      <c r="C487" s="66"/>
      <c r="D487" s="67"/>
      <c r="E487" s="66"/>
      <c r="F487" s="69"/>
      <c r="G487" s="66"/>
      <c r="H487" s="70"/>
      <c r="I487" s="71"/>
      <c r="J487" s="71"/>
      <c r="K487" s="34" t="s">
        <v>65</v>
      </c>
      <c r="L487" s="72">
        <v>487</v>
      </c>
      <c r="M487" s="72"/>
      <c r="N487" s="73"/>
      <c r="O487" s="79" t="s">
        <v>417</v>
      </c>
      <c r="P487" s="79">
        <v>1</v>
      </c>
      <c r="Q487" s="79" t="s">
        <v>418</v>
      </c>
      <c r="R487" s="79"/>
      <c r="S487" s="79"/>
      <c r="T487" s="78" t="str">
        <f>REPLACE(INDEX(GroupVertices[Group],MATCH(Edges24[[#This Row],[Vertex 1]],GroupVertices[Vertex],0)),1,1,"")</f>
        <v>2</v>
      </c>
      <c r="U487" s="78" t="str">
        <f>REPLACE(INDEX(GroupVertices[Group],MATCH(Edges24[[#This Row],[Vertex 2]],GroupVertices[Vertex],0)),1,1,"")</f>
        <v>2</v>
      </c>
      <c r="V487" s="48"/>
      <c r="W487" s="49"/>
      <c r="X487" s="48"/>
      <c r="Y487" s="49"/>
      <c r="Z487" s="48"/>
      <c r="AA487" s="49"/>
      <c r="AB487" s="48"/>
      <c r="AC487" s="49"/>
      <c r="AD487" s="48"/>
    </row>
    <row r="488" spans="1:30" ht="15">
      <c r="A488" s="65" t="s">
        <v>243</v>
      </c>
      <c r="B488" s="65" t="s">
        <v>312</v>
      </c>
      <c r="C488" s="66"/>
      <c r="D488" s="67"/>
      <c r="E488" s="66"/>
      <c r="F488" s="69"/>
      <c r="G488" s="66"/>
      <c r="H488" s="70"/>
      <c r="I488" s="71"/>
      <c r="J488" s="71"/>
      <c r="K488" s="34" t="s">
        <v>65</v>
      </c>
      <c r="L488" s="72">
        <v>488</v>
      </c>
      <c r="M488" s="72"/>
      <c r="N488" s="73"/>
      <c r="O488" s="79" t="s">
        <v>417</v>
      </c>
      <c r="P488" s="79">
        <v>1</v>
      </c>
      <c r="Q488" s="79" t="s">
        <v>418</v>
      </c>
      <c r="R488" s="79"/>
      <c r="S488" s="79"/>
      <c r="T488" s="78" t="str">
        <f>REPLACE(INDEX(GroupVertices[Group],MATCH(Edges24[[#This Row],[Vertex 1]],GroupVertices[Vertex],0)),1,1,"")</f>
        <v>2</v>
      </c>
      <c r="U488" s="78" t="str">
        <f>REPLACE(INDEX(GroupVertices[Group],MATCH(Edges24[[#This Row],[Vertex 2]],GroupVertices[Vertex],0)),1,1,"")</f>
        <v>2</v>
      </c>
      <c r="V488" s="48"/>
      <c r="W488" s="49"/>
      <c r="X488" s="48"/>
      <c r="Y488" s="49"/>
      <c r="Z488" s="48"/>
      <c r="AA488" s="49"/>
      <c r="AB488" s="48"/>
      <c r="AC488" s="49"/>
      <c r="AD488" s="48"/>
    </row>
    <row r="489" spans="1:30" ht="15">
      <c r="A489" s="65" t="s">
        <v>243</v>
      </c>
      <c r="B489" s="65" t="s">
        <v>324</v>
      </c>
      <c r="C489" s="66"/>
      <c r="D489" s="67"/>
      <c r="E489" s="66"/>
      <c r="F489" s="69"/>
      <c r="G489" s="66"/>
      <c r="H489" s="70"/>
      <c r="I489" s="71"/>
      <c r="J489" s="71"/>
      <c r="K489" s="34" t="s">
        <v>65</v>
      </c>
      <c r="L489" s="72">
        <v>489</v>
      </c>
      <c r="M489" s="72"/>
      <c r="N489" s="73"/>
      <c r="O489" s="79" t="s">
        <v>417</v>
      </c>
      <c r="P489" s="79">
        <v>1</v>
      </c>
      <c r="Q489" s="79" t="s">
        <v>418</v>
      </c>
      <c r="R489" s="79"/>
      <c r="S489" s="79"/>
      <c r="T489" s="78" t="str">
        <f>REPLACE(INDEX(GroupVertices[Group],MATCH(Edges24[[#This Row],[Vertex 1]],GroupVertices[Vertex],0)),1,1,"")</f>
        <v>2</v>
      </c>
      <c r="U489" s="78" t="str">
        <f>REPLACE(INDEX(GroupVertices[Group],MATCH(Edges24[[#This Row],[Vertex 2]],GroupVertices[Vertex],0)),1,1,"")</f>
        <v>3</v>
      </c>
      <c r="V489" s="48"/>
      <c r="W489" s="49"/>
      <c r="X489" s="48"/>
      <c r="Y489" s="49"/>
      <c r="Z489" s="48"/>
      <c r="AA489" s="49"/>
      <c r="AB489" s="48"/>
      <c r="AC489" s="49"/>
      <c r="AD489" s="48"/>
    </row>
    <row r="490" spans="1:30" ht="15">
      <c r="A490" s="65" t="s">
        <v>199</v>
      </c>
      <c r="B490" s="65" t="s">
        <v>243</v>
      </c>
      <c r="C490" s="66"/>
      <c r="D490" s="67"/>
      <c r="E490" s="66"/>
      <c r="F490" s="69"/>
      <c r="G490" s="66"/>
      <c r="H490" s="70"/>
      <c r="I490" s="71"/>
      <c r="J490" s="71"/>
      <c r="K490" s="34" t="s">
        <v>65</v>
      </c>
      <c r="L490" s="72">
        <v>490</v>
      </c>
      <c r="M490" s="72"/>
      <c r="N490" s="73"/>
      <c r="O490" s="79" t="s">
        <v>417</v>
      </c>
      <c r="P490" s="79">
        <v>1</v>
      </c>
      <c r="Q490" s="79" t="s">
        <v>418</v>
      </c>
      <c r="R490" s="79"/>
      <c r="S490" s="79"/>
      <c r="T490" s="78" t="str">
        <f>REPLACE(INDEX(GroupVertices[Group],MATCH(Edges24[[#This Row],[Vertex 1]],GroupVertices[Vertex],0)),1,1,"")</f>
        <v>1</v>
      </c>
      <c r="U490" s="78" t="str">
        <f>REPLACE(INDEX(GroupVertices[Group],MATCH(Edges24[[#This Row],[Vertex 2]],GroupVertices[Vertex],0)),1,1,"")</f>
        <v>2</v>
      </c>
      <c r="V490" s="48"/>
      <c r="W490" s="49"/>
      <c r="X490" s="48"/>
      <c r="Y490" s="49"/>
      <c r="Z490" s="48"/>
      <c r="AA490" s="49"/>
      <c r="AB490" s="48"/>
      <c r="AC490" s="49"/>
      <c r="AD490" s="48"/>
    </row>
    <row r="491" spans="1:30" ht="15">
      <c r="A491" s="65" t="s">
        <v>234</v>
      </c>
      <c r="B491" s="65" t="s">
        <v>243</v>
      </c>
      <c r="C491" s="66"/>
      <c r="D491" s="67"/>
      <c r="E491" s="66"/>
      <c r="F491" s="69"/>
      <c r="G491" s="66"/>
      <c r="H491" s="70"/>
      <c r="I491" s="71"/>
      <c r="J491" s="71"/>
      <c r="K491" s="34" t="s">
        <v>65</v>
      </c>
      <c r="L491" s="72">
        <v>491</v>
      </c>
      <c r="M491" s="72"/>
      <c r="N491" s="73"/>
      <c r="O491" s="79" t="s">
        <v>417</v>
      </c>
      <c r="P491" s="79">
        <v>1</v>
      </c>
      <c r="Q491" s="79" t="s">
        <v>418</v>
      </c>
      <c r="R491" s="79"/>
      <c r="S491" s="79"/>
      <c r="T491" s="78" t="str">
        <f>REPLACE(INDEX(GroupVertices[Group],MATCH(Edges24[[#This Row],[Vertex 1]],GroupVertices[Vertex],0)),1,1,"")</f>
        <v>2</v>
      </c>
      <c r="U491" s="78" t="str">
        <f>REPLACE(INDEX(GroupVertices[Group],MATCH(Edges24[[#This Row],[Vertex 2]],GroupVertices[Vertex],0)),1,1,"")</f>
        <v>2</v>
      </c>
      <c r="V491" s="48"/>
      <c r="W491" s="49"/>
      <c r="X491" s="48"/>
      <c r="Y491" s="49"/>
      <c r="Z491" s="48"/>
      <c r="AA491" s="49"/>
      <c r="AB491" s="48"/>
      <c r="AC491" s="49"/>
      <c r="AD491" s="48"/>
    </row>
    <row r="492" spans="1:30" ht="15">
      <c r="A492" s="65" t="s">
        <v>281</v>
      </c>
      <c r="B492" s="65" t="s">
        <v>243</v>
      </c>
      <c r="C492" s="66"/>
      <c r="D492" s="67"/>
      <c r="E492" s="66"/>
      <c r="F492" s="69"/>
      <c r="G492" s="66"/>
      <c r="H492" s="70"/>
      <c r="I492" s="71"/>
      <c r="J492" s="71"/>
      <c r="K492" s="34" t="s">
        <v>65</v>
      </c>
      <c r="L492" s="72">
        <v>492</v>
      </c>
      <c r="M492" s="72"/>
      <c r="N492" s="73"/>
      <c r="O492" s="79" t="s">
        <v>417</v>
      </c>
      <c r="P492" s="79">
        <v>1</v>
      </c>
      <c r="Q492" s="79" t="s">
        <v>418</v>
      </c>
      <c r="R492" s="79"/>
      <c r="S492" s="79"/>
      <c r="T492" s="78" t="str">
        <f>REPLACE(INDEX(GroupVertices[Group],MATCH(Edges24[[#This Row],[Vertex 1]],GroupVertices[Vertex],0)),1,1,"")</f>
        <v>2</v>
      </c>
      <c r="U492" s="78" t="str">
        <f>REPLACE(INDEX(GroupVertices[Group],MATCH(Edges24[[#This Row],[Vertex 2]],GroupVertices[Vertex],0)),1,1,"")</f>
        <v>2</v>
      </c>
      <c r="V492" s="48"/>
      <c r="W492" s="49"/>
      <c r="X492" s="48"/>
      <c r="Y492" s="49"/>
      <c r="Z492" s="48"/>
      <c r="AA492" s="49"/>
      <c r="AB492" s="48"/>
      <c r="AC492" s="49"/>
      <c r="AD492" s="48"/>
    </row>
    <row r="493" spans="1:30" ht="15">
      <c r="A493" s="65" t="s">
        <v>295</v>
      </c>
      <c r="B493" s="65" t="s">
        <v>243</v>
      </c>
      <c r="C493" s="66"/>
      <c r="D493" s="67"/>
      <c r="E493" s="66"/>
      <c r="F493" s="69"/>
      <c r="G493" s="66"/>
      <c r="H493" s="70"/>
      <c r="I493" s="71"/>
      <c r="J493" s="71"/>
      <c r="K493" s="34" t="s">
        <v>65</v>
      </c>
      <c r="L493" s="72">
        <v>493</v>
      </c>
      <c r="M493" s="72"/>
      <c r="N493" s="73"/>
      <c r="O493" s="79" t="s">
        <v>417</v>
      </c>
      <c r="P493" s="79">
        <v>1</v>
      </c>
      <c r="Q493" s="79" t="s">
        <v>418</v>
      </c>
      <c r="R493" s="79"/>
      <c r="S493" s="79"/>
      <c r="T493" s="78" t="str">
        <f>REPLACE(INDEX(GroupVertices[Group],MATCH(Edges24[[#This Row],[Vertex 1]],GroupVertices[Vertex],0)),1,1,"")</f>
        <v>2</v>
      </c>
      <c r="U493" s="78" t="str">
        <f>REPLACE(INDEX(GroupVertices[Group],MATCH(Edges24[[#This Row],[Vertex 2]],GroupVertices[Vertex],0)),1,1,"")</f>
        <v>2</v>
      </c>
      <c r="V493" s="48"/>
      <c r="W493" s="49"/>
      <c r="X493" s="48"/>
      <c r="Y493" s="49"/>
      <c r="Z493" s="48"/>
      <c r="AA493" s="49"/>
      <c r="AB493" s="48"/>
      <c r="AC493" s="49"/>
      <c r="AD493" s="48"/>
    </row>
    <row r="494" spans="1:30" ht="15">
      <c r="A494" s="65" t="s">
        <v>297</v>
      </c>
      <c r="B494" s="65" t="s">
        <v>243</v>
      </c>
      <c r="C494" s="66"/>
      <c r="D494" s="67"/>
      <c r="E494" s="66"/>
      <c r="F494" s="69"/>
      <c r="G494" s="66"/>
      <c r="H494" s="70"/>
      <c r="I494" s="71"/>
      <c r="J494" s="71"/>
      <c r="K494" s="34" t="s">
        <v>65</v>
      </c>
      <c r="L494" s="72">
        <v>494</v>
      </c>
      <c r="M494" s="72"/>
      <c r="N494" s="73"/>
      <c r="O494" s="79" t="s">
        <v>417</v>
      </c>
      <c r="P494" s="79">
        <v>1</v>
      </c>
      <c r="Q494" s="79" t="s">
        <v>418</v>
      </c>
      <c r="R494" s="79"/>
      <c r="S494" s="79"/>
      <c r="T494" s="78" t="str">
        <f>REPLACE(INDEX(GroupVertices[Group],MATCH(Edges24[[#This Row],[Vertex 1]],GroupVertices[Vertex],0)),1,1,"")</f>
        <v>4</v>
      </c>
      <c r="U494" s="78" t="str">
        <f>REPLACE(INDEX(GroupVertices[Group],MATCH(Edges24[[#This Row],[Vertex 2]],GroupVertices[Vertex],0)),1,1,"")</f>
        <v>2</v>
      </c>
      <c r="V494" s="48"/>
      <c r="W494" s="49"/>
      <c r="X494" s="48"/>
      <c r="Y494" s="49"/>
      <c r="Z494" s="48"/>
      <c r="AA494" s="49"/>
      <c r="AB494" s="48"/>
      <c r="AC494" s="49"/>
      <c r="AD494" s="48"/>
    </row>
    <row r="495" spans="1:30" ht="15">
      <c r="A495" s="65" t="s">
        <v>298</v>
      </c>
      <c r="B495" s="65" t="s">
        <v>249</v>
      </c>
      <c r="C495" s="66"/>
      <c r="D495" s="67"/>
      <c r="E495" s="66"/>
      <c r="F495" s="69"/>
      <c r="G495" s="66"/>
      <c r="H495" s="70"/>
      <c r="I495" s="71"/>
      <c r="J495" s="71"/>
      <c r="K495" s="34" t="s">
        <v>65</v>
      </c>
      <c r="L495" s="72">
        <v>495</v>
      </c>
      <c r="M495" s="72"/>
      <c r="N495" s="73"/>
      <c r="O495" s="79" t="s">
        <v>417</v>
      </c>
      <c r="P495" s="79">
        <v>1</v>
      </c>
      <c r="Q495" s="79" t="s">
        <v>418</v>
      </c>
      <c r="R495" s="79"/>
      <c r="S495" s="79"/>
      <c r="T495" s="78" t="str">
        <f>REPLACE(INDEX(GroupVertices[Group],MATCH(Edges24[[#This Row],[Vertex 1]],GroupVertices[Vertex],0)),1,1,"")</f>
        <v>1</v>
      </c>
      <c r="U495" s="78" t="str">
        <f>REPLACE(INDEX(GroupVertices[Group],MATCH(Edges24[[#This Row],[Vertex 2]],GroupVertices[Vertex],0)),1,1,"")</f>
        <v>1</v>
      </c>
      <c r="V495" s="48"/>
      <c r="W495" s="49"/>
      <c r="X495" s="48"/>
      <c r="Y495" s="49"/>
      <c r="Z495" s="48"/>
      <c r="AA495" s="49"/>
      <c r="AB495" s="48"/>
      <c r="AC495" s="49"/>
      <c r="AD495" s="48"/>
    </row>
    <row r="496" spans="1:30" ht="15">
      <c r="A496" s="65" t="s">
        <v>234</v>
      </c>
      <c r="B496" s="65" t="s">
        <v>249</v>
      </c>
      <c r="C496" s="66"/>
      <c r="D496" s="67"/>
      <c r="E496" s="66"/>
      <c r="F496" s="69"/>
      <c r="G496" s="66"/>
      <c r="H496" s="70"/>
      <c r="I496" s="71"/>
      <c r="J496" s="71"/>
      <c r="K496" s="34" t="s">
        <v>65</v>
      </c>
      <c r="L496" s="72">
        <v>496</v>
      </c>
      <c r="M496" s="72"/>
      <c r="N496" s="73"/>
      <c r="O496" s="79" t="s">
        <v>417</v>
      </c>
      <c r="P496" s="79">
        <v>1</v>
      </c>
      <c r="Q496" s="79" t="s">
        <v>418</v>
      </c>
      <c r="R496" s="79"/>
      <c r="S496" s="79"/>
      <c r="T496" s="78" t="str">
        <f>REPLACE(INDEX(GroupVertices[Group],MATCH(Edges24[[#This Row],[Vertex 1]],GroupVertices[Vertex],0)),1,1,"")</f>
        <v>2</v>
      </c>
      <c r="U496" s="78" t="str">
        <f>REPLACE(INDEX(GroupVertices[Group],MATCH(Edges24[[#This Row],[Vertex 2]],GroupVertices[Vertex],0)),1,1,"")</f>
        <v>1</v>
      </c>
      <c r="V496" s="48"/>
      <c r="W496" s="49"/>
      <c r="X496" s="48"/>
      <c r="Y496" s="49"/>
      <c r="Z496" s="48"/>
      <c r="AA496" s="49"/>
      <c r="AB496" s="48"/>
      <c r="AC496" s="49"/>
      <c r="AD496" s="48"/>
    </row>
    <row r="497" spans="1:30" ht="15">
      <c r="A497" s="65" t="s">
        <v>249</v>
      </c>
      <c r="B497" s="65" t="s">
        <v>276</v>
      </c>
      <c r="C497" s="66"/>
      <c r="D497" s="67"/>
      <c r="E497" s="66"/>
      <c r="F497" s="69"/>
      <c r="G497" s="66"/>
      <c r="H497" s="70"/>
      <c r="I497" s="71"/>
      <c r="J497" s="71"/>
      <c r="K497" s="34" t="s">
        <v>65</v>
      </c>
      <c r="L497" s="72">
        <v>497</v>
      </c>
      <c r="M497" s="72"/>
      <c r="N497" s="73"/>
      <c r="O497" s="79" t="s">
        <v>417</v>
      </c>
      <c r="P497" s="79">
        <v>1</v>
      </c>
      <c r="Q497" s="79" t="s">
        <v>418</v>
      </c>
      <c r="R497" s="79"/>
      <c r="S497" s="79"/>
      <c r="T497" s="78" t="str">
        <f>REPLACE(INDEX(GroupVertices[Group],MATCH(Edges24[[#This Row],[Vertex 1]],GroupVertices[Vertex],0)),1,1,"")</f>
        <v>1</v>
      </c>
      <c r="U497" s="78" t="str">
        <f>REPLACE(INDEX(GroupVertices[Group],MATCH(Edges24[[#This Row],[Vertex 2]],GroupVertices[Vertex],0)),1,1,"")</f>
        <v>3</v>
      </c>
      <c r="V497" s="48"/>
      <c r="W497" s="49"/>
      <c r="X497" s="48"/>
      <c r="Y497" s="49"/>
      <c r="Z497" s="48"/>
      <c r="AA497" s="49"/>
      <c r="AB497" s="48"/>
      <c r="AC497" s="49"/>
      <c r="AD497" s="48"/>
    </row>
    <row r="498" spans="1:30" ht="15">
      <c r="A498" s="65" t="s">
        <v>249</v>
      </c>
      <c r="B498" s="65" t="s">
        <v>326</v>
      </c>
      <c r="C498" s="66"/>
      <c r="D498" s="67"/>
      <c r="E498" s="66"/>
      <c r="F498" s="69"/>
      <c r="G498" s="66"/>
      <c r="H498" s="70"/>
      <c r="I498" s="71"/>
      <c r="J498" s="71"/>
      <c r="K498" s="34" t="s">
        <v>65</v>
      </c>
      <c r="L498" s="72">
        <v>498</v>
      </c>
      <c r="M498" s="72"/>
      <c r="N498" s="73"/>
      <c r="O498" s="79" t="s">
        <v>417</v>
      </c>
      <c r="P498" s="79">
        <v>1</v>
      </c>
      <c r="Q498" s="79" t="s">
        <v>418</v>
      </c>
      <c r="R498" s="79"/>
      <c r="S498" s="79"/>
      <c r="T498" s="78" t="str">
        <f>REPLACE(INDEX(GroupVertices[Group],MATCH(Edges24[[#This Row],[Vertex 1]],GroupVertices[Vertex],0)),1,1,"")</f>
        <v>1</v>
      </c>
      <c r="U498" s="78" t="str">
        <f>REPLACE(INDEX(GroupVertices[Group],MATCH(Edges24[[#This Row],[Vertex 2]],GroupVertices[Vertex],0)),1,1,"")</f>
        <v>3</v>
      </c>
      <c r="V498" s="48"/>
      <c r="W498" s="49"/>
      <c r="X498" s="48"/>
      <c r="Y498" s="49"/>
      <c r="Z498" s="48"/>
      <c r="AA498" s="49"/>
      <c r="AB498" s="48"/>
      <c r="AC498" s="49"/>
      <c r="AD498" s="48"/>
    </row>
    <row r="499" spans="1:30" ht="15">
      <c r="A499" s="65" t="s">
        <v>249</v>
      </c>
      <c r="B499" s="65" t="s">
        <v>253</v>
      </c>
      <c r="C499" s="66"/>
      <c r="D499" s="67"/>
      <c r="E499" s="66"/>
      <c r="F499" s="69"/>
      <c r="G499" s="66"/>
      <c r="H499" s="70"/>
      <c r="I499" s="71"/>
      <c r="J499" s="71"/>
      <c r="K499" s="34" t="s">
        <v>65</v>
      </c>
      <c r="L499" s="72">
        <v>499</v>
      </c>
      <c r="M499" s="72"/>
      <c r="N499" s="73"/>
      <c r="O499" s="79" t="s">
        <v>417</v>
      </c>
      <c r="P499" s="79">
        <v>1</v>
      </c>
      <c r="Q499" s="79" t="s">
        <v>418</v>
      </c>
      <c r="R499" s="79"/>
      <c r="S499" s="79"/>
      <c r="T499" s="78" t="str">
        <f>REPLACE(INDEX(GroupVertices[Group],MATCH(Edges24[[#This Row],[Vertex 1]],GroupVertices[Vertex],0)),1,1,"")</f>
        <v>1</v>
      </c>
      <c r="U499" s="78" t="str">
        <f>REPLACE(INDEX(GroupVertices[Group],MATCH(Edges24[[#This Row],[Vertex 2]],GroupVertices[Vertex],0)),1,1,"")</f>
        <v>3</v>
      </c>
      <c r="V499" s="48"/>
      <c r="W499" s="49"/>
      <c r="X499" s="48"/>
      <c r="Y499" s="49"/>
      <c r="Z499" s="48"/>
      <c r="AA499" s="49"/>
      <c r="AB499" s="48"/>
      <c r="AC499" s="49"/>
      <c r="AD499" s="48"/>
    </row>
    <row r="500" spans="1:30" ht="15">
      <c r="A500" s="65" t="s">
        <v>249</v>
      </c>
      <c r="B500" s="65" t="s">
        <v>350</v>
      </c>
      <c r="C500" s="66"/>
      <c r="D500" s="67"/>
      <c r="E500" s="66"/>
      <c r="F500" s="69"/>
      <c r="G500" s="66"/>
      <c r="H500" s="70"/>
      <c r="I500" s="71"/>
      <c r="J500" s="71"/>
      <c r="K500" s="34" t="s">
        <v>65</v>
      </c>
      <c r="L500" s="72">
        <v>500</v>
      </c>
      <c r="M500" s="72"/>
      <c r="N500" s="73"/>
      <c r="O500" s="79" t="s">
        <v>417</v>
      </c>
      <c r="P500" s="79">
        <v>1</v>
      </c>
      <c r="Q500" s="79" t="s">
        <v>418</v>
      </c>
      <c r="R500" s="79"/>
      <c r="S500" s="79"/>
      <c r="T500" s="78" t="str">
        <f>REPLACE(INDEX(GroupVertices[Group],MATCH(Edges24[[#This Row],[Vertex 1]],GroupVertices[Vertex],0)),1,1,"")</f>
        <v>1</v>
      </c>
      <c r="U500" s="78" t="str">
        <f>REPLACE(INDEX(GroupVertices[Group],MATCH(Edges24[[#This Row],[Vertex 2]],GroupVertices[Vertex],0)),1,1,"")</f>
        <v>3</v>
      </c>
      <c r="V500" s="48"/>
      <c r="W500" s="49"/>
      <c r="X500" s="48"/>
      <c r="Y500" s="49"/>
      <c r="Z500" s="48"/>
      <c r="AA500" s="49"/>
      <c r="AB500" s="48"/>
      <c r="AC500" s="49"/>
      <c r="AD500" s="48"/>
    </row>
    <row r="501" spans="1:30" ht="15">
      <c r="A501" s="65" t="s">
        <v>249</v>
      </c>
      <c r="B501" s="65" t="s">
        <v>396</v>
      </c>
      <c r="C501" s="66"/>
      <c r="D501" s="67"/>
      <c r="E501" s="66"/>
      <c r="F501" s="69"/>
      <c r="G501" s="66"/>
      <c r="H501" s="70"/>
      <c r="I501" s="71"/>
      <c r="J501" s="71"/>
      <c r="K501" s="34" t="s">
        <v>65</v>
      </c>
      <c r="L501" s="72">
        <v>501</v>
      </c>
      <c r="M501" s="72"/>
      <c r="N501" s="73"/>
      <c r="O501" s="79" t="s">
        <v>417</v>
      </c>
      <c r="P501" s="79">
        <v>1</v>
      </c>
      <c r="Q501" s="79" t="s">
        <v>418</v>
      </c>
      <c r="R501" s="79"/>
      <c r="S501" s="79"/>
      <c r="T501" s="78" t="str">
        <f>REPLACE(INDEX(GroupVertices[Group],MATCH(Edges24[[#This Row],[Vertex 1]],GroupVertices[Vertex],0)),1,1,"")</f>
        <v>1</v>
      </c>
      <c r="U501" s="78" t="str">
        <f>REPLACE(INDEX(GroupVertices[Group],MATCH(Edges24[[#This Row],[Vertex 2]],GroupVertices[Vertex],0)),1,1,"")</f>
        <v>2</v>
      </c>
      <c r="V501" s="48"/>
      <c r="W501" s="49"/>
      <c r="X501" s="48"/>
      <c r="Y501" s="49"/>
      <c r="Z501" s="48"/>
      <c r="AA501" s="49"/>
      <c r="AB501" s="48"/>
      <c r="AC501" s="49"/>
      <c r="AD501" s="48"/>
    </row>
    <row r="502" spans="1:30" ht="15">
      <c r="A502" s="65" t="s">
        <v>249</v>
      </c>
      <c r="B502" s="65" t="s">
        <v>297</v>
      </c>
      <c r="C502" s="66"/>
      <c r="D502" s="67"/>
      <c r="E502" s="66"/>
      <c r="F502" s="69"/>
      <c r="G502" s="66"/>
      <c r="H502" s="70"/>
      <c r="I502" s="71"/>
      <c r="J502" s="71"/>
      <c r="K502" s="34" t="s">
        <v>66</v>
      </c>
      <c r="L502" s="72">
        <v>502</v>
      </c>
      <c r="M502" s="72"/>
      <c r="N502" s="73"/>
      <c r="O502" s="79" t="s">
        <v>417</v>
      </c>
      <c r="P502" s="79">
        <v>1</v>
      </c>
      <c r="Q502" s="79" t="s">
        <v>418</v>
      </c>
      <c r="R502" s="79"/>
      <c r="S502" s="79"/>
      <c r="T502" s="78" t="str">
        <f>REPLACE(INDEX(GroupVertices[Group],MATCH(Edges24[[#This Row],[Vertex 1]],GroupVertices[Vertex],0)),1,1,"")</f>
        <v>1</v>
      </c>
      <c r="U502" s="78" t="str">
        <f>REPLACE(INDEX(GroupVertices[Group],MATCH(Edges24[[#This Row],[Vertex 2]],GroupVertices[Vertex],0)),1,1,"")</f>
        <v>4</v>
      </c>
      <c r="V502" s="48"/>
      <c r="W502" s="49"/>
      <c r="X502" s="48"/>
      <c r="Y502" s="49"/>
      <c r="Z502" s="48"/>
      <c r="AA502" s="49"/>
      <c r="AB502" s="48"/>
      <c r="AC502" s="49"/>
      <c r="AD502" s="48"/>
    </row>
    <row r="503" spans="1:30" ht="15">
      <c r="A503" s="65" t="s">
        <v>199</v>
      </c>
      <c r="B503" s="65" t="s">
        <v>249</v>
      </c>
      <c r="C503" s="66"/>
      <c r="D503" s="67"/>
      <c r="E503" s="66"/>
      <c r="F503" s="69"/>
      <c r="G503" s="66"/>
      <c r="H503" s="70"/>
      <c r="I503" s="71"/>
      <c r="J503" s="71"/>
      <c r="K503" s="34" t="s">
        <v>65</v>
      </c>
      <c r="L503" s="72">
        <v>503</v>
      </c>
      <c r="M503" s="72"/>
      <c r="N503" s="73"/>
      <c r="O503" s="79" t="s">
        <v>417</v>
      </c>
      <c r="P503" s="79">
        <v>1</v>
      </c>
      <c r="Q503" s="79" t="s">
        <v>418</v>
      </c>
      <c r="R503" s="79"/>
      <c r="S503" s="79"/>
      <c r="T503" s="78" t="str">
        <f>REPLACE(INDEX(GroupVertices[Group],MATCH(Edges24[[#This Row],[Vertex 1]],GroupVertices[Vertex],0)),1,1,"")</f>
        <v>1</v>
      </c>
      <c r="U503" s="78" t="str">
        <f>REPLACE(INDEX(GroupVertices[Group],MATCH(Edges24[[#This Row],[Vertex 2]],GroupVertices[Vertex],0)),1,1,"")</f>
        <v>1</v>
      </c>
      <c r="V503" s="48"/>
      <c r="W503" s="49"/>
      <c r="X503" s="48"/>
      <c r="Y503" s="49"/>
      <c r="Z503" s="48"/>
      <c r="AA503" s="49"/>
      <c r="AB503" s="48"/>
      <c r="AC503" s="49"/>
      <c r="AD503" s="48"/>
    </row>
    <row r="504" spans="1:30" ht="15">
      <c r="A504" s="65" t="s">
        <v>297</v>
      </c>
      <c r="B504" s="65" t="s">
        <v>249</v>
      </c>
      <c r="C504" s="66"/>
      <c r="D504" s="67"/>
      <c r="E504" s="66"/>
      <c r="F504" s="69"/>
      <c r="G504" s="66"/>
      <c r="H504" s="70"/>
      <c r="I504" s="71"/>
      <c r="J504" s="71"/>
      <c r="K504" s="34" t="s">
        <v>66</v>
      </c>
      <c r="L504" s="72">
        <v>504</v>
      </c>
      <c r="M504" s="72"/>
      <c r="N504" s="73"/>
      <c r="O504" s="79" t="s">
        <v>417</v>
      </c>
      <c r="P504" s="79">
        <v>1</v>
      </c>
      <c r="Q504" s="79" t="s">
        <v>418</v>
      </c>
      <c r="R504" s="79"/>
      <c r="S504" s="79"/>
      <c r="T504" s="78" t="str">
        <f>REPLACE(INDEX(GroupVertices[Group],MATCH(Edges24[[#This Row],[Vertex 1]],GroupVertices[Vertex],0)),1,1,"")</f>
        <v>4</v>
      </c>
      <c r="U504" s="78" t="str">
        <f>REPLACE(INDEX(GroupVertices[Group],MATCH(Edges24[[#This Row],[Vertex 2]],GroupVertices[Vertex],0)),1,1,"")</f>
        <v>1</v>
      </c>
      <c r="V504" s="48"/>
      <c r="W504" s="49"/>
      <c r="X504" s="48"/>
      <c r="Y504" s="49"/>
      <c r="Z504" s="48"/>
      <c r="AA504" s="49"/>
      <c r="AB504" s="48"/>
      <c r="AC504" s="49"/>
      <c r="AD504" s="48"/>
    </row>
    <row r="505" spans="1:30" ht="15">
      <c r="A505" s="65" t="s">
        <v>299</v>
      </c>
      <c r="B505" s="65" t="s">
        <v>269</v>
      </c>
      <c r="C505" s="66"/>
      <c r="D505" s="67"/>
      <c r="E505" s="66"/>
      <c r="F505" s="69"/>
      <c r="G505" s="66"/>
      <c r="H505" s="70"/>
      <c r="I505" s="71"/>
      <c r="J505" s="71"/>
      <c r="K505" s="34" t="s">
        <v>66</v>
      </c>
      <c r="L505" s="72">
        <v>505</v>
      </c>
      <c r="M505" s="72"/>
      <c r="N505" s="73"/>
      <c r="O505" s="79" t="s">
        <v>417</v>
      </c>
      <c r="P505" s="79">
        <v>1</v>
      </c>
      <c r="Q505" s="79" t="s">
        <v>418</v>
      </c>
      <c r="R505" s="79"/>
      <c r="S505" s="79"/>
      <c r="T505" s="78" t="str">
        <f>REPLACE(INDEX(GroupVertices[Group],MATCH(Edges24[[#This Row],[Vertex 1]],GroupVertices[Vertex],0)),1,1,"")</f>
        <v>1</v>
      </c>
      <c r="U505" s="78" t="str">
        <f>REPLACE(INDEX(GroupVertices[Group],MATCH(Edges24[[#This Row],[Vertex 2]],GroupVertices[Vertex],0)),1,1,"")</f>
        <v>1</v>
      </c>
      <c r="V505" s="48"/>
      <c r="W505" s="49"/>
      <c r="X505" s="48"/>
      <c r="Y505" s="49"/>
      <c r="Z505" s="48"/>
      <c r="AA505" s="49"/>
      <c r="AB505" s="48"/>
      <c r="AC505" s="49"/>
      <c r="AD505" s="48"/>
    </row>
    <row r="506" spans="1:30" ht="15">
      <c r="A506" s="65" t="s">
        <v>221</v>
      </c>
      <c r="B506" s="65" t="s">
        <v>269</v>
      </c>
      <c r="C506" s="66"/>
      <c r="D506" s="67"/>
      <c r="E506" s="66"/>
      <c r="F506" s="69"/>
      <c r="G506" s="66"/>
      <c r="H506" s="70"/>
      <c r="I506" s="71"/>
      <c r="J506" s="71"/>
      <c r="K506" s="34" t="s">
        <v>66</v>
      </c>
      <c r="L506" s="72">
        <v>506</v>
      </c>
      <c r="M506" s="72"/>
      <c r="N506" s="73"/>
      <c r="O506" s="79" t="s">
        <v>417</v>
      </c>
      <c r="P506" s="79">
        <v>1</v>
      </c>
      <c r="Q506" s="79" t="s">
        <v>418</v>
      </c>
      <c r="R506" s="79"/>
      <c r="S506" s="79"/>
      <c r="T506" s="78" t="str">
        <f>REPLACE(INDEX(GroupVertices[Group],MATCH(Edges24[[#This Row],[Vertex 1]],GroupVertices[Vertex],0)),1,1,"")</f>
        <v>1</v>
      </c>
      <c r="U506" s="78" t="str">
        <f>REPLACE(INDEX(GroupVertices[Group],MATCH(Edges24[[#This Row],[Vertex 2]],GroupVertices[Vertex],0)),1,1,"")</f>
        <v>1</v>
      </c>
      <c r="V506" s="48"/>
      <c r="W506" s="49"/>
      <c r="X506" s="48"/>
      <c r="Y506" s="49"/>
      <c r="Z506" s="48"/>
      <c r="AA506" s="49"/>
      <c r="AB506" s="48"/>
      <c r="AC506" s="49"/>
      <c r="AD506" s="48"/>
    </row>
    <row r="507" spans="1:30" ht="15">
      <c r="A507" s="65" t="s">
        <v>230</v>
      </c>
      <c r="B507" s="65" t="s">
        <v>269</v>
      </c>
      <c r="C507" s="66"/>
      <c r="D507" s="67"/>
      <c r="E507" s="66"/>
      <c r="F507" s="69"/>
      <c r="G507" s="66"/>
      <c r="H507" s="70"/>
      <c r="I507" s="71"/>
      <c r="J507" s="71"/>
      <c r="K507" s="34" t="s">
        <v>65</v>
      </c>
      <c r="L507" s="72">
        <v>507</v>
      </c>
      <c r="M507" s="72"/>
      <c r="N507" s="73"/>
      <c r="O507" s="79" t="s">
        <v>417</v>
      </c>
      <c r="P507" s="79">
        <v>1</v>
      </c>
      <c r="Q507" s="79" t="s">
        <v>418</v>
      </c>
      <c r="R507" s="79"/>
      <c r="S507" s="79"/>
      <c r="T507" s="78" t="str">
        <f>REPLACE(INDEX(GroupVertices[Group],MATCH(Edges24[[#This Row],[Vertex 1]],GroupVertices[Vertex],0)),1,1,"")</f>
        <v>1</v>
      </c>
      <c r="U507" s="78" t="str">
        <f>REPLACE(INDEX(GroupVertices[Group],MATCH(Edges24[[#This Row],[Vertex 2]],GroupVertices[Vertex],0)),1,1,"")</f>
        <v>1</v>
      </c>
      <c r="V507" s="48"/>
      <c r="W507" s="49"/>
      <c r="X507" s="48"/>
      <c r="Y507" s="49"/>
      <c r="Z507" s="48"/>
      <c r="AA507" s="49"/>
      <c r="AB507" s="48"/>
      <c r="AC507" s="49"/>
      <c r="AD507" s="48"/>
    </row>
    <row r="508" spans="1:30" ht="15">
      <c r="A508" s="65" t="s">
        <v>269</v>
      </c>
      <c r="B508" s="65" t="s">
        <v>299</v>
      </c>
      <c r="C508" s="66"/>
      <c r="D508" s="67"/>
      <c r="E508" s="66"/>
      <c r="F508" s="69"/>
      <c r="G508" s="66"/>
      <c r="H508" s="70"/>
      <c r="I508" s="71"/>
      <c r="J508" s="71"/>
      <c r="K508" s="34" t="s">
        <v>66</v>
      </c>
      <c r="L508" s="72">
        <v>508</v>
      </c>
      <c r="M508" s="72"/>
      <c r="N508" s="73"/>
      <c r="O508" s="79" t="s">
        <v>417</v>
      </c>
      <c r="P508" s="79">
        <v>1</v>
      </c>
      <c r="Q508" s="79" t="s">
        <v>418</v>
      </c>
      <c r="R508" s="79"/>
      <c r="S508" s="79"/>
      <c r="T508" s="78" t="str">
        <f>REPLACE(INDEX(GroupVertices[Group],MATCH(Edges24[[#This Row],[Vertex 1]],GroupVertices[Vertex],0)),1,1,"")</f>
        <v>1</v>
      </c>
      <c r="U508" s="78" t="str">
        <f>REPLACE(INDEX(GroupVertices[Group],MATCH(Edges24[[#This Row],[Vertex 2]],GroupVertices[Vertex],0)),1,1,"")</f>
        <v>1</v>
      </c>
      <c r="V508" s="48"/>
      <c r="W508" s="49"/>
      <c r="X508" s="48"/>
      <c r="Y508" s="49"/>
      <c r="Z508" s="48"/>
      <c r="AA508" s="49"/>
      <c r="AB508" s="48"/>
      <c r="AC508" s="49"/>
      <c r="AD508" s="48"/>
    </row>
    <row r="509" spans="1:30" ht="15">
      <c r="A509" s="65" t="s">
        <v>269</v>
      </c>
      <c r="B509" s="65" t="s">
        <v>221</v>
      </c>
      <c r="C509" s="66"/>
      <c r="D509" s="67"/>
      <c r="E509" s="66"/>
      <c r="F509" s="69"/>
      <c r="G509" s="66"/>
      <c r="H509" s="70"/>
      <c r="I509" s="71"/>
      <c r="J509" s="71"/>
      <c r="K509" s="34" t="s">
        <v>66</v>
      </c>
      <c r="L509" s="72">
        <v>509</v>
      </c>
      <c r="M509" s="72"/>
      <c r="N509" s="73"/>
      <c r="O509" s="79" t="s">
        <v>417</v>
      </c>
      <c r="P509" s="79">
        <v>1</v>
      </c>
      <c r="Q509" s="79" t="s">
        <v>418</v>
      </c>
      <c r="R509" s="79"/>
      <c r="S509" s="79"/>
      <c r="T509" s="78" t="str">
        <f>REPLACE(INDEX(GroupVertices[Group],MATCH(Edges24[[#This Row],[Vertex 1]],GroupVertices[Vertex],0)),1,1,"")</f>
        <v>1</v>
      </c>
      <c r="U509" s="78" t="str">
        <f>REPLACE(INDEX(GroupVertices[Group],MATCH(Edges24[[#This Row],[Vertex 2]],GroupVertices[Vertex],0)),1,1,"")</f>
        <v>1</v>
      </c>
      <c r="V509" s="48"/>
      <c r="W509" s="49"/>
      <c r="X509" s="48"/>
      <c r="Y509" s="49"/>
      <c r="Z509" s="48"/>
      <c r="AA509" s="49"/>
      <c r="AB509" s="48"/>
      <c r="AC509" s="49"/>
      <c r="AD509" s="48"/>
    </row>
    <row r="510" spans="1:30" ht="15">
      <c r="A510" s="65" t="s">
        <v>269</v>
      </c>
      <c r="B510" s="65" t="s">
        <v>291</v>
      </c>
      <c r="C510" s="66"/>
      <c r="D510" s="67"/>
      <c r="E510" s="66"/>
      <c r="F510" s="69"/>
      <c r="G510" s="66"/>
      <c r="H510" s="70"/>
      <c r="I510" s="71"/>
      <c r="J510" s="71"/>
      <c r="K510" s="34" t="s">
        <v>65</v>
      </c>
      <c r="L510" s="72">
        <v>510</v>
      </c>
      <c r="M510" s="72"/>
      <c r="N510" s="73"/>
      <c r="O510" s="79" t="s">
        <v>417</v>
      </c>
      <c r="P510" s="79">
        <v>1</v>
      </c>
      <c r="Q510" s="79" t="s">
        <v>418</v>
      </c>
      <c r="R510" s="79"/>
      <c r="S510" s="79"/>
      <c r="T510" s="78" t="str">
        <f>REPLACE(INDEX(GroupVertices[Group],MATCH(Edges24[[#This Row],[Vertex 1]],GroupVertices[Vertex],0)),1,1,"")</f>
        <v>1</v>
      </c>
      <c r="U510" s="78" t="str">
        <f>REPLACE(INDEX(GroupVertices[Group],MATCH(Edges24[[#This Row],[Vertex 2]],GroupVertices[Vertex],0)),1,1,"")</f>
        <v>4</v>
      </c>
      <c r="V510" s="48"/>
      <c r="W510" s="49"/>
      <c r="X510" s="48"/>
      <c r="Y510" s="49"/>
      <c r="Z510" s="48"/>
      <c r="AA510" s="49"/>
      <c r="AB510" s="48"/>
      <c r="AC510" s="49"/>
      <c r="AD510" s="48"/>
    </row>
    <row r="511" spans="1:30" ht="15">
      <c r="A511" s="65" t="s">
        <v>269</v>
      </c>
      <c r="B511" s="65" t="s">
        <v>222</v>
      </c>
      <c r="C511" s="66"/>
      <c r="D511" s="67"/>
      <c r="E511" s="66"/>
      <c r="F511" s="69"/>
      <c r="G511" s="66"/>
      <c r="H511" s="70"/>
      <c r="I511" s="71"/>
      <c r="J511" s="71"/>
      <c r="K511" s="34" t="s">
        <v>65</v>
      </c>
      <c r="L511" s="72">
        <v>511</v>
      </c>
      <c r="M511" s="72"/>
      <c r="N511" s="73"/>
      <c r="O511" s="79" t="s">
        <v>417</v>
      </c>
      <c r="P511" s="79">
        <v>1</v>
      </c>
      <c r="Q511" s="79" t="s">
        <v>418</v>
      </c>
      <c r="R511" s="79"/>
      <c r="S511" s="79"/>
      <c r="T511" s="78" t="str">
        <f>REPLACE(INDEX(GroupVertices[Group],MATCH(Edges24[[#This Row],[Vertex 1]],GroupVertices[Vertex],0)),1,1,"")</f>
        <v>1</v>
      </c>
      <c r="U511" s="78" t="str">
        <f>REPLACE(INDEX(GroupVertices[Group],MATCH(Edges24[[#This Row],[Vertex 2]],GroupVertices[Vertex],0)),1,1,"")</f>
        <v>3</v>
      </c>
      <c r="V511" s="48"/>
      <c r="W511" s="49"/>
      <c r="X511" s="48"/>
      <c r="Y511" s="49"/>
      <c r="Z511" s="48"/>
      <c r="AA511" s="49"/>
      <c r="AB511" s="48"/>
      <c r="AC511" s="49"/>
      <c r="AD511" s="48"/>
    </row>
    <row r="512" spans="1:30" ht="15">
      <c r="A512" s="65" t="s">
        <v>269</v>
      </c>
      <c r="B512" s="65" t="s">
        <v>217</v>
      </c>
      <c r="C512" s="66"/>
      <c r="D512" s="67"/>
      <c r="E512" s="66"/>
      <c r="F512" s="69"/>
      <c r="G512" s="66"/>
      <c r="H512" s="70"/>
      <c r="I512" s="71"/>
      <c r="J512" s="71"/>
      <c r="K512" s="34" t="s">
        <v>65</v>
      </c>
      <c r="L512" s="72">
        <v>512</v>
      </c>
      <c r="M512" s="72"/>
      <c r="N512" s="73"/>
      <c r="O512" s="79" t="s">
        <v>417</v>
      </c>
      <c r="P512" s="79">
        <v>1</v>
      </c>
      <c r="Q512" s="79" t="s">
        <v>418</v>
      </c>
      <c r="R512" s="79"/>
      <c r="S512" s="79"/>
      <c r="T512" s="78" t="str">
        <f>REPLACE(INDEX(GroupVertices[Group],MATCH(Edges24[[#This Row],[Vertex 1]],GroupVertices[Vertex],0)),1,1,"")</f>
        <v>1</v>
      </c>
      <c r="U512" s="78" t="str">
        <f>REPLACE(INDEX(GroupVertices[Group],MATCH(Edges24[[#This Row],[Vertex 2]],GroupVertices[Vertex],0)),1,1,"")</f>
        <v>1</v>
      </c>
      <c r="V512" s="48"/>
      <c r="W512" s="49"/>
      <c r="X512" s="48"/>
      <c r="Y512" s="49"/>
      <c r="Z512" s="48"/>
      <c r="AA512" s="49"/>
      <c r="AB512" s="48"/>
      <c r="AC512" s="49"/>
      <c r="AD512" s="48"/>
    </row>
    <row r="513" spans="1:30" ht="15">
      <c r="A513" s="65" t="s">
        <v>269</v>
      </c>
      <c r="B513" s="65" t="s">
        <v>219</v>
      </c>
      <c r="C513" s="66"/>
      <c r="D513" s="67"/>
      <c r="E513" s="66"/>
      <c r="F513" s="69"/>
      <c r="G513" s="66"/>
      <c r="H513" s="70"/>
      <c r="I513" s="71"/>
      <c r="J513" s="71"/>
      <c r="K513" s="34" t="s">
        <v>65</v>
      </c>
      <c r="L513" s="72">
        <v>513</v>
      </c>
      <c r="M513" s="72"/>
      <c r="N513" s="73"/>
      <c r="O513" s="79" t="s">
        <v>417</v>
      </c>
      <c r="P513" s="79">
        <v>1</v>
      </c>
      <c r="Q513" s="79" t="s">
        <v>418</v>
      </c>
      <c r="R513" s="79"/>
      <c r="S513" s="79"/>
      <c r="T513" s="78" t="str">
        <f>REPLACE(INDEX(GroupVertices[Group],MATCH(Edges24[[#This Row],[Vertex 1]],GroupVertices[Vertex],0)),1,1,"")</f>
        <v>1</v>
      </c>
      <c r="U513" s="78" t="str">
        <f>REPLACE(INDEX(GroupVertices[Group],MATCH(Edges24[[#This Row],[Vertex 2]],GroupVertices[Vertex],0)),1,1,"")</f>
        <v>4</v>
      </c>
      <c r="V513" s="48"/>
      <c r="W513" s="49"/>
      <c r="X513" s="48"/>
      <c r="Y513" s="49"/>
      <c r="Z513" s="48"/>
      <c r="AA513" s="49"/>
      <c r="AB513" s="48"/>
      <c r="AC513" s="49"/>
      <c r="AD513" s="48"/>
    </row>
    <row r="514" spans="1:30" ht="15">
      <c r="A514" s="65" t="s">
        <v>269</v>
      </c>
      <c r="B514" s="65" t="s">
        <v>385</v>
      </c>
      <c r="C514" s="66"/>
      <c r="D514" s="67"/>
      <c r="E514" s="66"/>
      <c r="F514" s="69"/>
      <c r="G514" s="66"/>
      <c r="H514" s="70"/>
      <c r="I514" s="71"/>
      <c r="J514" s="71"/>
      <c r="K514" s="34" t="s">
        <v>65</v>
      </c>
      <c r="L514" s="72">
        <v>514</v>
      </c>
      <c r="M514" s="72"/>
      <c r="N514" s="73"/>
      <c r="O514" s="79" t="s">
        <v>417</v>
      </c>
      <c r="P514" s="79">
        <v>1</v>
      </c>
      <c r="Q514" s="79" t="s">
        <v>418</v>
      </c>
      <c r="R514" s="79"/>
      <c r="S514" s="79"/>
      <c r="T514" s="78" t="str">
        <f>REPLACE(INDEX(GroupVertices[Group],MATCH(Edges24[[#This Row],[Vertex 1]],GroupVertices[Vertex],0)),1,1,"")</f>
        <v>1</v>
      </c>
      <c r="U514" s="78" t="str">
        <f>REPLACE(INDEX(GroupVertices[Group],MATCH(Edges24[[#This Row],[Vertex 2]],GroupVertices[Vertex],0)),1,1,"")</f>
        <v>1</v>
      </c>
      <c r="V514" s="48"/>
      <c r="W514" s="49"/>
      <c r="X514" s="48"/>
      <c r="Y514" s="49"/>
      <c r="Z514" s="48"/>
      <c r="AA514" s="49"/>
      <c r="AB514" s="48"/>
      <c r="AC514" s="49"/>
      <c r="AD514" s="48"/>
    </row>
    <row r="515" spans="1:30" ht="15">
      <c r="A515" s="65" t="s">
        <v>269</v>
      </c>
      <c r="B515" s="65" t="s">
        <v>260</v>
      </c>
      <c r="C515" s="66"/>
      <c r="D515" s="67"/>
      <c r="E515" s="66"/>
      <c r="F515" s="69"/>
      <c r="G515" s="66"/>
      <c r="H515" s="70"/>
      <c r="I515" s="71"/>
      <c r="J515" s="71"/>
      <c r="K515" s="34" t="s">
        <v>65</v>
      </c>
      <c r="L515" s="72">
        <v>515</v>
      </c>
      <c r="M515" s="72"/>
      <c r="N515" s="73"/>
      <c r="O515" s="79" t="s">
        <v>417</v>
      </c>
      <c r="P515" s="79">
        <v>1</v>
      </c>
      <c r="Q515" s="79" t="s">
        <v>418</v>
      </c>
      <c r="R515" s="79"/>
      <c r="S515" s="79"/>
      <c r="T515" s="78" t="str">
        <f>REPLACE(INDEX(GroupVertices[Group],MATCH(Edges24[[#This Row],[Vertex 1]],GroupVertices[Vertex],0)),1,1,"")</f>
        <v>1</v>
      </c>
      <c r="U515" s="78" t="str">
        <f>REPLACE(INDEX(GroupVertices[Group],MATCH(Edges24[[#This Row],[Vertex 2]],GroupVertices[Vertex],0)),1,1,"")</f>
        <v>3</v>
      </c>
      <c r="V515" s="48"/>
      <c r="W515" s="49"/>
      <c r="X515" s="48"/>
      <c r="Y515" s="49"/>
      <c r="Z515" s="48"/>
      <c r="AA515" s="49"/>
      <c r="AB515" s="48"/>
      <c r="AC515" s="49"/>
      <c r="AD515" s="48"/>
    </row>
    <row r="516" spans="1:30" ht="15">
      <c r="A516" s="65" t="s">
        <v>269</v>
      </c>
      <c r="B516" s="65" t="s">
        <v>321</v>
      </c>
      <c r="C516" s="66"/>
      <c r="D516" s="67"/>
      <c r="E516" s="66"/>
      <c r="F516" s="69"/>
      <c r="G516" s="66"/>
      <c r="H516" s="70"/>
      <c r="I516" s="71"/>
      <c r="J516" s="71"/>
      <c r="K516" s="34" t="s">
        <v>65</v>
      </c>
      <c r="L516" s="72">
        <v>516</v>
      </c>
      <c r="M516" s="72"/>
      <c r="N516" s="73"/>
      <c r="O516" s="79" t="s">
        <v>417</v>
      </c>
      <c r="P516" s="79">
        <v>1</v>
      </c>
      <c r="Q516" s="79" t="s">
        <v>418</v>
      </c>
      <c r="R516" s="79"/>
      <c r="S516" s="79"/>
      <c r="T516" s="78" t="str">
        <f>REPLACE(INDEX(GroupVertices[Group],MATCH(Edges24[[#This Row],[Vertex 1]],GroupVertices[Vertex],0)),1,1,"")</f>
        <v>1</v>
      </c>
      <c r="U516" s="78" t="str">
        <f>REPLACE(INDEX(GroupVertices[Group],MATCH(Edges24[[#This Row],[Vertex 2]],GroupVertices[Vertex],0)),1,1,"")</f>
        <v>2</v>
      </c>
      <c r="V516" s="48"/>
      <c r="W516" s="49"/>
      <c r="X516" s="48"/>
      <c r="Y516" s="49"/>
      <c r="Z516" s="48"/>
      <c r="AA516" s="49"/>
      <c r="AB516" s="48"/>
      <c r="AC516" s="49"/>
      <c r="AD516" s="48"/>
    </row>
    <row r="517" spans="1:30" ht="15">
      <c r="A517" s="65" t="s">
        <v>269</v>
      </c>
      <c r="B517" s="65" t="s">
        <v>345</v>
      </c>
      <c r="C517" s="66"/>
      <c r="D517" s="67"/>
      <c r="E517" s="66"/>
      <c r="F517" s="69"/>
      <c r="G517" s="66"/>
      <c r="H517" s="70"/>
      <c r="I517" s="71"/>
      <c r="J517" s="71"/>
      <c r="K517" s="34" t="s">
        <v>65</v>
      </c>
      <c r="L517" s="72">
        <v>517</v>
      </c>
      <c r="M517" s="72"/>
      <c r="N517" s="73"/>
      <c r="O517" s="79" t="s">
        <v>417</v>
      </c>
      <c r="P517" s="79">
        <v>1</v>
      </c>
      <c r="Q517" s="79" t="s">
        <v>418</v>
      </c>
      <c r="R517" s="79"/>
      <c r="S517" s="79"/>
      <c r="T517" s="78" t="str">
        <f>REPLACE(INDEX(GroupVertices[Group],MATCH(Edges24[[#This Row],[Vertex 1]],GroupVertices[Vertex],0)),1,1,"")</f>
        <v>1</v>
      </c>
      <c r="U517" s="78" t="str">
        <f>REPLACE(INDEX(GroupVertices[Group],MATCH(Edges24[[#This Row],[Vertex 2]],GroupVertices[Vertex],0)),1,1,"")</f>
        <v>1</v>
      </c>
      <c r="V517" s="48"/>
      <c r="W517" s="49"/>
      <c r="X517" s="48"/>
      <c r="Y517" s="49"/>
      <c r="Z517" s="48"/>
      <c r="AA517" s="49"/>
      <c r="AB517" s="48"/>
      <c r="AC517" s="49"/>
      <c r="AD517" s="48"/>
    </row>
    <row r="518" spans="1:30" ht="15">
      <c r="A518" s="65" t="s">
        <v>269</v>
      </c>
      <c r="B518" s="65" t="s">
        <v>339</v>
      </c>
      <c r="C518" s="66"/>
      <c r="D518" s="67"/>
      <c r="E518" s="66"/>
      <c r="F518" s="69"/>
      <c r="G518" s="66"/>
      <c r="H518" s="70"/>
      <c r="I518" s="71"/>
      <c r="J518" s="71"/>
      <c r="K518" s="34" t="s">
        <v>65</v>
      </c>
      <c r="L518" s="72">
        <v>518</v>
      </c>
      <c r="M518" s="72"/>
      <c r="N518" s="73"/>
      <c r="O518" s="79" t="s">
        <v>417</v>
      </c>
      <c r="P518" s="79">
        <v>1</v>
      </c>
      <c r="Q518" s="79" t="s">
        <v>418</v>
      </c>
      <c r="R518" s="79"/>
      <c r="S518" s="79"/>
      <c r="T518" s="78" t="str">
        <f>REPLACE(INDEX(GroupVertices[Group],MATCH(Edges24[[#This Row],[Vertex 1]],GroupVertices[Vertex],0)),1,1,"")</f>
        <v>1</v>
      </c>
      <c r="U518" s="78" t="str">
        <f>REPLACE(INDEX(GroupVertices[Group],MATCH(Edges24[[#This Row],[Vertex 2]],GroupVertices[Vertex],0)),1,1,"")</f>
        <v>2</v>
      </c>
      <c r="V518" s="48"/>
      <c r="W518" s="49"/>
      <c r="X518" s="48"/>
      <c r="Y518" s="49"/>
      <c r="Z518" s="48"/>
      <c r="AA518" s="49"/>
      <c r="AB518" s="48"/>
      <c r="AC518" s="49"/>
      <c r="AD518" s="48"/>
    </row>
    <row r="519" spans="1:30" ht="15">
      <c r="A519" s="65" t="s">
        <v>199</v>
      </c>
      <c r="B519" s="65" t="s">
        <v>269</v>
      </c>
      <c r="C519" s="66"/>
      <c r="D519" s="67"/>
      <c r="E519" s="66"/>
      <c r="F519" s="69"/>
      <c r="G519" s="66"/>
      <c r="H519" s="70"/>
      <c r="I519" s="71"/>
      <c r="J519" s="71"/>
      <c r="K519" s="34" t="s">
        <v>65</v>
      </c>
      <c r="L519" s="72">
        <v>519</v>
      </c>
      <c r="M519" s="72"/>
      <c r="N519" s="73"/>
      <c r="O519" s="79" t="s">
        <v>417</v>
      </c>
      <c r="P519" s="79">
        <v>1</v>
      </c>
      <c r="Q519" s="79" t="s">
        <v>418</v>
      </c>
      <c r="R519" s="79"/>
      <c r="S519" s="79"/>
      <c r="T519" s="78" t="str">
        <f>REPLACE(INDEX(GroupVertices[Group],MATCH(Edges24[[#This Row],[Vertex 1]],GroupVertices[Vertex],0)),1,1,"")</f>
        <v>1</v>
      </c>
      <c r="U519" s="78" t="str">
        <f>REPLACE(INDEX(GroupVertices[Group],MATCH(Edges24[[#This Row],[Vertex 2]],GroupVertices[Vertex],0)),1,1,"")</f>
        <v>1</v>
      </c>
      <c r="V519" s="48"/>
      <c r="W519" s="49"/>
      <c r="X519" s="48"/>
      <c r="Y519" s="49"/>
      <c r="Z519" s="48"/>
      <c r="AA519" s="49"/>
      <c r="AB519" s="48"/>
      <c r="AC519" s="49"/>
      <c r="AD519" s="48"/>
    </row>
    <row r="520" spans="1:30" ht="15">
      <c r="A520" s="65" t="s">
        <v>297</v>
      </c>
      <c r="B520" s="65" t="s">
        <v>269</v>
      </c>
      <c r="C520" s="66"/>
      <c r="D520" s="67"/>
      <c r="E520" s="66"/>
      <c r="F520" s="69"/>
      <c r="G520" s="66"/>
      <c r="H520" s="70"/>
      <c r="I520" s="71"/>
      <c r="J520" s="71"/>
      <c r="K520" s="34" t="s">
        <v>65</v>
      </c>
      <c r="L520" s="72">
        <v>520</v>
      </c>
      <c r="M520" s="72"/>
      <c r="N520" s="73"/>
      <c r="O520" s="79" t="s">
        <v>417</v>
      </c>
      <c r="P520" s="79">
        <v>1</v>
      </c>
      <c r="Q520" s="79" t="s">
        <v>418</v>
      </c>
      <c r="R520" s="79"/>
      <c r="S520" s="79"/>
      <c r="T520" s="78" t="str">
        <f>REPLACE(INDEX(GroupVertices[Group],MATCH(Edges24[[#This Row],[Vertex 1]],GroupVertices[Vertex],0)),1,1,"")</f>
        <v>4</v>
      </c>
      <c r="U520" s="78" t="str">
        <f>REPLACE(INDEX(GroupVertices[Group],MATCH(Edges24[[#This Row],[Vertex 2]],GroupVertices[Vertex],0)),1,1,"")</f>
        <v>1</v>
      </c>
      <c r="V520" s="48"/>
      <c r="W520" s="49"/>
      <c r="X520" s="48"/>
      <c r="Y520" s="49"/>
      <c r="Z520" s="48"/>
      <c r="AA520" s="49"/>
      <c r="AB520" s="48"/>
      <c r="AC520" s="49"/>
      <c r="AD520" s="48"/>
    </row>
    <row r="521" spans="1:30" ht="15">
      <c r="A521" s="65" t="s">
        <v>206</v>
      </c>
      <c r="B521" s="65" t="s">
        <v>393</v>
      </c>
      <c r="C521" s="66"/>
      <c r="D521" s="67"/>
      <c r="E521" s="66"/>
      <c r="F521" s="69"/>
      <c r="G521" s="66"/>
      <c r="H521" s="70"/>
      <c r="I521" s="71"/>
      <c r="J521" s="71"/>
      <c r="K521" s="34" t="s">
        <v>65</v>
      </c>
      <c r="L521" s="72">
        <v>521</v>
      </c>
      <c r="M521" s="72"/>
      <c r="N521" s="73"/>
      <c r="O521" s="79" t="s">
        <v>417</v>
      </c>
      <c r="P521" s="79">
        <v>1</v>
      </c>
      <c r="Q521" s="79" t="s">
        <v>418</v>
      </c>
      <c r="R521" s="79"/>
      <c r="S521" s="79"/>
      <c r="T521" s="78" t="str">
        <f>REPLACE(INDEX(GroupVertices[Group],MATCH(Edges24[[#This Row],[Vertex 1]],GroupVertices[Vertex],0)),1,1,"")</f>
        <v>4</v>
      </c>
      <c r="U521" s="78" t="str">
        <f>REPLACE(INDEX(GroupVertices[Group],MATCH(Edges24[[#This Row],[Vertex 2]],GroupVertices[Vertex],0)),1,1,"")</f>
        <v>4</v>
      </c>
      <c r="V521" s="48"/>
      <c r="W521" s="49"/>
      <c r="X521" s="48"/>
      <c r="Y521" s="49"/>
      <c r="Z521" s="48"/>
      <c r="AA521" s="49"/>
      <c r="AB521" s="48"/>
      <c r="AC521" s="49"/>
      <c r="AD521" s="48"/>
    </row>
    <row r="522" spans="1:30" ht="15">
      <c r="A522" s="65" t="s">
        <v>290</v>
      </c>
      <c r="B522" s="65" t="s">
        <v>393</v>
      </c>
      <c r="C522" s="66"/>
      <c r="D522" s="67"/>
      <c r="E522" s="66"/>
      <c r="F522" s="69"/>
      <c r="G522" s="66"/>
      <c r="H522" s="70"/>
      <c r="I522" s="71"/>
      <c r="J522" s="71"/>
      <c r="K522" s="34" t="s">
        <v>65</v>
      </c>
      <c r="L522" s="72">
        <v>522</v>
      </c>
      <c r="M522" s="72"/>
      <c r="N522" s="73"/>
      <c r="O522" s="79" t="s">
        <v>417</v>
      </c>
      <c r="P522" s="79">
        <v>1</v>
      </c>
      <c r="Q522" s="79" t="s">
        <v>418</v>
      </c>
      <c r="R522" s="79"/>
      <c r="S522" s="79"/>
      <c r="T522" s="78" t="str">
        <f>REPLACE(INDEX(GroupVertices[Group],MATCH(Edges24[[#This Row],[Vertex 1]],GroupVertices[Vertex],0)),1,1,"")</f>
        <v>4</v>
      </c>
      <c r="U522" s="78" t="str">
        <f>REPLACE(INDEX(GroupVertices[Group],MATCH(Edges24[[#This Row],[Vertex 2]],GroupVertices[Vertex],0)),1,1,"")</f>
        <v>4</v>
      </c>
      <c r="V522" s="48"/>
      <c r="W522" s="49"/>
      <c r="X522" s="48"/>
      <c r="Y522" s="49"/>
      <c r="Z522" s="48"/>
      <c r="AA522" s="49"/>
      <c r="AB522" s="48"/>
      <c r="AC522" s="49"/>
      <c r="AD522" s="48"/>
    </row>
    <row r="523" spans="1:30" ht="15">
      <c r="A523" s="65" t="s">
        <v>281</v>
      </c>
      <c r="B523" s="65" t="s">
        <v>393</v>
      </c>
      <c r="C523" s="66"/>
      <c r="D523" s="67"/>
      <c r="E523" s="66"/>
      <c r="F523" s="69"/>
      <c r="G523" s="66"/>
      <c r="H523" s="70"/>
      <c r="I523" s="71"/>
      <c r="J523" s="71"/>
      <c r="K523" s="34" t="s">
        <v>65</v>
      </c>
      <c r="L523" s="72">
        <v>523</v>
      </c>
      <c r="M523" s="72"/>
      <c r="N523" s="73"/>
      <c r="O523" s="79" t="s">
        <v>417</v>
      </c>
      <c r="P523" s="79">
        <v>1</v>
      </c>
      <c r="Q523" s="79" t="s">
        <v>418</v>
      </c>
      <c r="R523" s="79"/>
      <c r="S523" s="79"/>
      <c r="T523" s="78" t="str">
        <f>REPLACE(INDEX(GroupVertices[Group],MATCH(Edges24[[#This Row],[Vertex 1]],GroupVertices[Vertex],0)),1,1,"")</f>
        <v>2</v>
      </c>
      <c r="U523" s="78" t="str">
        <f>REPLACE(INDEX(GroupVertices[Group],MATCH(Edges24[[#This Row],[Vertex 2]],GroupVertices[Vertex],0)),1,1,"")</f>
        <v>4</v>
      </c>
      <c r="V523" s="48"/>
      <c r="W523" s="49"/>
      <c r="X523" s="48"/>
      <c r="Y523" s="49"/>
      <c r="Z523" s="48"/>
      <c r="AA523" s="49"/>
      <c r="AB523" s="48"/>
      <c r="AC523" s="49"/>
      <c r="AD523" s="48"/>
    </row>
    <row r="524" spans="1:30" ht="15">
      <c r="A524" s="65" t="s">
        <v>199</v>
      </c>
      <c r="B524" s="65" t="s">
        <v>393</v>
      </c>
      <c r="C524" s="66"/>
      <c r="D524" s="67"/>
      <c r="E524" s="66"/>
      <c r="F524" s="69"/>
      <c r="G524" s="66"/>
      <c r="H524" s="70"/>
      <c r="I524" s="71"/>
      <c r="J524" s="71"/>
      <c r="K524" s="34" t="s">
        <v>65</v>
      </c>
      <c r="L524" s="72">
        <v>524</v>
      </c>
      <c r="M524" s="72"/>
      <c r="N524" s="73"/>
      <c r="O524" s="79" t="s">
        <v>417</v>
      </c>
      <c r="P524" s="79">
        <v>1</v>
      </c>
      <c r="Q524" s="79" t="s">
        <v>418</v>
      </c>
      <c r="R524" s="79"/>
      <c r="S524" s="79"/>
      <c r="T524" s="78" t="str">
        <f>REPLACE(INDEX(GroupVertices[Group],MATCH(Edges24[[#This Row],[Vertex 1]],GroupVertices[Vertex],0)),1,1,"")</f>
        <v>1</v>
      </c>
      <c r="U524" s="78" t="str">
        <f>REPLACE(INDEX(GroupVertices[Group],MATCH(Edges24[[#This Row],[Vertex 2]],GroupVertices[Vertex],0)),1,1,"")</f>
        <v>4</v>
      </c>
      <c r="V524" s="48"/>
      <c r="W524" s="49"/>
      <c r="X524" s="48"/>
      <c r="Y524" s="49"/>
      <c r="Z524" s="48"/>
      <c r="AA524" s="49"/>
      <c r="AB524" s="48"/>
      <c r="AC524" s="49"/>
      <c r="AD524" s="48"/>
    </row>
    <row r="525" spans="1:30" ht="15">
      <c r="A525" s="65" t="s">
        <v>300</v>
      </c>
      <c r="B525" s="65" t="s">
        <v>393</v>
      </c>
      <c r="C525" s="66"/>
      <c r="D525" s="67"/>
      <c r="E525" s="66"/>
      <c r="F525" s="69"/>
      <c r="G525" s="66"/>
      <c r="H525" s="70"/>
      <c r="I525" s="71"/>
      <c r="J525" s="71"/>
      <c r="K525" s="34" t="s">
        <v>65</v>
      </c>
      <c r="L525" s="72">
        <v>525</v>
      </c>
      <c r="M525" s="72"/>
      <c r="N525" s="73"/>
      <c r="O525" s="79" t="s">
        <v>417</v>
      </c>
      <c r="P525" s="79">
        <v>1</v>
      </c>
      <c r="Q525" s="79" t="s">
        <v>418</v>
      </c>
      <c r="R525" s="79"/>
      <c r="S525" s="79"/>
      <c r="T525" s="78" t="str">
        <f>REPLACE(INDEX(GroupVertices[Group],MATCH(Edges24[[#This Row],[Vertex 1]],GroupVertices[Vertex],0)),1,1,"")</f>
        <v>3</v>
      </c>
      <c r="U525" s="78" t="str">
        <f>REPLACE(INDEX(GroupVertices[Group],MATCH(Edges24[[#This Row],[Vertex 2]],GroupVertices[Vertex],0)),1,1,"")</f>
        <v>4</v>
      </c>
      <c r="V525" s="48"/>
      <c r="W525" s="49"/>
      <c r="X525" s="48"/>
      <c r="Y525" s="49"/>
      <c r="Z525" s="48"/>
      <c r="AA525" s="49"/>
      <c r="AB525" s="48"/>
      <c r="AC525" s="49"/>
      <c r="AD525" s="48"/>
    </row>
    <row r="526" spans="1:30" ht="15">
      <c r="A526" s="65" t="s">
        <v>287</v>
      </c>
      <c r="B526" s="65" t="s">
        <v>253</v>
      </c>
      <c r="C526" s="66"/>
      <c r="D526" s="67"/>
      <c r="E526" s="66"/>
      <c r="F526" s="69"/>
      <c r="G526" s="66"/>
      <c r="H526" s="70"/>
      <c r="I526" s="71"/>
      <c r="J526" s="71"/>
      <c r="K526" s="34" t="s">
        <v>65</v>
      </c>
      <c r="L526" s="72">
        <v>526</v>
      </c>
      <c r="M526" s="72"/>
      <c r="N526" s="73"/>
      <c r="O526" s="79" t="s">
        <v>417</v>
      </c>
      <c r="P526" s="79">
        <v>1</v>
      </c>
      <c r="Q526" s="79" t="s">
        <v>418</v>
      </c>
      <c r="R526" s="79"/>
      <c r="S526" s="79"/>
      <c r="T526" s="78" t="str">
        <f>REPLACE(INDEX(GroupVertices[Group],MATCH(Edges24[[#This Row],[Vertex 1]],GroupVertices[Vertex],0)),1,1,"")</f>
        <v>4</v>
      </c>
      <c r="U526" s="78" t="str">
        <f>REPLACE(INDEX(GroupVertices[Group],MATCH(Edges24[[#This Row],[Vertex 2]],GroupVertices[Vertex],0)),1,1,"")</f>
        <v>3</v>
      </c>
      <c r="V526" s="48"/>
      <c r="W526" s="49"/>
      <c r="X526" s="48"/>
      <c r="Y526" s="49"/>
      <c r="Z526" s="48"/>
      <c r="AA526" s="49"/>
      <c r="AB526" s="48"/>
      <c r="AC526" s="49"/>
      <c r="AD526" s="48"/>
    </row>
    <row r="527" spans="1:30" ht="15">
      <c r="A527" s="65" t="s">
        <v>217</v>
      </c>
      <c r="B527" s="65" t="s">
        <v>253</v>
      </c>
      <c r="C527" s="66"/>
      <c r="D527" s="67"/>
      <c r="E527" s="66"/>
      <c r="F527" s="69"/>
      <c r="G527" s="66"/>
      <c r="H527" s="70"/>
      <c r="I527" s="71"/>
      <c r="J527" s="71"/>
      <c r="K527" s="34" t="s">
        <v>65</v>
      </c>
      <c r="L527" s="72">
        <v>527</v>
      </c>
      <c r="M527" s="72"/>
      <c r="N527" s="73"/>
      <c r="O527" s="79" t="s">
        <v>417</v>
      </c>
      <c r="P527" s="79">
        <v>1</v>
      </c>
      <c r="Q527" s="79" t="s">
        <v>418</v>
      </c>
      <c r="R527" s="79"/>
      <c r="S527" s="79"/>
      <c r="T527" s="78" t="str">
        <f>REPLACE(INDEX(GroupVertices[Group],MATCH(Edges24[[#This Row],[Vertex 1]],GroupVertices[Vertex],0)),1,1,"")</f>
        <v>1</v>
      </c>
      <c r="U527" s="78" t="str">
        <f>REPLACE(INDEX(GroupVertices[Group],MATCH(Edges24[[#This Row],[Vertex 2]],GroupVertices[Vertex],0)),1,1,"")</f>
        <v>3</v>
      </c>
      <c r="V527" s="48"/>
      <c r="W527" s="49"/>
      <c r="X527" s="48"/>
      <c r="Y527" s="49"/>
      <c r="Z527" s="48"/>
      <c r="AA527" s="49"/>
      <c r="AB527" s="48"/>
      <c r="AC527" s="49"/>
      <c r="AD527" s="48"/>
    </row>
    <row r="528" spans="1:30" ht="15">
      <c r="A528" s="65" t="s">
        <v>253</v>
      </c>
      <c r="B528" s="65" t="s">
        <v>222</v>
      </c>
      <c r="C528" s="66"/>
      <c r="D528" s="67"/>
      <c r="E528" s="66"/>
      <c r="F528" s="69"/>
      <c r="G528" s="66"/>
      <c r="H528" s="70"/>
      <c r="I528" s="71"/>
      <c r="J528" s="71"/>
      <c r="K528" s="34" t="s">
        <v>65</v>
      </c>
      <c r="L528" s="72">
        <v>528</v>
      </c>
      <c r="M528" s="72"/>
      <c r="N528" s="73"/>
      <c r="O528" s="79" t="s">
        <v>417</v>
      </c>
      <c r="P528" s="79">
        <v>1</v>
      </c>
      <c r="Q528" s="79" t="s">
        <v>418</v>
      </c>
      <c r="R528" s="79"/>
      <c r="S528" s="79"/>
      <c r="T528" s="78" t="str">
        <f>REPLACE(INDEX(GroupVertices[Group],MATCH(Edges24[[#This Row],[Vertex 1]],GroupVertices[Vertex],0)),1,1,"")</f>
        <v>3</v>
      </c>
      <c r="U528" s="78" t="str">
        <f>REPLACE(INDEX(GroupVertices[Group],MATCH(Edges24[[#This Row],[Vertex 2]],GroupVertices[Vertex],0)),1,1,"")</f>
        <v>3</v>
      </c>
      <c r="V528" s="48"/>
      <c r="W528" s="49"/>
      <c r="X528" s="48"/>
      <c r="Y528" s="49"/>
      <c r="Z528" s="48"/>
      <c r="AA528" s="49"/>
      <c r="AB528" s="48"/>
      <c r="AC528" s="49"/>
      <c r="AD528" s="48"/>
    </row>
    <row r="529" spans="1:30" ht="15">
      <c r="A529" s="65" t="s">
        <v>253</v>
      </c>
      <c r="B529" s="65" t="s">
        <v>326</v>
      </c>
      <c r="C529" s="66"/>
      <c r="D529" s="67"/>
      <c r="E529" s="66"/>
      <c r="F529" s="69"/>
      <c r="G529" s="66"/>
      <c r="H529" s="70"/>
      <c r="I529" s="71"/>
      <c r="J529" s="71"/>
      <c r="K529" s="34" t="s">
        <v>65</v>
      </c>
      <c r="L529" s="72">
        <v>529</v>
      </c>
      <c r="M529" s="72"/>
      <c r="N529" s="73"/>
      <c r="O529" s="79" t="s">
        <v>417</v>
      </c>
      <c r="P529" s="79">
        <v>1</v>
      </c>
      <c r="Q529" s="79" t="s">
        <v>418</v>
      </c>
      <c r="R529" s="79"/>
      <c r="S529" s="79"/>
      <c r="T529" s="78" t="str">
        <f>REPLACE(INDEX(GroupVertices[Group],MATCH(Edges24[[#This Row],[Vertex 1]],GroupVertices[Vertex],0)),1,1,"")</f>
        <v>3</v>
      </c>
      <c r="U529" s="78" t="str">
        <f>REPLACE(INDEX(GroupVertices[Group],MATCH(Edges24[[#This Row],[Vertex 2]],GroupVertices[Vertex],0)),1,1,"")</f>
        <v>3</v>
      </c>
      <c r="V529" s="48"/>
      <c r="W529" s="49"/>
      <c r="X529" s="48"/>
      <c r="Y529" s="49"/>
      <c r="Z529" s="48"/>
      <c r="AA529" s="49"/>
      <c r="AB529" s="48"/>
      <c r="AC529" s="49"/>
      <c r="AD529" s="48"/>
    </row>
    <row r="530" spans="1:30" ht="15">
      <c r="A530" s="65" t="s">
        <v>253</v>
      </c>
      <c r="B530" s="65" t="s">
        <v>265</v>
      </c>
      <c r="C530" s="66"/>
      <c r="D530" s="67"/>
      <c r="E530" s="66"/>
      <c r="F530" s="69"/>
      <c r="G530" s="66"/>
      <c r="H530" s="70"/>
      <c r="I530" s="71"/>
      <c r="J530" s="71"/>
      <c r="K530" s="34" t="s">
        <v>65</v>
      </c>
      <c r="L530" s="72">
        <v>530</v>
      </c>
      <c r="M530" s="72"/>
      <c r="N530" s="73"/>
      <c r="O530" s="79" t="s">
        <v>417</v>
      </c>
      <c r="P530" s="79">
        <v>1</v>
      </c>
      <c r="Q530" s="79" t="s">
        <v>418</v>
      </c>
      <c r="R530" s="79"/>
      <c r="S530" s="79"/>
      <c r="T530" s="78" t="str">
        <f>REPLACE(INDEX(GroupVertices[Group],MATCH(Edges24[[#This Row],[Vertex 1]],GroupVertices[Vertex],0)),1,1,"")</f>
        <v>3</v>
      </c>
      <c r="U530" s="78" t="str">
        <f>REPLACE(INDEX(GroupVertices[Group],MATCH(Edges24[[#This Row],[Vertex 2]],GroupVertices[Vertex],0)),1,1,"")</f>
        <v>3</v>
      </c>
      <c r="V530" s="48"/>
      <c r="W530" s="49"/>
      <c r="X530" s="48"/>
      <c r="Y530" s="49"/>
      <c r="Z530" s="48"/>
      <c r="AA530" s="49"/>
      <c r="AB530" s="48"/>
      <c r="AC530" s="49"/>
      <c r="AD530" s="48"/>
    </row>
    <row r="531" spans="1:30" ht="15">
      <c r="A531" s="65" t="s">
        <v>253</v>
      </c>
      <c r="B531" s="65" t="s">
        <v>242</v>
      </c>
      <c r="C531" s="66"/>
      <c r="D531" s="67"/>
      <c r="E531" s="66"/>
      <c r="F531" s="69"/>
      <c r="G531" s="66"/>
      <c r="H531" s="70"/>
      <c r="I531" s="71"/>
      <c r="J531" s="71"/>
      <c r="K531" s="34" t="s">
        <v>65</v>
      </c>
      <c r="L531" s="72">
        <v>531</v>
      </c>
      <c r="M531" s="72"/>
      <c r="N531" s="73"/>
      <c r="O531" s="79" t="s">
        <v>417</v>
      </c>
      <c r="P531" s="79">
        <v>1</v>
      </c>
      <c r="Q531" s="79" t="s">
        <v>418</v>
      </c>
      <c r="R531" s="79"/>
      <c r="S531" s="79"/>
      <c r="T531" s="78" t="str">
        <f>REPLACE(INDEX(GroupVertices[Group],MATCH(Edges24[[#This Row],[Vertex 1]],GroupVertices[Vertex],0)),1,1,"")</f>
        <v>3</v>
      </c>
      <c r="U531" s="78" t="str">
        <f>REPLACE(INDEX(GroupVertices[Group],MATCH(Edges24[[#This Row],[Vertex 2]],GroupVertices[Vertex],0)),1,1,"")</f>
        <v>2</v>
      </c>
      <c r="V531" s="48"/>
      <c r="W531" s="49"/>
      <c r="X531" s="48"/>
      <c r="Y531" s="49"/>
      <c r="Z531" s="48"/>
      <c r="AA531" s="49"/>
      <c r="AB531" s="48"/>
      <c r="AC531" s="49"/>
      <c r="AD531" s="48"/>
    </row>
    <row r="532" spans="1:30" ht="15">
      <c r="A532" s="65" t="s">
        <v>253</v>
      </c>
      <c r="B532" s="65" t="s">
        <v>263</v>
      </c>
      <c r="C532" s="66"/>
      <c r="D532" s="67"/>
      <c r="E532" s="66"/>
      <c r="F532" s="69"/>
      <c r="G532" s="66"/>
      <c r="H532" s="70"/>
      <c r="I532" s="71"/>
      <c r="J532" s="71"/>
      <c r="K532" s="34" t="s">
        <v>65</v>
      </c>
      <c r="L532" s="72">
        <v>532</v>
      </c>
      <c r="M532" s="72"/>
      <c r="N532" s="73"/>
      <c r="O532" s="79" t="s">
        <v>417</v>
      </c>
      <c r="P532" s="79">
        <v>1</v>
      </c>
      <c r="Q532" s="79" t="s">
        <v>418</v>
      </c>
      <c r="R532" s="79"/>
      <c r="S532" s="79"/>
      <c r="T532" s="78" t="str">
        <f>REPLACE(INDEX(GroupVertices[Group],MATCH(Edges24[[#This Row],[Vertex 1]],GroupVertices[Vertex],0)),1,1,"")</f>
        <v>3</v>
      </c>
      <c r="U532" s="78" t="str">
        <f>REPLACE(INDEX(GroupVertices[Group],MATCH(Edges24[[#This Row],[Vertex 2]],GroupVertices[Vertex],0)),1,1,"")</f>
        <v>1</v>
      </c>
      <c r="V532" s="48"/>
      <c r="W532" s="49"/>
      <c r="X532" s="48"/>
      <c r="Y532" s="49"/>
      <c r="Z532" s="48"/>
      <c r="AA532" s="49"/>
      <c r="AB532" s="48"/>
      <c r="AC532" s="49"/>
      <c r="AD532" s="48"/>
    </row>
    <row r="533" spans="1:30" ht="15">
      <c r="A533" s="65" t="s">
        <v>253</v>
      </c>
      <c r="B533" s="65" t="s">
        <v>318</v>
      </c>
      <c r="C533" s="66"/>
      <c r="D533" s="67"/>
      <c r="E533" s="66"/>
      <c r="F533" s="69"/>
      <c r="G533" s="66"/>
      <c r="H533" s="70"/>
      <c r="I533" s="71"/>
      <c r="J533" s="71"/>
      <c r="K533" s="34" t="s">
        <v>65</v>
      </c>
      <c r="L533" s="72">
        <v>533</v>
      </c>
      <c r="M533" s="72"/>
      <c r="N533" s="73"/>
      <c r="O533" s="79" t="s">
        <v>417</v>
      </c>
      <c r="P533" s="79">
        <v>1</v>
      </c>
      <c r="Q533" s="79" t="s">
        <v>418</v>
      </c>
      <c r="R533" s="79"/>
      <c r="S533" s="79"/>
      <c r="T533" s="78" t="str">
        <f>REPLACE(INDEX(GroupVertices[Group],MATCH(Edges24[[#This Row],[Vertex 1]],GroupVertices[Vertex],0)),1,1,"")</f>
        <v>3</v>
      </c>
      <c r="U533" s="78" t="str">
        <f>REPLACE(INDEX(GroupVertices[Group],MATCH(Edges24[[#This Row],[Vertex 2]],GroupVertices[Vertex],0)),1,1,"")</f>
        <v>3</v>
      </c>
      <c r="V533" s="48"/>
      <c r="W533" s="49"/>
      <c r="X533" s="48"/>
      <c r="Y533" s="49"/>
      <c r="Z533" s="48"/>
      <c r="AA533" s="49"/>
      <c r="AB533" s="48"/>
      <c r="AC533" s="49"/>
      <c r="AD533" s="48"/>
    </row>
    <row r="534" spans="1:30" ht="15">
      <c r="A534" s="65" t="s">
        <v>253</v>
      </c>
      <c r="B534" s="65" t="s">
        <v>350</v>
      </c>
      <c r="C534" s="66"/>
      <c r="D534" s="67"/>
      <c r="E534" s="66"/>
      <c r="F534" s="69"/>
      <c r="G534" s="66"/>
      <c r="H534" s="70"/>
      <c r="I534" s="71"/>
      <c r="J534" s="71"/>
      <c r="K534" s="34" t="s">
        <v>65</v>
      </c>
      <c r="L534" s="72">
        <v>534</v>
      </c>
      <c r="M534" s="72"/>
      <c r="N534" s="73"/>
      <c r="O534" s="79" t="s">
        <v>417</v>
      </c>
      <c r="P534" s="79">
        <v>1</v>
      </c>
      <c r="Q534" s="79" t="s">
        <v>418</v>
      </c>
      <c r="R534" s="79"/>
      <c r="S534" s="79"/>
      <c r="T534" s="78" t="str">
        <f>REPLACE(INDEX(GroupVertices[Group],MATCH(Edges24[[#This Row],[Vertex 1]],GroupVertices[Vertex],0)),1,1,"")</f>
        <v>3</v>
      </c>
      <c r="U534" s="78" t="str">
        <f>REPLACE(INDEX(GroupVertices[Group],MATCH(Edges24[[#This Row],[Vertex 2]],GroupVertices[Vertex],0)),1,1,"")</f>
        <v>3</v>
      </c>
      <c r="V534" s="48"/>
      <c r="W534" s="49"/>
      <c r="X534" s="48"/>
      <c r="Y534" s="49"/>
      <c r="Z534" s="48"/>
      <c r="AA534" s="49"/>
      <c r="AB534" s="48"/>
      <c r="AC534" s="49"/>
      <c r="AD534" s="48"/>
    </row>
    <row r="535" spans="1:30" ht="15">
      <c r="A535" s="65" t="s">
        <v>253</v>
      </c>
      <c r="B535" s="65" t="s">
        <v>283</v>
      </c>
      <c r="C535" s="66"/>
      <c r="D535" s="67"/>
      <c r="E535" s="66"/>
      <c r="F535" s="69"/>
      <c r="G535" s="66"/>
      <c r="H535" s="70"/>
      <c r="I535" s="71"/>
      <c r="J535" s="71"/>
      <c r="K535" s="34" t="s">
        <v>65</v>
      </c>
      <c r="L535" s="72">
        <v>535</v>
      </c>
      <c r="M535" s="72"/>
      <c r="N535" s="73"/>
      <c r="O535" s="79" t="s">
        <v>417</v>
      </c>
      <c r="P535" s="79">
        <v>1</v>
      </c>
      <c r="Q535" s="79" t="s">
        <v>418</v>
      </c>
      <c r="R535" s="79"/>
      <c r="S535" s="79"/>
      <c r="T535" s="78" t="str">
        <f>REPLACE(INDEX(GroupVertices[Group],MATCH(Edges24[[#This Row],[Vertex 1]],GroupVertices[Vertex],0)),1,1,"")</f>
        <v>3</v>
      </c>
      <c r="U535" s="78" t="str">
        <f>REPLACE(INDEX(GroupVertices[Group],MATCH(Edges24[[#This Row],[Vertex 2]],GroupVertices[Vertex],0)),1,1,"")</f>
        <v>2</v>
      </c>
      <c r="V535" s="48"/>
      <c r="W535" s="49"/>
      <c r="X535" s="48"/>
      <c r="Y535" s="49"/>
      <c r="Z535" s="48"/>
      <c r="AA535" s="49"/>
      <c r="AB535" s="48"/>
      <c r="AC535" s="49"/>
      <c r="AD535" s="48"/>
    </row>
    <row r="536" spans="1:30" ht="15">
      <c r="A536" s="65" t="s">
        <v>253</v>
      </c>
      <c r="B536" s="65" t="s">
        <v>313</v>
      </c>
      <c r="C536" s="66"/>
      <c r="D536" s="67"/>
      <c r="E536" s="66"/>
      <c r="F536" s="69"/>
      <c r="G536" s="66"/>
      <c r="H536" s="70"/>
      <c r="I536" s="71"/>
      <c r="J536" s="71"/>
      <c r="K536" s="34" t="s">
        <v>65</v>
      </c>
      <c r="L536" s="72">
        <v>536</v>
      </c>
      <c r="M536" s="72"/>
      <c r="N536" s="73"/>
      <c r="O536" s="79" t="s">
        <v>417</v>
      </c>
      <c r="P536" s="79">
        <v>1</v>
      </c>
      <c r="Q536" s="79" t="s">
        <v>418</v>
      </c>
      <c r="R536" s="79"/>
      <c r="S536" s="79"/>
      <c r="T536" s="78" t="str">
        <f>REPLACE(INDEX(GroupVertices[Group],MATCH(Edges24[[#This Row],[Vertex 1]],GroupVertices[Vertex],0)),1,1,"")</f>
        <v>3</v>
      </c>
      <c r="U536" s="78" t="str">
        <f>REPLACE(INDEX(GroupVertices[Group],MATCH(Edges24[[#This Row],[Vertex 2]],GroupVertices[Vertex],0)),1,1,"")</f>
        <v>2</v>
      </c>
      <c r="V536" s="48"/>
      <c r="W536" s="49"/>
      <c r="X536" s="48"/>
      <c r="Y536" s="49"/>
      <c r="Z536" s="48"/>
      <c r="AA536" s="49"/>
      <c r="AB536" s="48"/>
      <c r="AC536" s="49"/>
      <c r="AD536" s="48"/>
    </row>
    <row r="537" spans="1:30" ht="15">
      <c r="A537" s="65" t="s">
        <v>253</v>
      </c>
      <c r="B537" s="65" t="s">
        <v>300</v>
      </c>
      <c r="C537" s="66"/>
      <c r="D537" s="67"/>
      <c r="E537" s="66"/>
      <c r="F537" s="69"/>
      <c r="G537" s="66"/>
      <c r="H537" s="70"/>
      <c r="I537" s="71"/>
      <c r="J537" s="71"/>
      <c r="K537" s="34" t="s">
        <v>66</v>
      </c>
      <c r="L537" s="72">
        <v>537</v>
      </c>
      <c r="M537" s="72"/>
      <c r="N537" s="73"/>
      <c r="O537" s="79" t="s">
        <v>417</v>
      </c>
      <c r="P537" s="79">
        <v>1</v>
      </c>
      <c r="Q537" s="79" t="s">
        <v>418</v>
      </c>
      <c r="R537" s="79"/>
      <c r="S537" s="79"/>
      <c r="T537" s="78" t="str">
        <f>REPLACE(INDEX(GroupVertices[Group],MATCH(Edges24[[#This Row],[Vertex 1]],GroupVertices[Vertex],0)),1,1,"")</f>
        <v>3</v>
      </c>
      <c r="U537" s="78" t="str">
        <f>REPLACE(INDEX(GroupVertices[Group],MATCH(Edges24[[#This Row],[Vertex 2]],GroupVertices[Vertex],0)),1,1,"")</f>
        <v>3</v>
      </c>
      <c r="V537" s="48"/>
      <c r="W537" s="49"/>
      <c r="X537" s="48"/>
      <c r="Y537" s="49"/>
      <c r="Z537" s="48"/>
      <c r="AA537" s="49"/>
      <c r="AB537" s="48"/>
      <c r="AC537" s="49"/>
      <c r="AD537" s="48"/>
    </row>
    <row r="538" spans="1:30" ht="15">
      <c r="A538" s="65" t="s">
        <v>253</v>
      </c>
      <c r="B538" s="65" t="s">
        <v>341</v>
      </c>
      <c r="C538" s="66"/>
      <c r="D538" s="67"/>
      <c r="E538" s="66"/>
      <c r="F538" s="69"/>
      <c r="G538" s="66"/>
      <c r="H538" s="70"/>
      <c r="I538" s="71"/>
      <c r="J538" s="71"/>
      <c r="K538" s="34" t="s">
        <v>65</v>
      </c>
      <c r="L538" s="72">
        <v>538</v>
      </c>
      <c r="M538" s="72"/>
      <c r="N538" s="73"/>
      <c r="O538" s="79" t="s">
        <v>417</v>
      </c>
      <c r="P538" s="79">
        <v>1</v>
      </c>
      <c r="Q538" s="79" t="s">
        <v>418</v>
      </c>
      <c r="R538" s="79"/>
      <c r="S538" s="79"/>
      <c r="T538" s="78" t="str">
        <f>REPLACE(INDEX(GroupVertices[Group],MATCH(Edges24[[#This Row],[Vertex 1]],GroupVertices[Vertex],0)),1,1,"")</f>
        <v>3</v>
      </c>
      <c r="U538" s="78" t="str">
        <f>REPLACE(INDEX(GroupVertices[Group],MATCH(Edges24[[#This Row],[Vertex 2]],GroupVertices[Vertex],0)),1,1,"")</f>
        <v>4</v>
      </c>
      <c r="V538" s="48"/>
      <c r="W538" s="49"/>
      <c r="X538" s="48"/>
      <c r="Y538" s="49"/>
      <c r="Z538" s="48"/>
      <c r="AA538" s="49"/>
      <c r="AB538" s="48"/>
      <c r="AC538" s="49"/>
      <c r="AD538" s="48"/>
    </row>
    <row r="539" spans="1:30" ht="15">
      <c r="A539" s="65" t="s">
        <v>253</v>
      </c>
      <c r="B539" s="65" t="s">
        <v>324</v>
      </c>
      <c r="C539" s="66"/>
      <c r="D539" s="67"/>
      <c r="E539" s="66"/>
      <c r="F539" s="69"/>
      <c r="G539" s="66"/>
      <c r="H539" s="70"/>
      <c r="I539" s="71"/>
      <c r="J539" s="71"/>
      <c r="K539" s="34" t="s">
        <v>65</v>
      </c>
      <c r="L539" s="72">
        <v>539</v>
      </c>
      <c r="M539" s="72"/>
      <c r="N539" s="73"/>
      <c r="O539" s="79" t="s">
        <v>417</v>
      </c>
      <c r="P539" s="79">
        <v>1</v>
      </c>
      <c r="Q539" s="79" t="s">
        <v>418</v>
      </c>
      <c r="R539" s="79"/>
      <c r="S539" s="79"/>
      <c r="T539" s="78" t="str">
        <f>REPLACE(INDEX(GroupVertices[Group],MATCH(Edges24[[#This Row],[Vertex 1]],GroupVertices[Vertex],0)),1,1,"")</f>
        <v>3</v>
      </c>
      <c r="U539" s="78" t="str">
        <f>REPLACE(INDEX(GroupVertices[Group],MATCH(Edges24[[#This Row],[Vertex 2]],GroupVertices[Vertex],0)),1,1,"")</f>
        <v>3</v>
      </c>
      <c r="V539" s="48"/>
      <c r="W539" s="49"/>
      <c r="X539" s="48"/>
      <c r="Y539" s="49"/>
      <c r="Z539" s="48"/>
      <c r="AA539" s="49"/>
      <c r="AB539" s="48"/>
      <c r="AC539" s="49"/>
      <c r="AD539" s="48"/>
    </row>
    <row r="540" spans="1:30" ht="15">
      <c r="A540" s="65" t="s">
        <v>199</v>
      </c>
      <c r="B540" s="65" t="s">
        <v>253</v>
      </c>
      <c r="C540" s="66"/>
      <c r="D540" s="67"/>
      <c r="E540" s="66"/>
      <c r="F540" s="69"/>
      <c r="G540" s="66"/>
      <c r="H540" s="70"/>
      <c r="I540" s="71"/>
      <c r="J540" s="71"/>
      <c r="K540" s="34" t="s">
        <v>65</v>
      </c>
      <c r="L540" s="72">
        <v>540</v>
      </c>
      <c r="M540" s="72"/>
      <c r="N540" s="73"/>
      <c r="O540" s="79" t="s">
        <v>417</v>
      </c>
      <c r="P540" s="79">
        <v>1</v>
      </c>
      <c r="Q540" s="79" t="s">
        <v>418</v>
      </c>
      <c r="R540" s="79"/>
      <c r="S540" s="79"/>
      <c r="T540" s="78" t="str">
        <f>REPLACE(INDEX(GroupVertices[Group],MATCH(Edges24[[#This Row],[Vertex 1]],GroupVertices[Vertex],0)),1,1,"")</f>
        <v>1</v>
      </c>
      <c r="U540" s="78" t="str">
        <f>REPLACE(INDEX(GroupVertices[Group],MATCH(Edges24[[#This Row],[Vertex 2]],GroupVertices[Vertex],0)),1,1,"")</f>
        <v>3</v>
      </c>
      <c r="V540" s="48"/>
      <c r="W540" s="49"/>
      <c r="X540" s="48"/>
      <c r="Y540" s="49"/>
      <c r="Z540" s="48"/>
      <c r="AA540" s="49"/>
      <c r="AB540" s="48"/>
      <c r="AC540" s="49"/>
      <c r="AD540" s="48"/>
    </row>
    <row r="541" spans="1:30" ht="15">
      <c r="A541" s="65" t="s">
        <v>301</v>
      </c>
      <c r="B541" s="65" t="s">
        <v>253</v>
      </c>
      <c r="C541" s="66"/>
      <c r="D541" s="67"/>
      <c r="E541" s="66"/>
      <c r="F541" s="69"/>
      <c r="G541" s="66"/>
      <c r="H541" s="70"/>
      <c r="I541" s="71"/>
      <c r="J541" s="71"/>
      <c r="K541" s="34" t="s">
        <v>65</v>
      </c>
      <c r="L541" s="72">
        <v>541</v>
      </c>
      <c r="M541" s="72"/>
      <c r="N541" s="73"/>
      <c r="O541" s="79" t="s">
        <v>417</v>
      </c>
      <c r="P541" s="79">
        <v>1</v>
      </c>
      <c r="Q541" s="79" t="s">
        <v>418</v>
      </c>
      <c r="R541" s="79"/>
      <c r="S541" s="79"/>
      <c r="T541" s="78" t="str">
        <f>REPLACE(INDEX(GroupVertices[Group],MATCH(Edges24[[#This Row],[Vertex 1]],GroupVertices[Vertex],0)),1,1,"")</f>
        <v>3</v>
      </c>
      <c r="U541" s="78" t="str">
        <f>REPLACE(INDEX(GroupVertices[Group],MATCH(Edges24[[#This Row],[Vertex 2]],GroupVertices[Vertex],0)),1,1,"")</f>
        <v>3</v>
      </c>
      <c r="V541" s="48"/>
      <c r="W541" s="49"/>
      <c r="X541" s="48"/>
      <c r="Y541" s="49"/>
      <c r="Z541" s="48"/>
      <c r="AA541" s="49"/>
      <c r="AB541" s="48"/>
      <c r="AC541" s="49"/>
      <c r="AD541" s="48"/>
    </row>
    <row r="542" spans="1:30" ht="15">
      <c r="A542" s="65" t="s">
        <v>302</v>
      </c>
      <c r="B542" s="65" t="s">
        <v>253</v>
      </c>
      <c r="C542" s="66"/>
      <c r="D542" s="67"/>
      <c r="E542" s="66"/>
      <c r="F542" s="69"/>
      <c r="G542" s="66"/>
      <c r="H542" s="70"/>
      <c r="I542" s="71"/>
      <c r="J542" s="71"/>
      <c r="K542" s="34" t="s">
        <v>65</v>
      </c>
      <c r="L542" s="72">
        <v>542</v>
      </c>
      <c r="M542" s="72"/>
      <c r="N542" s="73"/>
      <c r="O542" s="79" t="s">
        <v>417</v>
      </c>
      <c r="P542" s="79">
        <v>1</v>
      </c>
      <c r="Q542" s="79" t="s">
        <v>418</v>
      </c>
      <c r="R542" s="79"/>
      <c r="S542" s="79"/>
      <c r="T542" s="78" t="str">
        <f>REPLACE(INDEX(GroupVertices[Group],MATCH(Edges24[[#This Row],[Vertex 1]],GroupVertices[Vertex],0)),1,1,"")</f>
        <v>3</v>
      </c>
      <c r="U542" s="78" t="str">
        <f>REPLACE(INDEX(GroupVertices[Group],MATCH(Edges24[[#This Row],[Vertex 2]],GroupVertices[Vertex],0)),1,1,"")</f>
        <v>3</v>
      </c>
      <c r="V542" s="48"/>
      <c r="W542" s="49"/>
      <c r="X542" s="48"/>
      <c r="Y542" s="49"/>
      <c r="Z542" s="48"/>
      <c r="AA542" s="49"/>
      <c r="AB542" s="48"/>
      <c r="AC542" s="49"/>
      <c r="AD542" s="48"/>
    </row>
    <row r="543" spans="1:30" ht="15">
      <c r="A543" s="65" t="s">
        <v>300</v>
      </c>
      <c r="B543" s="65" t="s">
        <v>253</v>
      </c>
      <c r="C543" s="66"/>
      <c r="D543" s="67"/>
      <c r="E543" s="66"/>
      <c r="F543" s="69"/>
      <c r="G543" s="66"/>
      <c r="H543" s="70"/>
      <c r="I543" s="71"/>
      <c r="J543" s="71"/>
      <c r="K543" s="34" t="s">
        <v>66</v>
      </c>
      <c r="L543" s="72">
        <v>543</v>
      </c>
      <c r="M543" s="72"/>
      <c r="N543" s="73"/>
      <c r="O543" s="79" t="s">
        <v>417</v>
      </c>
      <c r="P543" s="79">
        <v>1</v>
      </c>
      <c r="Q543" s="79" t="s">
        <v>418</v>
      </c>
      <c r="R543" s="79"/>
      <c r="S543" s="79"/>
      <c r="T543" s="78" t="str">
        <f>REPLACE(INDEX(GroupVertices[Group],MATCH(Edges24[[#This Row],[Vertex 1]],GroupVertices[Vertex],0)),1,1,"")</f>
        <v>3</v>
      </c>
      <c r="U543" s="78" t="str">
        <f>REPLACE(INDEX(GroupVertices[Group],MATCH(Edges24[[#This Row],[Vertex 2]],GroupVertices[Vertex],0)),1,1,"")</f>
        <v>3</v>
      </c>
      <c r="V543" s="48"/>
      <c r="W543" s="49"/>
      <c r="X543" s="48"/>
      <c r="Y543" s="49"/>
      <c r="Z543" s="48"/>
      <c r="AA543" s="49"/>
      <c r="AB543" s="48"/>
      <c r="AC543" s="49"/>
      <c r="AD543" s="48"/>
    </row>
    <row r="544" spans="1:30" ht="15">
      <c r="A544" s="65" t="s">
        <v>300</v>
      </c>
      <c r="B544" s="65" t="s">
        <v>240</v>
      </c>
      <c r="C544" s="66"/>
      <c r="D544" s="67"/>
      <c r="E544" s="66"/>
      <c r="F544" s="69"/>
      <c r="G544" s="66"/>
      <c r="H544" s="70"/>
      <c r="I544" s="71"/>
      <c r="J544" s="71"/>
      <c r="K544" s="34" t="s">
        <v>65</v>
      </c>
      <c r="L544" s="72">
        <v>544</v>
      </c>
      <c r="M544" s="72"/>
      <c r="N544" s="73"/>
      <c r="O544" s="79" t="s">
        <v>417</v>
      </c>
      <c r="P544" s="79">
        <v>1</v>
      </c>
      <c r="Q544" s="79" t="s">
        <v>418</v>
      </c>
      <c r="R544" s="79"/>
      <c r="S544" s="79"/>
      <c r="T544" s="78" t="str">
        <f>REPLACE(INDEX(GroupVertices[Group],MATCH(Edges24[[#This Row],[Vertex 1]],GroupVertices[Vertex],0)),1,1,"")</f>
        <v>3</v>
      </c>
      <c r="U544" s="78" t="str">
        <f>REPLACE(INDEX(GroupVertices[Group],MATCH(Edges24[[#This Row],[Vertex 2]],GroupVertices[Vertex],0)),1,1,"")</f>
        <v>4</v>
      </c>
      <c r="V544" s="48"/>
      <c r="W544" s="49"/>
      <c r="X544" s="48"/>
      <c r="Y544" s="49"/>
      <c r="Z544" s="48"/>
      <c r="AA544" s="49"/>
      <c r="AB544" s="48"/>
      <c r="AC544" s="49"/>
      <c r="AD544" s="48"/>
    </row>
    <row r="545" spans="1:30" ht="15">
      <c r="A545" s="65" t="s">
        <v>300</v>
      </c>
      <c r="B545" s="65" t="s">
        <v>326</v>
      </c>
      <c r="C545" s="66"/>
      <c r="D545" s="67"/>
      <c r="E545" s="66"/>
      <c r="F545" s="69"/>
      <c r="G545" s="66"/>
      <c r="H545" s="70"/>
      <c r="I545" s="71"/>
      <c r="J545" s="71"/>
      <c r="K545" s="34" t="s">
        <v>65</v>
      </c>
      <c r="L545" s="72">
        <v>545</v>
      </c>
      <c r="M545" s="72"/>
      <c r="N545" s="73"/>
      <c r="O545" s="79" t="s">
        <v>417</v>
      </c>
      <c r="P545" s="79">
        <v>1</v>
      </c>
      <c r="Q545" s="79" t="s">
        <v>418</v>
      </c>
      <c r="R545" s="79"/>
      <c r="S545" s="79"/>
      <c r="T545" s="78" t="str">
        <f>REPLACE(INDEX(GroupVertices[Group],MATCH(Edges24[[#This Row],[Vertex 1]],GroupVertices[Vertex],0)),1,1,"")</f>
        <v>3</v>
      </c>
      <c r="U545" s="78" t="str">
        <f>REPLACE(INDEX(GroupVertices[Group],MATCH(Edges24[[#This Row],[Vertex 2]],GroupVertices[Vertex],0)),1,1,"")</f>
        <v>3</v>
      </c>
      <c r="V545" s="48"/>
      <c r="W545" s="49"/>
      <c r="X545" s="48"/>
      <c r="Y545" s="49"/>
      <c r="Z545" s="48"/>
      <c r="AA545" s="49"/>
      <c r="AB545" s="48"/>
      <c r="AC545" s="49"/>
      <c r="AD545" s="48"/>
    </row>
    <row r="546" spans="1:30" ht="15">
      <c r="A546" s="65" t="s">
        <v>300</v>
      </c>
      <c r="B546" s="65" t="s">
        <v>295</v>
      </c>
      <c r="C546" s="66"/>
      <c r="D546" s="67"/>
      <c r="E546" s="66"/>
      <c r="F546" s="69"/>
      <c r="G546" s="66"/>
      <c r="H546" s="70"/>
      <c r="I546" s="71"/>
      <c r="J546" s="71"/>
      <c r="K546" s="34" t="s">
        <v>65</v>
      </c>
      <c r="L546" s="72">
        <v>546</v>
      </c>
      <c r="M546" s="72"/>
      <c r="N546" s="73"/>
      <c r="O546" s="79" t="s">
        <v>417</v>
      </c>
      <c r="P546" s="79">
        <v>1</v>
      </c>
      <c r="Q546" s="79" t="s">
        <v>418</v>
      </c>
      <c r="R546" s="79"/>
      <c r="S546" s="79"/>
      <c r="T546" s="78" t="str">
        <f>REPLACE(INDEX(GroupVertices[Group],MATCH(Edges24[[#This Row],[Vertex 1]],GroupVertices[Vertex],0)),1,1,"")</f>
        <v>3</v>
      </c>
      <c r="U546" s="78" t="str">
        <f>REPLACE(INDEX(GroupVertices[Group],MATCH(Edges24[[#This Row],[Vertex 2]],GroupVertices[Vertex],0)),1,1,"")</f>
        <v>2</v>
      </c>
      <c r="V546" s="48"/>
      <c r="W546" s="49"/>
      <c r="X546" s="48"/>
      <c r="Y546" s="49"/>
      <c r="Z546" s="48"/>
      <c r="AA546" s="49"/>
      <c r="AB546" s="48"/>
      <c r="AC546" s="49"/>
      <c r="AD546" s="48"/>
    </row>
    <row r="547" spans="1:30" ht="15">
      <c r="A547" s="65" t="s">
        <v>300</v>
      </c>
      <c r="B547" s="65" t="s">
        <v>357</v>
      </c>
      <c r="C547" s="66"/>
      <c r="D547" s="67"/>
      <c r="E547" s="66"/>
      <c r="F547" s="69"/>
      <c r="G547" s="66"/>
      <c r="H547" s="70"/>
      <c r="I547" s="71"/>
      <c r="J547" s="71"/>
      <c r="K547" s="34" t="s">
        <v>65</v>
      </c>
      <c r="L547" s="72">
        <v>547</v>
      </c>
      <c r="M547" s="72"/>
      <c r="N547" s="73"/>
      <c r="O547" s="79" t="s">
        <v>417</v>
      </c>
      <c r="P547" s="79">
        <v>1</v>
      </c>
      <c r="Q547" s="79" t="s">
        <v>418</v>
      </c>
      <c r="R547" s="79"/>
      <c r="S547" s="79"/>
      <c r="T547" s="78" t="str">
        <f>REPLACE(INDEX(GroupVertices[Group],MATCH(Edges24[[#This Row],[Vertex 1]],GroupVertices[Vertex],0)),1,1,"")</f>
        <v>3</v>
      </c>
      <c r="U547" s="78" t="str">
        <f>REPLACE(INDEX(GroupVertices[Group],MATCH(Edges24[[#This Row],[Vertex 2]],GroupVertices[Vertex],0)),1,1,"")</f>
        <v>2</v>
      </c>
      <c r="V547" s="48"/>
      <c r="W547" s="49"/>
      <c r="X547" s="48"/>
      <c r="Y547" s="49"/>
      <c r="Z547" s="48"/>
      <c r="AA547" s="49"/>
      <c r="AB547" s="48"/>
      <c r="AC547" s="49"/>
      <c r="AD547" s="48"/>
    </row>
    <row r="548" spans="1:30" ht="15">
      <c r="A548" s="65" t="s">
        <v>199</v>
      </c>
      <c r="B548" s="65" t="s">
        <v>300</v>
      </c>
      <c r="C548" s="66"/>
      <c r="D548" s="67"/>
      <c r="E548" s="66"/>
      <c r="F548" s="69"/>
      <c r="G548" s="66"/>
      <c r="H548" s="70"/>
      <c r="I548" s="71"/>
      <c r="J548" s="71"/>
      <c r="K548" s="34" t="s">
        <v>65</v>
      </c>
      <c r="L548" s="72">
        <v>548</v>
      </c>
      <c r="M548" s="72"/>
      <c r="N548" s="73"/>
      <c r="O548" s="79" t="s">
        <v>417</v>
      </c>
      <c r="P548" s="79">
        <v>1</v>
      </c>
      <c r="Q548" s="79" t="s">
        <v>418</v>
      </c>
      <c r="R548" s="79"/>
      <c r="S548" s="79"/>
      <c r="T548" s="78" t="str">
        <f>REPLACE(INDEX(GroupVertices[Group],MATCH(Edges24[[#This Row],[Vertex 1]],GroupVertices[Vertex],0)),1,1,"")</f>
        <v>1</v>
      </c>
      <c r="U548" s="78" t="str">
        <f>REPLACE(INDEX(GroupVertices[Group],MATCH(Edges24[[#This Row],[Vertex 2]],GroupVertices[Vertex],0)),1,1,"")</f>
        <v>3</v>
      </c>
      <c r="V548" s="48"/>
      <c r="W548" s="49"/>
      <c r="X548" s="48"/>
      <c r="Y548" s="49"/>
      <c r="Z548" s="48"/>
      <c r="AA548" s="49"/>
      <c r="AB548" s="48"/>
      <c r="AC548" s="49"/>
      <c r="AD548" s="48"/>
    </row>
    <row r="549" spans="1:30" ht="15">
      <c r="A549" s="65" t="s">
        <v>217</v>
      </c>
      <c r="B549" s="65" t="s">
        <v>235</v>
      </c>
      <c r="C549" s="66"/>
      <c r="D549" s="67"/>
      <c r="E549" s="66"/>
      <c r="F549" s="69"/>
      <c r="G549" s="66"/>
      <c r="H549" s="70"/>
      <c r="I549" s="71"/>
      <c r="J549" s="71"/>
      <c r="K549" s="34" t="s">
        <v>65</v>
      </c>
      <c r="L549" s="72">
        <v>549</v>
      </c>
      <c r="M549" s="72"/>
      <c r="N549" s="73"/>
      <c r="O549" s="79" t="s">
        <v>417</v>
      </c>
      <c r="P549" s="79">
        <v>1</v>
      </c>
      <c r="Q549" s="79" t="s">
        <v>418</v>
      </c>
      <c r="R549" s="79"/>
      <c r="S549" s="79"/>
      <c r="T549" s="78" t="str">
        <f>REPLACE(INDEX(GroupVertices[Group],MATCH(Edges24[[#This Row],[Vertex 1]],GroupVertices[Vertex],0)),1,1,"")</f>
        <v>1</v>
      </c>
      <c r="U549" s="78" t="str">
        <f>REPLACE(INDEX(GroupVertices[Group],MATCH(Edges24[[#This Row],[Vertex 2]],GroupVertices[Vertex],0)),1,1,"")</f>
        <v>1</v>
      </c>
      <c r="V549" s="48"/>
      <c r="W549" s="49"/>
      <c r="X549" s="48"/>
      <c r="Y549" s="49"/>
      <c r="Z549" s="48"/>
      <c r="AA549" s="49"/>
      <c r="AB549" s="48"/>
      <c r="AC549" s="49"/>
      <c r="AD549" s="48"/>
    </row>
    <row r="550" spans="1:30" ht="15">
      <c r="A550" s="65" t="s">
        <v>217</v>
      </c>
      <c r="B550" s="65" t="s">
        <v>221</v>
      </c>
      <c r="C550" s="66"/>
      <c r="D550" s="67"/>
      <c r="E550" s="66"/>
      <c r="F550" s="69"/>
      <c r="G550" s="66"/>
      <c r="H550" s="70"/>
      <c r="I550" s="71"/>
      <c r="J550" s="71"/>
      <c r="K550" s="34" t="s">
        <v>65</v>
      </c>
      <c r="L550" s="72">
        <v>550</v>
      </c>
      <c r="M550" s="72"/>
      <c r="N550" s="73"/>
      <c r="O550" s="79" t="s">
        <v>417</v>
      </c>
      <c r="P550" s="79">
        <v>1</v>
      </c>
      <c r="Q550" s="79" t="s">
        <v>418</v>
      </c>
      <c r="R550" s="79"/>
      <c r="S550" s="79"/>
      <c r="T550" s="78" t="str">
        <f>REPLACE(INDEX(GroupVertices[Group],MATCH(Edges24[[#This Row],[Vertex 1]],GroupVertices[Vertex],0)),1,1,"")</f>
        <v>1</v>
      </c>
      <c r="U550" s="78" t="str">
        <f>REPLACE(INDEX(GroupVertices[Group],MATCH(Edges24[[#This Row],[Vertex 2]],GroupVertices[Vertex],0)),1,1,"")</f>
        <v>1</v>
      </c>
      <c r="V550" s="48"/>
      <c r="W550" s="49"/>
      <c r="X550" s="48"/>
      <c r="Y550" s="49"/>
      <c r="Z550" s="48"/>
      <c r="AA550" s="49"/>
      <c r="AB550" s="48"/>
      <c r="AC550" s="49"/>
      <c r="AD550" s="48"/>
    </row>
    <row r="551" spans="1:30" ht="15">
      <c r="A551" s="65" t="s">
        <v>217</v>
      </c>
      <c r="B551" s="65" t="s">
        <v>276</v>
      </c>
      <c r="C551" s="66"/>
      <c r="D551" s="67"/>
      <c r="E551" s="66"/>
      <c r="F551" s="69"/>
      <c r="G551" s="66"/>
      <c r="H551" s="70"/>
      <c r="I551" s="71"/>
      <c r="J551" s="71"/>
      <c r="K551" s="34" t="s">
        <v>65</v>
      </c>
      <c r="L551" s="72">
        <v>551</v>
      </c>
      <c r="M551" s="72"/>
      <c r="N551" s="73"/>
      <c r="O551" s="79" t="s">
        <v>417</v>
      </c>
      <c r="P551" s="79">
        <v>1</v>
      </c>
      <c r="Q551" s="79" t="s">
        <v>418</v>
      </c>
      <c r="R551" s="79"/>
      <c r="S551" s="79"/>
      <c r="T551" s="78" t="str">
        <f>REPLACE(INDEX(GroupVertices[Group],MATCH(Edges24[[#This Row],[Vertex 1]],GroupVertices[Vertex],0)),1,1,"")</f>
        <v>1</v>
      </c>
      <c r="U551" s="78" t="str">
        <f>REPLACE(INDEX(GroupVertices[Group],MATCH(Edges24[[#This Row],[Vertex 2]],GroupVertices[Vertex],0)),1,1,"")</f>
        <v>3</v>
      </c>
      <c r="V551" s="48"/>
      <c r="W551" s="49"/>
      <c r="X551" s="48"/>
      <c r="Y551" s="49"/>
      <c r="Z551" s="48"/>
      <c r="AA551" s="49"/>
      <c r="AB551" s="48"/>
      <c r="AC551" s="49"/>
      <c r="AD551" s="48"/>
    </row>
    <row r="552" spans="1:30" ht="15">
      <c r="A552" s="65" t="s">
        <v>217</v>
      </c>
      <c r="B552" s="65" t="s">
        <v>222</v>
      </c>
      <c r="C552" s="66"/>
      <c r="D552" s="67"/>
      <c r="E552" s="66"/>
      <c r="F552" s="69"/>
      <c r="G552" s="66"/>
      <c r="H552" s="70"/>
      <c r="I552" s="71"/>
      <c r="J552" s="71"/>
      <c r="K552" s="34" t="s">
        <v>65</v>
      </c>
      <c r="L552" s="72">
        <v>552</v>
      </c>
      <c r="M552" s="72"/>
      <c r="N552" s="73"/>
      <c r="O552" s="79" t="s">
        <v>417</v>
      </c>
      <c r="P552" s="79">
        <v>1</v>
      </c>
      <c r="Q552" s="79" t="s">
        <v>418</v>
      </c>
      <c r="R552" s="79"/>
      <c r="S552" s="79"/>
      <c r="T552" s="78" t="str">
        <f>REPLACE(INDEX(GroupVertices[Group],MATCH(Edges24[[#This Row],[Vertex 1]],GroupVertices[Vertex],0)),1,1,"")</f>
        <v>1</v>
      </c>
      <c r="U552" s="78" t="str">
        <f>REPLACE(INDEX(GroupVertices[Group],MATCH(Edges24[[#This Row],[Vertex 2]],GroupVertices[Vertex],0)),1,1,"")</f>
        <v>3</v>
      </c>
      <c r="V552" s="48"/>
      <c r="W552" s="49"/>
      <c r="X552" s="48"/>
      <c r="Y552" s="49"/>
      <c r="Z552" s="48"/>
      <c r="AA552" s="49"/>
      <c r="AB552" s="48"/>
      <c r="AC552" s="49"/>
      <c r="AD552" s="48"/>
    </row>
    <row r="553" spans="1:30" ht="15">
      <c r="A553" s="65" t="s">
        <v>217</v>
      </c>
      <c r="B553" s="65" t="s">
        <v>219</v>
      </c>
      <c r="C553" s="66"/>
      <c r="D553" s="67"/>
      <c r="E553" s="66"/>
      <c r="F553" s="69"/>
      <c r="G553" s="66"/>
      <c r="H553" s="70"/>
      <c r="I553" s="71"/>
      <c r="J553" s="71"/>
      <c r="K553" s="34" t="s">
        <v>66</v>
      </c>
      <c r="L553" s="72">
        <v>553</v>
      </c>
      <c r="M553" s="72"/>
      <c r="N553" s="73"/>
      <c r="O553" s="79" t="s">
        <v>417</v>
      </c>
      <c r="P553" s="79">
        <v>1</v>
      </c>
      <c r="Q553" s="79" t="s">
        <v>418</v>
      </c>
      <c r="R553" s="79"/>
      <c r="S553" s="79"/>
      <c r="T553" s="78" t="str">
        <f>REPLACE(INDEX(GroupVertices[Group],MATCH(Edges24[[#This Row],[Vertex 1]],GroupVertices[Vertex],0)),1,1,"")</f>
        <v>1</v>
      </c>
      <c r="U553" s="78" t="str">
        <f>REPLACE(INDEX(GroupVertices[Group],MATCH(Edges24[[#This Row],[Vertex 2]],GroupVertices[Vertex],0)),1,1,"")</f>
        <v>4</v>
      </c>
      <c r="V553" s="48"/>
      <c r="W553" s="49"/>
      <c r="X553" s="48"/>
      <c r="Y553" s="49"/>
      <c r="Z553" s="48"/>
      <c r="AA553" s="49"/>
      <c r="AB553" s="48"/>
      <c r="AC553" s="49"/>
      <c r="AD553" s="48"/>
    </row>
    <row r="554" spans="1:30" ht="15">
      <c r="A554" s="65" t="s">
        <v>217</v>
      </c>
      <c r="B554" s="65" t="s">
        <v>394</v>
      </c>
      <c r="C554" s="66"/>
      <c r="D554" s="67"/>
      <c r="E554" s="66"/>
      <c r="F554" s="69"/>
      <c r="G554" s="66"/>
      <c r="H554" s="70"/>
      <c r="I554" s="71"/>
      <c r="J554" s="71"/>
      <c r="K554" s="34" t="s">
        <v>65</v>
      </c>
      <c r="L554" s="72">
        <v>554</v>
      </c>
      <c r="M554" s="72"/>
      <c r="N554" s="73"/>
      <c r="O554" s="79" t="s">
        <v>417</v>
      </c>
      <c r="P554" s="79">
        <v>1</v>
      </c>
      <c r="Q554" s="79" t="s">
        <v>418</v>
      </c>
      <c r="R554" s="79"/>
      <c r="S554" s="79"/>
      <c r="T554" s="78" t="str">
        <f>REPLACE(INDEX(GroupVertices[Group],MATCH(Edges24[[#This Row],[Vertex 1]],GroupVertices[Vertex],0)),1,1,"")</f>
        <v>1</v>
      </c>
      <c r="U554" s="78" t="str">
        <f>REPLACE(INDEX(GroupVertices[Group],MATCH(Edges24[[#This Row],[Vertex 2]],GroupVertices[Vertex],0)),1,1,"")</f>
        <v>4</v>
      </c>
      <c r="V554" s="48"/>
      <c r="W554" s="49"/>
      <c r="X554" s="48"/>
      <c r="Y554" s="49"/>
      <c r="Z554" s="48"/>
      <c r="AA554" s="49"/>
      <c r="AB554" s="48"/>
      <c r="AC554" s="49"/>
      <c r="AD554" s="48"/>
    </row>
    <row r="555" spans="1:30" ht="15">
      <c r="A555" s="65" t="s">
        <v>217</v>
      </c>
      <c r="B555" s="65" t="s">
        <v>297</v>
      </c>
      <c r="C555" s="66"/>
      <c r="D555" s="67"/>
      <c r="E555" s="66"/>
      <c r="F555" s="69"/>
      <c r="G555" s="66"/>
      <c r="H555" s="70"/>
      <c r="I555" s="71"/>
      <c r="J555" s="71"/>
      <c r="K555" s="34" t="s">
        <v>65</v>
      </c>
      <c r="L555" s="72">
        <v>555</v>
      </c>
      <c r="M555" s="72"/>
      <c r="N555" s="73"/>
      <c r="O555" s="79" t="s">
        <v>417</v>
      </c>
      <c r="P555" s="79">
        <v>1</v>
      </c>
      <c r="Q555" s="79" t="s">
        <v>418</v>
      </c>
      <c r="R555" s="79"/>
      <c r="S555" s="79"/>
      <c r="T555" s="78" t="str">
        <f>REPLACE(INDEX(GroupVertices[Group],MATCH(Edges24[[#This Row],[Vertex 1]],GroupVertices[Vertex],0)),1,1,"")</f>
        <v>1</v>
      </c>
      <c r="U555" s="78" t="str">
        <f>REPLACE(INDEX(GroupVertices[Group],MATCH(Edges24[[#This Row],[Vertex 2]],GroupVertices[Vertex],0)),1,1,"")</f>
        <v>4</v>
      </c>
      <c r="V555" s="48"/>
      <c r="W555" s="49"/>
      <c r="X555" s="48"/>
      <c r="Y555" s="49"/>
      <c r="Z555" s="48"/>
      <c r="AA555" s="49"/>
      <c r="AB555" s="48"/>
      <c r="AC555" s="49"/>
      <c r="AD555" s="48"/>
    </row>
    <row r="556" spans="1:30" ht="15">
      <c r="A556" s="65" t="s">
        <v>217</v>
      </c>
      <c r="B556" s="65" t="s">
        <v>303</v>
      </c>
      <c r="C556" s="66"/>
      <c r="D556" s="67"/>
      <c r="E556" s="66"/>
      <c r="F556" s="69"/>
      <c r="G556" s="66"/>
      <c r="H556" s="70"/>
      <c r="I556" s="71"/>
      <c r="J556" s="71"/>
      <c r="K556" s="34" t="s">
        <v>66</v>
      </c>
      <c r="L556" s="72">
        <v>556</v>
      </c>
      <c r="M556" s="72"/>
      <c r="N556" s="73"/>
      <c r="O556" s="79" t="s">
        <v>417</v>
      </c>
      <c r="P556" s="79">
        <v>1</v>
      </c>
      <c r="Q556" s="79" t="s">
        <v>418</v>
      </c>
      <c r="R556" s="79"/>
      <c r="S556" s="79"/>
      <c r="T556" s="78" t="str">
        <f>REPLACE(INDEX(GroupVertices[Group],MATCH(Edges24[[#This Row],[Vertex 1]],GroupVertices[Vertex],0)),1,1,"")</f>
        <v>1</v>
      </c>
      <c r="U556" s="78" t="str">
        <f>REPLACE(INDEX(GroupVertices[Group],MATCH(Edges24[[#This Row],[Vertex 2]],GroupVertices[Vertex],0)),1,1,"")</f>
        <v>4</v>
      </c>
      <c r="V556" s="48"/>
      <c r="W556" s="49"/>
      <c r="X556" s="48"/>
      <c r="Y556" s="49"/>
      <c r="Z556" s="48"/>
      <c r="AA556" s="49"/>
      <c r="AB556" s="48"/>
      <c r="AC556" s="49"/>
      <c r="AD556" s="48"/>
    </row>
    <row r="557" spans="1:30" ht="15">
      <c r="A557" s="65" t="s">
        <v>217</v>
      </c>
      <c r="B557" s="65" t="s">
        <v>324</v>
      </c>
      <c r="C557" s="66"/>
      <c r="D557" s="67"/>
      <c r="E557" s="66"/>
      <c r="F557" s="69"/>
      <c r="G557" s="66"/>
      <c r="H557" s="70"/>
      <c r="I557" s="71"/>
      <c r="J557" s="71"/>
      <c r="K557" s="34" t="s">
        <v>65</v>
      </c>
      <c r="L557" s="72">
        <v>557</v>
      </c>
      <c r="M557" s="72"/>
      <c r="N557" s="73"/>
      <c r="O557" s="79" t="s">
        <v>417</v>
      </c>
      <c r="P557" s="79">
        <v>1</v>
      </c>
      <c r="Q557" s="79" t="s">
        <v>418</v>
      </c>
      <c r="R557" s="79"/>
      <c r="S557" s="79"/>
      <c r="T557" s="78" t="str">
        <f>REPLACE(INDEX(GroupVertices[Group],MATCH(Edges24[[#This Row],[Vertex 1]],GroupVertices[Vertex],0)),1,1,"")</f>
        <v>1</v>
      </c>
      <c r="U557" s="78" t="str">
        <f>REPLACE(INDEX(GroupVertices[Group],MATCH(Edges24[[#This Row],[Vertex 2]],GroupVertices[Vertex],0)),1,1,"")</f>
        <v>3</v>
      </c>
      <c r="V557" s="48"/>
      <c r="W557" s="49"/>
      <c r="X557" s="48"/>
      <c r="Y557" s="49"/>
      <c r="Z557" s="48"/>
      <c r="AA557" s="49"/>
      <c r="AB557" s="48"/>
      <c r="AC557" s="49"/>
      <c r="AD557" s="48"/>
    </row>
    <row r="558" spans="1:30" ht="15">
      <c r="A558" s="65" t="s">
        <v>217</v>
      </c>
      <c r="B558" s="65" t="s">
        <v>325</v>
      </c>
      <c r="C558" s="66"/>
      <c r="D558" s="67"/>
      <c r="E558" s="66"/>
      <c r="F558" s="69"/>
      <c r="G558" s="66"/>
      <c r="H558" s="70"/>
      <c r="I558" s="71"/>
      <c r="J558" s="71"/>
      <c r="K558" s="34" t="s">
        <v>65</v>
      </c>
      <c r="L558" s="72">
        <v>558</v>
      </c>
      <c r="M558" s="72"/>
      <c r="N558" s="73"/>
      <c r="O558" s="79" t="s">
        <v>417</v>
      </c>
      <c r="P558" s="79">
        <v>1</v>
      </c>
      <c r="Q558" s="79" t="s">
        <v>418</v>
      </c>
      <c r="R558" s="79"/>
      <c r="S558" s="79"/>
      <c r="T558" s="78" t="str">
        <f>REPLACE(INDEX(GroupVertices[Group],MATCH(Edges24[[#This Row],[Vertex 1]],GroupVertices[Vertex],0)),1,1,"")</f>
        <v>1</v>
      </c>
      <c r="U558" s="78" t="str">
        <f>REPLACE(INDEX(GroupVertices[Group],MATCH(Edges24[[#This Row],[Vertex 2]],GroupVertices[Vertex],0)),1,1,"")</f>
        <v>3</v>
      </c>
      <c r="V558" s="48"/>
      <c r="W558" s="49"/>
      <c r="X558" s="48"/>
      <c r="Y558" s="49"/>
      <c r="Z558" s="48"/>
      <c r="AA558" s="49"/>
      <c r="AB558" s="48"/>
      <c r="AC558" s="49"/>
      <c r="AD558" s="48"/>
    </row>
    <row r="559" spans="1:30" ht="15">
      <c r="A559" s="65" t="s">
        <v>199</v>
      </c>
      <c r="B559" s="65" t="s">
        <v>217</v>
      </c>
      <c r="C559" s="66"/>
      <c r="D559" s="67"/>
      <c r="E559" s="66"/>
      <c r="F559" s="69"/>
      <c r="G559" s="66"/>
      <c r="H559" s="70"/>
      <c r="I559" s="71"/>
      <c r="J559" s="71"/>
      <c r="K559" s="34" t="s">
        <v>65</v>
      </c>
      <c r="L559" s="72">
        <v>559</v>
      </c>
      <c r="M559" s="72"/>
      <c r="N559" s="73"/>
      <c r="O559" s="79" t="s">
        <v>417</v>
      </c>
      <c r="P559" s="79">
        <v>1</v>
      </c>
      <c r="Q559" s="79" t="s">
        <v>418</v>
      </c>
      <c r="R559" s="79"/>
      <c r="S559" s="79"/>
      <c r="T559" s="78" t="str">
        <f>REPLACE(INDEX(GroupVertices[Group],MATCH(Edges24[[#This Row],[Vertex 1]],GroupVertices[Vertex],0)),1,1,"")</f>
        <v>1</v>
      </c>
      <c r="U559" s="78" t="str">
        <f>REPLACE(INDEX(GroupVertices[Group],MATCH(Edges24[[#This Row],[Vertex 2]],GroupVertices[Vertex],0)),1,1,"")</f>
        <v>1</v>
      </c>
      <c r="V559" s="48"/>
      <c r="W559" s="49"/>
      <c r="X559" s="48"/>
      <c r="Y559" s="49"/>
      <c r="Z559" s="48"/>
      <c r="AA559" s="49"/>
      <c r="AB559" s="48"/>
      <c r="AC559" s="49"/>
      <c r="AD559" s="48"/>
    </row>
    <row r="560" spans="1:30" ht="15">
      <c r="A560" s="65" t="s">
        <v>219</v>
      </c>
      <c r="B560" s="65" t="s">
        <v>217</v>
      </c>
      <c r="C560" s="66"/>
      <c r="D560" s="67"/>
      <c r="E560" s="66"/>
      <c r="F560" s="69"/>
      <c r="G560" s="66"/>
      <c r="H560" s="70"/>
      <c r="I560" s="71"/>
      <c r="J560" s="71"/>
      <c r="K560" s="34" t="s">
        <v>66</v>
      </c>
      <c r="L560" s="72">
        <v>560</v>
      </c>
      <c r="M560" s="72"/>
      <c r="N560" s="73"/>
      <c r="O560" s="79" t="s">
        <v>417</v>
      </c>
      <c r="P560" s="79">
        <v>1</v>
      </c>
      <c r="Q560" s="79" t="s">
        <v>418</v>
      </c>
      <c r="R560" s="79"/>
      <c r="S560" s="79"/>
      <c r="T560" s="78" t="str">
        <f>REPLACE(INDEX(GroupVertices[Group],MATCH(Edges24[[#This Row],[Vertex 1]],GroupVertices[Vertex],0)),1,1,"")</f>
        <v>4</v>
      </c>
      <c r="U560" s="78" t="str">
        <f>REPLACE(INDEX(GroupVertices[Group],MATCH(Edges24[[#This Row],[Vertex 2]],GroupVertices[Vertex],0)),1,1,"")</f>
        <v>1</v>
      </c>
      <c r="V560" s="48"/>
      <c r="W560" s="49"/>
      <c r="X560" s="48"/>
      <c r="Y560" s="49"/>
      <c r="Z560" s="48"/>
      <c r="AA560" s="49"/>
      <c r="AB560" s="48"/>
      <c r="AC560" s="49"/>
      <c r="AD560" s="48"/>
    </row>
    <row r="561" spans="1:30" ht="15">
      <c r="A561" s="65" t="s">
        <v>234</v>
      </c>
      <c r="B561" s="65" t="s">
        <v>217</v>
      </c>
      <c r="C561" s="66"/>
      <c r="D561" s="67"/>
      <c r="E561" s="66"/>
      <c r="F561" s="69"/>
      <c r="G561" s="66"/>
      <c r="H561" s="70"/>
      <c r="I561" s="71"/>
      <c r="J561" s="71"/>
      <c r="K561" s="34" t="s">
        <v>65</v>
      </c>
      <c r="L561" s="72">
        <v>561</v>
      </c>
      <c r="M561" s="72"/>
      <c r="N561" s="73"/>
      <c r="O561" s="79" t="s">
        <v>417</v>
      </c>
      <c r="P561" s="79">
        <v>1</v>
      </c>
      <c r="Q561" s="79" t="s">
        <v>418</v>
      </c>
      <c r="R561" s="79"/>
      <c r="S561" s="79"/>
      <c r="T561" s="78" t="str">
        <f>REPLACE(INDEX(GroupVertices[Group],MATCH(Edges24[[#This Row],[Vertex 1]],GroupVertices[Vertex],0)),1,1,"")</f>
        <v>2</v>
      </c>
      <c r="U561" s="78" t="str">
        <f>REPLACE(INDEX(GroupVertices[Group],MATCH(Edges24[[#This Row],[Vertex 2]],GroupVertices[Vertex],0)),1,1,"")</f>
        <v>1</v>
      </c>
      <c r="V561" s="48"/>
      <c r="W561" s="49"/>
      <c r="X561" s="48"/>
      <c r="Y561" s="49"/>
      <c r="Z561" s="48"/>
      <c r="AA561" s="49"/>
      <c r="AB561" s="48"/>
      <c r="AC561" s="49"/>
      <c r="AD561" s="48"/>
    </row>
    <row r="562" spans="1:30" ht="15">
      <c r="A562" s="65" t="s">
        <v>288</v>
      </c>
      <c r="B562" s="65" t="s">
        <v>217</v>
      </c>
      <c r="C562" s="66"/>
      <c r="D562" s="67"/>
      <c r="E562" s="66"/>
      <c r="F562" s="69"/>
      <c r="G562" s="66"/>
      <c r="H562" s="70"/>
      <c r="I562" s="71"/>
      <c r="J562" s="71"/>
      <c r="K562" s="34" t="s">
        <v>65</v>
      </c>
      <c r="L562" s="72">
        <v>562</v>
      </c>
      <c r="M562" s="72"/>
      <c r="N562" s="73"/>
      <c r="O562" s="79" t="s">
        <v>417</v>
      </c>
      <c r="P562" s="79">
        <v>1</v>
      </c>
      <c r="Q562" s="79" t="s">
        <v>418</v>
      </c>
      <c r="R562" s="79"/>
      <c r="S562" s="79"/>
      <c r="T562" s="78" t="str">
        <f>REPLACE(INDEX(GroupVertices[Group],MATCH(Edges24[[#This Row],[Vertex 1]],GroupVertices[Vertex],0)),1,1,"")</f>
        <v>2</v>
      </c>
      <c r="U562" s="78" t="str">
        <f>REPLACE(INDEX(GroupVertices[Group],MATCH(Edges24[[#This Row],[Vertex 2]],GroupVertices[Vertex],0)),1,1,"")</f>
        <v>1</v>
      </c>
      <c r="V562" s="48"/>
      <c r="W562" s="49"/>
      <c r="X562" s="48"/>
      <c r="Y562" s="49"/>
      <c r="Z562" s="48"/>
      <c r="AA562" s="49"/>
      <c r="AB562" s="48"/>
      <c r="AC562" s="49"/>
      <c r="AD562" s="48"/>
    </row>
    <row r="563" spans="1:30" ht="15">
      <c r="A563" s="65" t="s">
        <v>303</v>
      </c>
      <c r="B563" s="65" t="s">
        <v>217</v>
      </c>
      <c r="C563" s="66"/>
      <c r="D563" s="67"/>
      <c r="E563" s="66"/>
      <c r="F563" s="69"/>
      <c r="G563" s="66"/>
      <c r="H563" s="70"/>
      <c r="I563" s="71"/>
      <c r="J563" s="71"/>
      <c r="K563" s="34" t="s">
        <v>66</v>
      </c>
      <c r="L563" s="72">
        <v>563</v>
      </c>
      <c r="M563" s="72"/>
      <c r="N563" s="73"/>
      <c r="O563" s="79" t="s">
        <v>417</v>
      </c>
      <c r="P563" s="79">
        <v>1</v>
      </c>
      <c r="Q563" s="79" t="s">
        <v>418</v>
      </c>
      <c r="R563" s="79"/>
      <c r="S563" s="79"/>
      <c r="T563" s="78" t="str">
        <f>REPLACE(INDEX(GroupVertices[Group],MATCH(Edges24[[#This Row],[Vertex 1]],GroupVertices[Vertex],0)),1,1,"")</f>
        <v>4</v>
      </c>
      <c r="U563" s="78" t="str">
        <f>REPLACE(INDEX(GroupVertices[Group],MATCH(Edges24[[#This Row],[Vertex 2]],GroupVertices[Vertex],0)),1,1,"")</f>
        <v>1</v>
      </c>
      <c r="V563" s="48"/>
      <c r="W563" s="49"/>
      <c r="X563" s="48"/>
      <c r="Y563" s="49"/>
      <c r="Z563" s="48"/>
      <c r="AA563" s="49"/>
      <c r="AB563" s="48"/>
      <c r="AC563" s="49"/>
      <c r="AD563" s="48"/>
    </row>
    <row r="564" spans="1:30" ht="15">
      <c r="A564" s="65" t="s">
        <v>280</v>
      </c>
      <c r="B564" s="65" t="s">
        <v>281</v>
      </c>
      <c r="C564" s="66"/>
      <c r="D564" s="67"/>
      <c r="E564" s="66"/>
      <c r="F564" s="69"/>
      <c r="G564" s="66"/>
      <c r="H564" s="70"/>
      <c r="I564" s="71"/>
      <c r="J564" s="71"/>
      <c r="K564" s="34" t="s">
        <v>65</v>
      </c>
      <c r="L564" s="72">
        <v>564</v>
      </c>
      <c r="M564" s="72"/>
      <c r="N564" s="73"/>
      <c r="O564" s="79" t="s">
        <v>417</v>
      </c>
      <c r="P564" s="79">
        <v>1</v>
      </c>
      <c r="Q564" s="79" t="s">
        <v>418</v>
      </c>
      <c r="R564" s="79"/>
      <c r="S564" s="79"/>
      <c r="T564" s="78" t="str">
        <f>REPLACE(INDEX(GroupVertices[Group],MATCH(Edges24[[#This Row],[Vertex 1]],GroupVertices[Vertex],0)),1,1,"")</f>
        <v>2</v>
      </c>
      <c r="U564" s="78" t="str">
        <f>REPLACE(INDEX(GroupVertices[Group],MATCH(Edges24[[#This Row],[Vertex 2]],GroupVertices[Vertex],0)),1,1,"")</f>
        <v>2</v>
      </c>
      <c r="V564" s="48"/>
      <c r="W564" s="49"/>
      <c r="X564" s="48"/>
      <c r="Y564" s="49"/>
      <c r="Z564" s="48"/>
      <c r="AA564" s="49"/>
      <c r="AB564" s="48"/>
      <c r="AC564" s="49"/>
      <c r="AD564" s="48"/>
    </row>
    <row r="565" spans="1:30" ht="15">
      <c r="A565" s="65" t="s">
        <v>280</v>
      </c>
      <c r="B565" s="65" t="s">
        <v>401</v>
      </c>
      <c r="C565" s="66"/>
      <c r="D565" s="67"/>
      <c r="E565" s="66"/>
      <c r="F565" s="69"/>
      <c r="G565" s="66"/>
      <c r="H565" s="70"/>
      <c r="I565" s="71"/>
      <c r="J565" s="71"/>
      <c r="K565" s="34" t="s">
        <v>65</v>
      </c>
      <c r="L565" s="72">
        <v>565</v>
      </c>
      <c r="M565" s="72"/>
      <c r="N565" s="73"/>
      <c r="O565" s="79" t="s">
        <v>417</v>
      </c>
      <c r="P565" s="79">
        <v>1</v>
      </c>
      <c r="Q565" s="79" t="s">
        <v>418</v>
      </c>
      <c r="R565" s="79"/>
      <c r="S565" s="79"/>
      <c r="T565" s="78" t="str">
        <f>REPLACE(INDEX(GroupVertices[Group],MATCH(Edges24[[#This Row],[Vertex 1]],GroupVertices[Vertex],0)),1,1,"")</f>
        <v>2</v>
      </c>
      <c r="U565" s="78" t="str">
        <f>REPLACE(INDEX(GroupVertices[Group],MATCH(Edges24[[#This Row],[Vertex 2]],GroupVertices[Vertex],0)),1,1,"")</f>
        <v>2</v>
      </c>
      <c r="V565" s="48"/>
      <c r="W565" s="49"/>
      <c r="X565" s="48"/>
      <c r="Y565" s="49"/>
      <c r="Z565" s="48"/>
      <c r="AA565" s="49"/>
      <c r="AB565" s="48"/>
      <c r="AC565" s="49"/>
      <c r="AD565" s="48"/>
    </row>
    <row r="566" spans="1:30" ht="15">
      <c r="A566" s="65" t="s">
        <v>280</v>
      </c>
      <c r="B566" s="65" t="s">
        <v>304</v>
      </c>
      <c r="C566" s="66"/>
      <c r="D566" s="67"/>
      <c r="E566" s="66"/>
      <c r="F566" s="69"/>
      <c r="G566" s="66"/>
      <c r="H566" s="70"/>
      <c r="I566" s="71"/>
      <c r="J566" s="71"/>
      <c r="K566" s="34" t="s">
        <v>66</v>
      </c>
      <c r="L566" s="72">
        <v>566</v>
      </c>
      <c r="M566" s="72"/>
      <c r="N566" s="73"/>
      <c r="O566" s="79" t="s">
        <v>417</v>
      </c>
      <c r="P566" s="79">
        <v>1</v>
      </c>
      <c r="Q566" s="79" t="s">
        <v>418</v>
      </c>
      <c r="R566" s="79"/>
      <c r="S566" s="79"/>
      <c r="T566" s="78" t="str">
        <f>REPLACE(INDEX(GroupVertices[Group],MATCH(Edges24[[#This Row],[Vertex 1]],GroupVertices[Vertex],0)),1,1,"")</f>
        <v>2</v>
      </c>
      <c r="U566" s="78" t="str">
        <f>REPLACE(INDEX(GroupVertices[Group],MATCH(Edges24[[#This Row],[Vertex 2]],GroupVertices[Vertex],0)),1,1,"")</f>
        <v>2</v>
      </c>
      <c r="V566" s="48"/>
      <c r="W566" s="49"/>
      <c r="X566" s="48"/>
      <c r="Y566" s="49"/>
      <c r="Z566" s="48"/>
      <c r="AA566" s="49"/>
      <c r="AB566" s="48"/>
      <c r="AC566" s="49"/>
      <c r="AD566" s="48"/>
    </row>
    <row r="567" spans="1:30" ht="15">
      <c r="A567" s="65" t="s">
        <v>199</v>
      </c>
      <c r="B567" s="65" t="s">
        <v>280</v>
      </c>
      <c r="C567" s="66"/>
      <c r="D567" s="67"/>
      <c r="E567" s="66"/>
      <c r="F567" s="69"/>
      <c r="G567" s="66"/>
      <c r="H567" s="70"/>
      <c r="I567" s="71"/>
      <c r="J567" s="71"/>
      <c r="K567" s="34" t="s">
        <v>65</v>
      </c>
      <c r="L567" s="72">
        <v>567</v>
      </c>
      <c r="M567" s="72"/>
      <c r="N567" s="73"/>
      <c r="O567" s="79" t="s">
        <v>417</v>
      </c>
      <c r="P567" s="79">
        <v>1</v>
      </c>
      <c r="Q567" s="79" t="s">
        <v>418</v>
      </c>
      <c r="R567" s="79"/>
      <c r="S567" s="79"/>
      <c r="T567" s="78" t="str">
        <f>REPLACE(INDEX(GroupVertices[Group],MATCH(Edges24[[#This Row],[Vertex 1]],GroupVertices[Vertex],0)),1,1,"")</f>
        <v>1</v>
      </c>
      <c r="U567" s="78" t="str">
        <f>REPLACE(INDEX(GroupVertices[Group],MATCH(Edges24[[#This Row],[Vertex 2]],GroupVertices[Vertex],0)),1,1,"")</f>
        <v>2</v>
      </c>
      <c r="V567" s="48"/>
      <c r="W567" s="49"/>
      <c r="X567" s="48"/>
      <c r="Y567" s="49"/>
      <c r="Z567" s="48"/>
      <c r="AA567" s="49"/>
      <c r="AB567" s="48"/>
      <c r="AC567" s="49"/>
      <c r="AD567" s="48"/>
    </row>
    <row r="568" spans="1:30" ht="15">
      <c r="A568" s="65" t="s">
        <v>304</v>
      </c>
      <c r="B568" s="65" t="s">
        <v>280</v>
      </c>
      <c r="C568" s="66"/>
      <c r="D568" s="67"/>
      <c r="E568" s="66"/>
      <c r="F568" s="69"/>
      <c r="G568" s="66"/>
      <c r="H568" s="70"/>
      <c r="I568" s="71"/>
      <c r="J568" s="71"/>
      <c r="K568" s="34" t="s">
        <v>66</v>
      </c>
      <c r="L568" s="72">
        <v>568</v>
      </c>
      <c r="M568" s="72"/>
      <c r="N568" s="73"/>
      <c r="O568" s="79" t="s">
        <v>417</v>
      </c>
      <c r="P568" s="79">
        <v>1</v>
      </c>
      <c r="Q568" s="79" t="s">
        <v>418</v>
      </c>
      <c r="R568" s="79"/>
      <c r="S568" s="79"/>
      <c r="T568" s="78" t="str">
        <f>REPLACE(INDEX(GroupVertices[Group],MATCH(Edges24[[#This Row],[Vertex 1]],GroupVertices[Vertex],0)),1,1,"")</f>
        <v>2</v>
      </c>
      <c r="U568" s="78" t="str">
        <f>REPLACE(INDEX(GroupVertices[Group],MATCH(Edges24[[#This Row],[Vertex 2]],GroupVertices[Vertex],0)),1,1,"")</f>
        <v>2</v>
      </c>
      <c r="V568" s="48"/>
      <c r="W568" s="49"/>
      <c r="X568" s="48"/>
      <c r="Y568" s="49"/>
      <c r="Z568" s="48"/>
      <c r="AA568" s="49"/>
      <c r="AB568" s="48"/>
      <c r="AC568" s="49"/>
      <c r="AD568" s="48"/>
    </row>
    <row r="569" spans="1:30" ht="15">
      <c r="A569" s="65" t="s">
        <v>242</v>
      </c>
      <c r="B569" s="65" t="s">
        <v>281</v>
      </c>
      <c r="C569" s="66"/>
      <c r="D569" s="67"/>
      <c r="E569" s="66"/>
      <c r="F569" s="69"/>
      <c r="G569" s="66"/>
      <c r="H569" s="70"/>
      <c r="I569" s="71"/>
      <c r="J569" s="71"/>
      <c r="K569" s="34" t="s">
        <v>66</v>
      </c>
      <c r="L569" s="72">
        <v>569</v>
      </c>
      <c r="M569" s="72"/>
      <c r="N569" s="73"/>
      <c r="O569" s="79" t="s">
        <v>417</v>
      </c>
      <c r="P569" s="79">
        <v>1</v>
      </c>
      <c r="Q569" s="79" t="s">
        <v>418</v>
      </c>
      <c r="R569" s="79"/>
      <c r="S569" s="79"/>
      <c r="T569" s="78" t="str">
        <f>REPLACE(INDEX(GroupVertices[Group],MATCH(Edges24[[#This Row],[Vertex 1]],GroupVertices[Vertex],0)),1,1,"")</f>
        <v>2</v>
      </c>
      <c r="U569" s="78" t="str">
        <f>REPLACE(INDEX(GroupVertices[Group],MATCH(Edges24[[#This Row],[Vertex 2]],GroupVertices[Vertex],0)),1,1,"")</f>
        <v>2</v>
      </c>
      <c r="V569" s="48"/>
      <c r="W569" s="49"/>
      <c r="X569" s="48"/>
      <c r="Y569" s="49"/>
      <c r="Z569" s="48"/>
      <c r="AA569" s="49"/>
      <c r="AB569" s="48"/>
      <c r="AC569" s="49"/>
      <c r="AD569" s="48"/>
    </row>
    <row r="570" spans="1:30" ht="15">
      <c r="A570" s="65" t="s">
        <v>281</v>
      </c>
      <c r="B570" s="65" t="s">
        <v>222</v>
      </c>
      <c r="C570" s="66"/>
      <c r="D570" s="67"/>
      <c r="E570" s="66"/>
      <c r="F570" s="69"/>
      <c r="G570" s="66"/>
      <c r="H570" s="70"/>
      <c r="I570" s="71"/>
      <c r="J570" s="71"/>
      <c r="K570" s="34" t="s">
        <v>65</v>
      </c>
      <c r="L570" s="72">
        <v>570</v>
      </c>
      <c r="M570" s="72"/>
      <c r="N570" s="73"/>
      <c r="O570" s="79" t="s">
        <v>417</v>
      </c>
      <c r="P570" s="79">
        <v>1</v>
      </c>
      <c r="Q570" s="79" t="s">
        <v>418</v>
      </c>
      <c r="R570" s="79"/>
      <c r="S570" s="79"/>
      <c r="T570" s="78" t="str">
        <f>REPLACE(INDEX(GroupVertices[Group],MATCH(Edges24[[#This Row],[Vertex 1]],GroupVertices[Vertex],0)),1,1,"")</f>
        <v>2</v>
      </c>
      <c r="U570" s="78" t="str">
        <f>REPLACE(INDEX(GroupVertices[Group],MATCH(Edges24[[#This Row],[Vertex 2]],GroupVertices[Vertex],0)),1,1,"")</f>
        <v>3</v>
      </c>
      <c r="V570" s="48"/>
      <c r="W570" s="49"/>
      <c r="X570" s="48"/>
      <c r="Y570" s="49"/>
      <c r="Z570" s="48"/>
      <c r="AA570" s="49"/>
      <c r="AB570" s="48"/>
      <c r="AC570" s="49"/>
      <c r="AD570" s="48"/>
    </row>
    <row r="571" spans="1:30" ht="15">
      <c r="A571" s="65" t="s">
        <v>281</v>
      </c>
      <c r="B571" s="65" t="s">
        <v>242</v>
      </c>
      <c r="C571" s="66"/>
      <c r="D571" s="67"/>
      <c r="E571" s="66"/>
      <c r="F571" s="69"/>
      <c r="G571" s="66"/>
      <c r="H571" s="70"/>
      <c r="I571" s="71"/>
      <c r="J571" s="71"/>
      <c r="K571" s="34" t="s">
        <v>66</v>
      </c>
      <c r="L571" s="72">
        <v>571</v>
      </c>
      <c r="M571" s="72"/>
      <c r="N571" s="73"/>
      <c r="O571" s="79" t="s">
        <v>417</v>
      </c>
      <c r="P571" s="79">
        <v>1</v>
      </c>
      <c r="Q571" s="79" t="s">
        <v>418</v>
      </c>
      <c r="R571" s="79"/>
      <c r="S571" s="79"/>
      <c r="T571" s="78" t="str">
        <f>REPLACE(INDEX(GroupVertices[Group],MATCH(Edges24[[#This Row],[Vertex 1]],GroupVertices[Vertex],0)),1,1,"")</f>
        <v>2</v>
      </c>
      <c r="U571" s="78" t="str">
        <f>REPLACE(INDEX(GroupVertices[Group],MATCH(Edges24[[#This Row],[Vertex 2]],GroupVertices[Vertex],0)),1,1,"")</f>
        <v>2</v>
      </c>
      <c r="V571" s="48"/>
      <c r="W571" s="49"/>
      <c r="X571" s="48"/>
      <c r="Y571" s="49"/>
      <c r="Z571" s="48"/>
      <c r="AA571" s="49"/>
      <c r="AB571" s="48"/>
      <c r="AC571" s="49"/>
      <c r="AD571" s="48"/>
    </row>
    <row r="572" spans="1:30" ht="15">
      <c r="A572" s="65" t="s">
        <v>281</v>
      </c>
      <c r="B572" s="65" t="s">
        <v>246</v>
      </c>
      <c r="C572" s="66"/>
      <c r="D572" s="67"/>
      <c r="E572" s="66"/>
      <c r="F572" s="69"/>
      <c r="G572" s="66"/>
      <c r="H572" s="70"/>
      <c r="I572" s="71"/>
      <c r="J572" s="71"/>
      <c r="K572" s="34" t="s">
        <v>66</v>
      </c>
      <c r="L572" s="72">
        <v>572</v>
      </c>
      <c r="M572" s="72"/>
      <c r="N572" s="73"/>
      <c r="O572" s="79" t="s">
        <v>417</v>
      </c>
      <c r="P572" s="79">
        <v>1</v>
      </c>
      <c r="Q572" s="79" t="s">
        <v>418</v>
      </c>
      <c r="R572" s="79"/>
      <c r="S572" s="79"/>
      <c r="T572" s="78" t="str">
        <f>REPLACE(INDEX(GroupVertices[Group],MATCH(Edges24[[#This Row],[Vertex 1]],GroupVertices[Vertex],0)),1,1,"")</f>
        <v>2</v>
      </c>
      <c r="U572" s="78" t="str">
        <f>REPLACE(INDEX(GroupVertices[Group],MATCH(Edges24[[#This Row],[Vertex 2]],GroupVertices[Vertex],0)),1,1,"")</f>
        <v>2</v>
      </c>
      <c r="V572" s="48"/>
      <c r="W572" s="49"/>
      <c r="X572" s="48"/>
      <c r="Y572" s="49"/>
      <c r="Z572" s="48"/>
      <c r="AA572" s="49"/>
      <c r="AB572" s="48"/>
      <c r="AC572" s="49"/>
      <c r="AD572" s="48"/>
    </row>
    <row r="573" spans="1:30" ht="15">
      <c r="A573" s="65" t="s">
        <v>281</v>
      </c>
      <c r="B573" s="65" t="s">
        <v>288</v>
      </c>
      <c r="C573" s="66"/>
      <c r="D573" s="67"/>
      <c r="E573" s="66"/>
      <c r="F573" s="69"/>
      <c r="G573" s="66"/>
      <c r="H573" s="70"/>
      <c r="I573" s="71"/>
      <c r="J573" s="71"/>
      <c r="K573" s="34" t="s">
        <v>65</v>
      </c>
      <c r="L573" s="72">
        <v>573</v>
      </c>
      <c r="M573" s="72"/>
      <c r="N573" s="73"/>
      <c r="O573" s="79" t="s">
        <v>417</v>
      </c>
      <c r="P573" s="79">
        <v>1</v>
      </c>
      <c r="Q573" s="79" t="s">
        <v>418</v>
      </c>
      <c r="R573" s="79"/>
      <c r="S573" s="79"/>
      <c r="T573" s="78" t="str">
        <f>REPLACE(INDEX(GroupVertices[Group],MATCH(Edges24[[#This Row],[Vertex 1]],GroupVertices[Vertex],0)),1,1,"")</f>
        <v>2</v>
      </c>
      <c r="U573" s="78" t="str">
        <f>REPLACE(INDEX(GroupVertices[Group],MATCH(Edges24[[#This Row],[Vertex 2]],GroupVertices[Vertex],0)),1,1,"")</f>
        <v>2</v>
      </c>
      <c r="V573" s="48"/>
      <c r="W573" s="49"/>
      <c r="X573" s="48"/>
      <c r="Y573" s="49"/>
      <c r="Z573" s="48"/>
      <c r="AA573" s="49"/>
      <c r="AB573" s="48"/>
      <c r="AC573" s="49"/>
      <c r="AD573" s="48"/>
    </row>
    <row r="574" spans="1:30" ht="15">
      <c r="A574" s="65" t="s">
        <v>281</v>
      </c>
      <c r="B574" s="65" t="s">
        <v>304</v>
      </c>
      <c r="C574" s="66"/>
      <c r="D574" s="67"/>
      <c r="E574" s="66"/>
      <c r="F574" s="69"/>
      <c r="G574" s="66"/>
      <c r="H574" s="70"/>
      <c r="I574" s="71"/>
      <c r="J574" s="71"/>
      <c r="K574" s="34" t="s">
        <v>66</v>
      </c>
      <c r="L574" s="72">
        <v>574</v>
      </c>
      <c r="M574" s="72"/>
      <c r="N574" s="73"/>
      <c r="O574" s="79" t="s">
        <v>417</v>
      </c>
      <c r="P574" s="79">
        <v>1</v>
      </c>
      <c r="Q574" s="79" t="s">
        <v>418</v>
      </c>
      <c r="R574" s="79"/>
      <c r="S574" s="79"/>
      <c r="T574" s="78" t="str">
        <f>REPLACE(INDEX(GroupVertices[Group],MATCH(Edges24[[#This Row],[Vertex 1]],GroupVertices[Vertex],0)),1,1,"")</f>
        <v>2</v>
      </c>
      <c r="U574" s="78" t="str">
        <f>REPLACE(INDEX(GroupVertices[Group],MATCH(Edges24[[#This Row],[Vertex 2]],GroupVertices[Vertex],0)),1,1,"")</f>
        <v>2</v>
      </c>
      <c r="V574" s="48"/>
      <c r="W574" s="49"/>
      <c r="X574" s="48"/>
      <c r="Y574" s="49"/>
      <c r="Z574" s="48"/>
      <c r="AA574" s="49"/>
      <c r="AB574" s="48"/>
      <c r="AC574" s="49"/>
      <c r="AD574" s="48"/>
    </row>
    <row r="575" spans="1:30" ht="15">
      <c r="A575" s="65" t="s">
        <v>199</v>
      </c>
      <c r="B575" s="65" t="s">
        <v>281</v>
      </c>
      <c r="C575" s="66"/>
      <c r="D575" s="67"/>
      <c r="E575" s="66"/>
      <c r="F575" s="69"/>
      <c r="G575" s="66"/>
      <c r="H575" s="70"/>
      <c r="I575" s="71"/>
      <c r="J575" s="71"/>
      <c r="K575" s="34" t="s">
        <v>65</v>
      </c>
      <c r="L575" s="72">
        <v>575</v>
      </c>
      <c r="M575" s="72"/>
      <c r="N575" s="73"/>
      <c r="O575" s="79" t="s">
        <v>417</v>
      </c>
      <c r="P575" s="79">
        <v>1</v>
      </c>
      <c r="Q575" s="79" t="s">
        <v>418</v>
      </c>
      <c r="R575" s="79"/>
      <c r="S575" s="79"/>
      <c r="T575" s="78" t="str">
        <f>REPLACE(INDEX(GroupVertices[Group],MATCH(Edges24[[#This Row],[Vertex 1]],GroupVertices[Vertex],0)),1,1,"")</f>
        <v>1</v>
      </c>
      <c r="U575" s="78" t="str">
        <f>REPLACE(INDEX(GroupVertices[Group],MATCH(Edges24[[#This Row],[Vertex 2]],GroupVertices[Vertex],0)),1,1,"")</f>
        <v>2</v>
      </c>
      <c r="V575" s="48"/>
      <c r="W575" s="49"/>
      <c r="X575" s="48"/>
      <c r="Y575" s="49"/>
      <c r="Z575" s="48"/>
      <c r="AA575" s="49"/>
      <c r="AB575" s="48"/>
      <c r="AC575" s="49"/>
      <c r="AD575" s="48"/>
    </row>
    <row r="576" spans="1:30" ht="15">
      <c r="A576" s="65" t="s">
        <v>246</v>
      </c>
      <c r="B576" s="65" t="s">
        <v>281</v>
      </c>
      <c r="C576" s="66"/>
      <c r="D576" s="67"/>
      <c r="E576" s="66"/>
      <c r="F576" s="69"/>
      <c r="G576" s="66"/>
      <c r="H576" s="70"/>
      <c r="I576" s="71"/>
      <c r="J576" s="71"/>
      <c r="K576" s="34" t="s">
        <v>66</v>
      </c>
      <c r="L576" s="72">
        <v>576</v>
      </c>
      <c r="M576" s="72"/>
      <c r="N576" s="73"/>
      <c r="O576" s="79" t="s">
        <v>417</v>
      </c>
      <c r="P576" s="79">
        <v>1</v>
      </c>
      <c r="Q576" s="79" t="s">
        <v>418</v>
      </c>
      <c r="R576" s="79"/>
      <c r="S576" s="79"/>
      <c r="T576" s="78" t="str">
        <f>REPLACE(INDEX(GroupVertices[Group],MATCH(Edges24[[#This Row],[Vertex 1]],GroupVertices[Vertex],0)),1,1,"")</f>
        <v>2</v>
      </c>
      <c r="U576" s="78" t="str">
        <f>REPLACE(INDEX(GroupVertices[Group],MATCH(Edges24[[#This Row],[Vertex 2]],GroupVertices[Vertex],0)),1,1,"")</f>
        <v>2</v>
      </c>
      <c r="V576" s="48"/>
      <c r="W576" s="49"/>
      <c r="X576" s="48"/>
      <c r="Y576" s="49"/>
      <c r="Z576" s="48"/>
      <c r="AA576" s="49"/>
      <c r="AB576" s="48"/>
      <c r="AC576" s="49"/>
      <c r="AD576" s="48"/>
    </row>
    <row r="577" spans="1:30" ht="15">
      <c r="A577" s="65" t="s">
        <v>304</v>
      </c>
      <c r="B577" s="65" t="s">
        <v>281</v>
      </c>
      <c r="C577" s="66"/>
      <c r="D577" s="67"/>
      <c r="E577" s="66"/>
      <c r="F577" s="69"/>
      <c r="G577" s="66"/>
      <c r="H577" s="70"/>
      <c r="I577" s="71"/>
      <c r="J577" s="71"/>
      <c r="K577" s="34" t="s">
        <v>66</v>
      </c>
      <c r="L577" s="72">
        <v>577</v>
      </c>
      <c r="M577" s="72"/>
      <c r="N577" s="73"/>
      <c r="O577" s="79" t="s">
        <v>417</v>
      </c>
      <c r="P577" s="79">
        <v>1</v>
      </c>
      <c r="Q577" s="79" t="s">
        <v>418</v>
      </c>
      <c r="R577" s="79"/>
      <c r="S577" s="79"/>
      <c r="T577" s="78" t="str">
        <f>REPLACE(INDEX(GroupVertices[Group],MATCH(Edges24[[#This Row],[Vertex 1]],GroupVertices[Vertex],0)),1,1,"")</f>
        <v>2</v>
      </c>
      <c r="U577" s="78" t="str">
        <f>REPLACE(INDEX(GroupVertices[Group],MATCH(Edges24[[#This Row],[Vertex 2]],GroupVertices[Vertex],0)),1,1,"")</f>
        <v>2</v>
      </c>
      <c r="V577" s="48"/>
      <c r="W577" s="49"/>
      <c r="X577" s="48"/>
      <c r="Y577" s="49"/>
      <c r="Z577" s="48"/>
      <c r="AA577" s="49"/>
      <c r="AB577" s="48"/>
      <c r="AC577" s="49"/>
      <c r="AD577" s="48"/>
    </row>
    <row r="578" spans="1:30" ht="15">
      <c r="A578" s="65" t="s">
        <v>267</v>
      </c>
      <c r="B578" s="65" t="s">
        <v>246</v>
      </c>
      <c r="C578" s="66"/>
      <c r="D578" s="67"/>
      <c r="E578" s="66"/>
      <c r="F578" s="69"/>
      <c r="G578" s="66"/>
      <c r="H578" s="70"/>
      <c r="I578" s="71"/>
      <c r="J578" s="71"/>
      <c r="K578" s="34" t="s">
        <v>65</v>
      </c>
      <c r="L578" s="72">
        <v>578</v>
      </c>
      <c r="M578" s="72"/>
      <c r="N578" s="73"/>
      <c r="O578" s="79" t="s">
        <v>417</v>
      </c>
      <c r="P578" s="79">
        <v>1</v>
      </c>
      <c r="Q578" s="79" t="s">
        <v>418</v>
      </c>
      <c r="R578" s="79"/>
      <c r="S578" s="79"/>
      <c r="T578" s="78" t="str">
        <f>REPLACE(INDEX(GroupVertices[Group],MATCH(Edges24[[#This Row],[Vertex 1]],GroupVertices[Vertex],0)),1,1,"")</f>
        <v>2</v>
      </c>
      <c r="U578" s="78" t="str">
        <f>REPLACE(INDEX(GroupVertices[Group],MATCH(Edges24[[#This Row],[Vertex 2]],GroupVertices[Vertex],0)),1,1,"")</f>
        <v>2</v>
      </c>
      <c r="V578" s="48"/>
      <c r="W578" s="49"/>
      <c r="X578" s="48"/>
      <c r="Y578" s="49"/>
      <c r="Z578" s="48"/>
      <c r="AA578" s="49"/>
      <c r="AB578" s="48"/>
      <c r="AC578" s="49"/>
      <c r="AD578" s="48"/>
    </row>
    <row r="579" spans="1:30" ht="15">
      <c r="A579" s="65" t="s">
        <v>222</v>
      </c>
      <c r="B579" s="65" t="s">
        <v>246</v>
      </c>
      <c r="C579" s="66"/>
      <c r="D579" s="67"/>
      <c r="E579" s="66"/>
      <c r="F579" s="69"/>
      <c r="G579" s="66"/>
      <c r="H579" s="70"/>
      <c r="I579" s="71"/>
      <c r="J579" s="71"/>
      <c r="K579" s="34" t="s">
        <v>65</v>
      </c>
      <c r="L579" s="72">
        <v>579</v>
      </c>
      <c r="M579" s="72"/>
      <c r="N579" s="73"/>
      <c r="O579" s="79" t="s">
        <v>417</v>
      </c>
      <c r="P579" s="79">
        <v>1</v>
      </c>
      <c r="Q579" s="79" t="s">
        <v>418</v>
      </c>
      <c r="R579" s="79"/>
      <c r="S579" s="79"/>
      <c r="T579" s="78" t="str">
        <f>REPLACE(INDEX(GroupVertices[Group],MATCH(Edges24[[#This Row],[Vertex 1]],GroupVertices[Vertex],0)),1,1,"")</f>
        <v>3</v>
      </c>
      <c r="U579" s="78" t="str">
        <f>REPLACE(INDEX(GroupVertices[Group],MATCH(Edges24[[#This Row],[Vertex 2]],GroupVertices[Vertex],0)),1,1,"")</f>
        <v>2</v>
      </c>
      <c r="V579" s="48"/>
      <c r="W579" s="49"/>
      <c r="X579" s="48"/>
      <c r="Y579" s="49"/>
      <c r="Z579" s="48"/>
      <c r="AA579" s="49"/>
      <c r="AB579" s="48"/>
      <c r="AC579" s="49"/>
      <c r="AD579" s="48"/>
    </row>
    <row r="580" spans="1:30" ht="15">
      <c r="A580" s="65" t="s">
        <v>242</v>
      </c>
      <c r="B580" s="65" t="s">
        <v>246</v>
      </c>
      <c r="C580" s="66"/>
      <c r="D580" s="67"/>
      <c r="E580" s="66"/>
      <c r="F580" s="69"/>
      <c r="G580" s="66"/>
      <c r="H580" s="70"/>
      <c r="I580" s="71"/>
      <c r="J580" s="71"/>
      <c r="K580" s="34" t="s">
        <v>66</v>
      </c>
      <c r="L580" s="72">
        <v>580</v>
      </c>
      <c r="M580" s="72"/>
      <c r="N580" s="73"/>
      <c r="O580" s="79" t="s">
        <v>417</v>
      </c>
      <c r="P580" s="79">
        <v>1</v>
      </c>
      <c r="Q580" s="79" t="s">
        <v>418</v>
      </c>
      <c r="R580" s="79"/>
      <c r="S580" s="79"/>
      <c r="T580" s="78" t="str">
        <f>REPLACE(INDEX(GroupVertices[Group],MATCH(Edges24[[#This Row],[Vertex 1]],GroupVertices[Vertex],0)),1,1,"")</f>
        <v>2</v>
      </c>
      <c r="U580" s="78" t="str">
        <f>REPLACE(INDEX(GroupVertices[Group],MATCH(Edges24[[#This Row],[Vertex 2]],GroupVertices[Vertex],0)),1,1,"")</f>
        <v>2</v>
      </c>
      <c r="V580" s="48"/>
      <c r="W580" s="49"/>
      <c r="X580" s="48"/>
      <c r="Y580" s="49"/>
      <c r="Z580" s="48"/>
      <c r="AA580" s="49"/>
      <c r="AB580" s="48"/>
      <c r="AC580" s="49"/>
      <c r="AD580" s="48"/>
    </row>
    <row r="581" spans="1:30" ht="15">
      <c r="A581" s="65" t="s">
        <v>234</v>
      </c>
      <c r="B581" s="65" t="s">
        <v>246</v>
      </c>
      <c r="C581" s="66"/>
      <c r="D581" s="67"/>
      <c r="E581" s="66"/>
      <c r="F581" s="69"/>
      <c r="G581" s="66"/>
      <c r="H581" s="70"/>
      <c r="I581" s="71"/>
      <c r="J581" s="71"/>
      <c r="K581" s="34" t="s">
        <v>65</v>
      </c>
      <c r="L581" s="72">
        <v>581</v>
      </c>
      <c r="M581" s="72"/>
      <c r="N581" s="73"/>
      <c r="O581" s="79" t="s">
        <v>417</v>
      </c>
      <c r="P581" s="79">
        <v>1</v>
      </c>
      <c r="Q581" s="79" t="s">
        <v>418</v>
      </c>
      <c r="R581" s="79"/>
      <c r="S581" s="79"/>
      <c r="T581" s="78" t="str">
        <f>REPLACE(INDEX(GroupVertices[Group],MATCH(Edges24[[#This Row],[Vertex 1]],GroupVertices[Vertex],0)),1,1,"")</f>
        <v>2</v>
      </c>
      <c r="U581" s="78" t="str">
        <f>REPLACE(INDEX(GroupVertices[Group],MATCH(Edges24[[#This Row],[Vertex 2]],GroupVertices[Vertex],0)),1,1,"")</f>
        <v>2</v>
      </c>
      <c r="V581" s="48"/>
      <c r="W581" s="49"/>
      <c r="X581" s="48"/>
      <c r="Y581" s="49"/>
      <c r="Z581" s="48"/>
      <c r="AA581" s="49"/>
      <c r="AB581" s="48"/>
      <c r="AC581" s="49"/>
      <c r="AD581" s="48"/>
    </row>
    <row r="582" spans="1:30" ht="15">
      <c r="A582" s="65" t="s">
        <v>246</v>
      </c>
      <c r="B582" s="65" t="s">
        <v>404</v>
      </c>
      <c r="C582" s="66"/>
      <c r="D582" s="67"/>
      <c r="E582" s="66"/>
      <c r="F582" s="69"/>
      <c r="G582" s="66"/>
      <c r="H582" s="70"/>
      <c r="I582" s="71"/>
      <c r="J582" s="71"/>
      <c r="K582" s="34" t="s">
        <v>65</v>
      </c>
      <c r="L582" s="72">
        <v>582</v>
      </c>
      <c r="M582" s="72"/>
      <c r="N582" s="73"/>
      <c r="O582" s="79" t="s">
        <v>417</v>
      </c>
      <c r="P582" s="79">
        <v>1</v>
      </c>
      <c r="Q582" s="79" t="s">
        <v>418</v>
      </c>
      <c r="R582" s="79"/>
      <c r="S582" s="79"/>
      <c r="T582" s="78" t="str">
        <f>REPLACE(INDEX(GroupVertices[Group],MATCH(Edges24[[#This Row],[Vertex 1]],GroupVertices[Vertex],0)),1,1,"")</f>
        <v>2</v>
      </c>
      <c r="U582" s="78" t="str">
        <f>REPLACE(INDEX(GroupVertices[Group],MATCH(Edges24[[#This Row],[Vertex 2]],GroupVertices[Vertex],0)),1,1,"")</f>
        <v>3</v>
      </c>
      <c r="V582" s="48"/>
      <c r="W582" s="49"/>
      <c r="X582" s="48"/>
      <c r="Y582" s="49"/>
      <c r="Z582" s="48"/>
      <c r="AA582" s="49"/>
      <c r="AB582" s="48"/>
      <c r="AC582" s="49"/>
      <c r="AD582" s="48"/>
    </row>
    <row r="583" spans="1:30" ht="15">
      <c r="A583" s="65" t="s">
        <v>246</v>
      </c>
      <c r="B583" s="65" t="s">
        <v>242</v>
      </c>
      <c r="C583" s="66"/>
      <c r="D583" s="67"/>
      <c r="E583" s="66"/>
      <c r="F583" s="69"/>
      <c r="G583" s="66"/>
      <c r="H583" s="70"/>
      <c r="I583" s="71"/>
      <c r="J583" s="71"/>
      <c r="K583" s="34" t="s">
        <v>66</v>
      </c>
      <c r="L583" s="72">
        <v>583</v>
      </c>
      <c r="M583" s="72"/>
      <c r="N583" s="73"/>
      <c r="O583" s="79" t="s">
        <v>417</v>
      </c>
      <c r="P583" s="79">
        <v>1</v>
      </c>
      <c r="Q583" s="79" t="s">
        <v>418</v>
      </c>
      <c r="R583" s="79"/>
      <c r="S583" s="79"/>
      <c r="T583" s="78" t="str">
        <f>REPLACE(INDEX(GroupVertices[Group],MATCH(Edges24[[#This Row],[Vertex 1]],GroupVertices[Vertex],0)),1,1,"")</f>
        <v>2</v>
      </c>
      <c r="U583" s="78" t="str">
        <f>REPLACE(INDEX(GroupVertices[Group],MATCH(Edges24[[#This Row],[Vertex 2]],GroupVertices[Vertex],0)),1,1,"")</f>
        <v>2</v>
      </c>
      <c r="V583" s="48"/>
      <c r="W583" s="49"/>
      <c r="X583" s="48"/>
      <c r="Y583" s="49"/>
      <c r="Z583" s="48"/>
      <c r="AA583" s="49"/>
      <c r="AB583" s="48"/>
      <c r="AC583" s="49"/>
      <c r="AD583" s="48"/>
    </row>
    <row r="584" spans="1:30" ht="15">
      <c r="A584" s="65" t="s">
        <v>246</v>
      </c>
      <c r="B584" s="65" t="s">
        <v>270</v>
      </c>
      <c r="C584" s="66"/>
      <c r="D584" s="67"/>
      <c r="E584" s="66"/>
      <c r="F584" s="69"/>
      <c r="G584" s="66"/>
      <c r="H584" s="70"/>
      <c r="I584" s="71"/>
      <c r="J584" s="71"/>
      <c r="K584" s="34" t="s">
        <v>65</v>
      </c>
      <c r="L584" s="72">
        <v>584</v>
      </c>
      <c r="M584" s="72"/>
      <c r="N584" s="73"/>
      <c r="O584" s="79" t="s">
        <v>417</v>
      </c>
      <c r="P584" s="79">
        <v>1</v>
      </c>
      <c r="Q584" s="79" t="s">
        <v>418</v>
      </c>
      <c r="R584" s="79"/>
      <c r="S584" s="79"/>
      <c r="T584" s="78" t="str">
        <f>REPLACE(INDEX(GroupVertices[Group],MATCH(Edges24[[#This Row],[Vertex 1]],GroupVertices[Vertex],0)),1,1,"")</f>
        <v>2</v>
      </c>
      <c r="U584" s="78" t="str">
        <f>REPLACE(INDEX(GroupVertices[Group],MATCH(Edges24[[#This Row],[Vertex 2]],GroupVertices[Vertex],0)),1,1,"")</f>
        <v>2</v>
      </c>
      <c r="V584" s="48"/>
      <c r="W584" s="49"/>
      <c r="X584" s="48"/>
      <c r="Y584" s="49"/>
      <c r="Z584" s="48"/>
      <c r="AA584" s="49"/>
      <c r="AB584" s="48"/>
      <c r="AC584" s="49"/>
      <c r="AD584" s="48"/>
    </row>
    <row r="585" spans="1:30" ht="15">
      <c r="A585" s="65" t="s">
        <v>246</v>
      </c>
      <c r="B585" s="65" t="s">
        <v>313</v>
      </c>
      <c r="C585" s="66"/>
      <c r="D585" s="67"/>
      <c r="E585" s="66"/>
      <c r="F585" s="69"/>
      <c r="G585" s="66"/>
      <c r="H585" s="70"/>
      <c r="I585" s="71"/>
      <c r="J585" s="71"/>
      <c r="K585" s="34" t="s">
        <v>65</v>
      </c>
      <c r="L585" s="72">
        <v>585</v>
      </c>
      <c r="M585" s="72"/>
      <c r="N585" s="73"/>
      <c r="O585" s="79" t="s">
        <v>417</v>
      </c>
      <c r="P585" s="79">
        <v>1</v>
      </c>
      <c r="Q585" s="79" t="s">
        <v>418</v>
      </c>
      <c r="R585" s="79"/>
      <c r="S585" s="79"/>
      <c r="T585" s="78" t="str">
        <f>REPLACE(INDEX(GroupVertices[Group],MATCH(Edges24[[#This Row],[Vertex 1]],GroupVertices[Vertex],0)),1,1,"")</f>
        <v>2</v>
      </c>
      <c r="U585" s="78" t="str">
        <f>REPLACE(INDEX(GroupVertices[Group],MATCH(Edges24[[#This Row],[Vertex 2]],GroupVertices[Vertex],0)),1,1,"")</f>
        <v>2</v>
      </c>
      <c r="V585" s="48"/>
      <c r="W585" s="49"/>
      <c r="X585" s="48"/>
      <c r="Y585" s="49"/>
      <c r="Z585" s="48"/>
      <c r="AA585" s="49"/>
      <c r="AB585" s="48"/>
      <c r="AC585" s="49"/>
      <c r="AD585" s="48"/>
    </row>
    <row r="586" spans="1:30" ht="15">
      <c r="A586" s="65" t="s">
        <v>246</v>
      </c>
      <c r="B586" s="65" t="s">
        <v>312</v>
      </c>
      <c r="C586" s="66"/>
      <c r="D586" s="67"/>
      <c r="E586" s="66"/>
      <c r="F586" s="69"/>
      <c r="G586" s="66"/>
      <c r="H586" s="70"/>
      <c r="I586" s="71"/>
      <c r="J586" s="71"/>
      <c r="K586" s="34" t="s">
        <v>65</v>
      </c>
      <c r="L586" s="72">
        <v>586</v>
      </c>
      <c r="M586" s="72"/>
      <c r="N586" s="73"/>
      <c r="O586" s="79" t="s">
        <v>417</v>
      </c>
      <c r="P586" s="79">
        <v>1</v>
      </c>
      <c r="Q586" s="79" t="s">
        <v>418</v>
      </c>
      <c r="R586" s="79"/>
      <c r="S586" s="79"/>
      <c r="T586" s="78" t="str">
        <f>REPLACE(INDEX(GroupVertices[Group],MATCH(Edges24[[#This Row],[Vertex 1]],GroupVertices[Vertex],0)),1,1,"")</f>
        <v>2</v>
      </c>
      <c r="U586" s="78" t="str">
        <f>REPLACE(INDEX(GroupVertices[Group],MATCH(Edges24[[#This Row],[Vertex 2]],GroupVertices[Vertex],0)),1,1,"")</f>
        <v>2</v>
      </c>
      <c r="V586" s="48"/>
      <c r="W586" s="49"/>
      <c r="X586" s="48"/>
      <c r="Y586" s="49"/>
      <c r="Z586" s="48"/>
      <c r="AA586" s="49"/>
      <c r="AB586" s="48"/>
      <c r="AC586" s="49"/>
      <c r="AD586" s="48"/>
    </row>
    <row r="587" spans="1:30" ht="15">
      <c r="A587" s="65" t="s">
        <v>199</v>
      </c>
      <c r="B587" s="65" t="s">
        <v>246</v>
      </c>
      <c r="C587" s="66"/>
      <c r="D587" s="67"/>
      <c r="E587" s="66"/>
      <c r="F587" s="69"/>
      <c r="G587" s="66"/>
      <c r="H587" s="70"/>
      <c r="I587" s="71"/>
      <c r="J587" s="71"/>
      <c r="K587" s="34" t="s">
        <v>65</v>
      </c>
      <c r="L587" s="72">
        <v>587</v>
      </c>
      <c r="M587" s="72"/>
      <c r="N587" s="73"/>
      <c r="O587" s="79" t="s">
        <v>417</v>
      </c>
      <c r="P587" s="79">
        <v>1</v>
      </c>
      <c r="Q587" s="79" t="s">
        <v>418</v>
      </c>
      <c r="R587" s="79"/>
      <c r="S587" s="79"/>
      <c r="T587" s="78" t="str">
        <f>REPLACE(INDEX(GroupVertices[Group],MATCH(Edges24[[#This Row],[Vertex 1]],GroupVertices[Vertex],0)),1,1,"")</f>
        <v>1</v>
      </c>
      <c r="U587" s="78" t="str">
        <f>REPLACE(INDEX(GroupVertices[Group],MATCH(Edges24[[#This Row],[Vertex 2]],GroupVertices[Vertex],0)),1,1,"")</f>
        <v>2</v>
      </c>
      <c r="V587" s="48"/>
      <c r="W587" s="49"/>
      <c r="X587" s="48"/>
      <c r="Y587" s="49"/>
      <c r="Z587" s="48"/>
      <c r="AA587" s="49"/>
      <c r="AB587" s="48"/>
      <c r="AC587" s="49"/>
      <c r="AD587" s="48"/>
    </row>
    <row r="588" spans="1:30" ht="15">
      <c r="A588" s="65" t="s">
        <v>304</v>
      </c>
      <c r="B588" s="65" t="s">
        <v>246</v>
      </c>
      <c r="C588" s="66"/>
      <c r="D588" s="67"/>
      <c r="E588" s="66"/>
      <c r="F588" s="69"/>
      <c r="G588" s="66"/>
      <c r="H588" s="70"/>
      <c r="I588" s="71"/>
      <c r="J588" s="71"/>
      <c r="K588" s="34" t="s">
        <v>65</v>
      </c>
      <c r="L588" s="72">
        <v>588</v>
      </c>
      <c r="M588" s="72"/>
      <c r="N588" s="73"/>
      <c r="O588" s="79" t="s">
        <v>417</v>
      </c>
      <c r="P588" s="79">
        <v>1</v>
      </c>
      <c r="Q588" s="79" t="s">
        <v>418</v>
      </c>
      <c r="R588" s="79"/>
      <c r="S588" s="79"/>
      <c r="T588" s="78" t="str">
        <f>REPLACE(INDEX(GroupVertices[Group],MATCH(Edges24[[#This Row],[Vertex 1]],GroupVertices[Vertex],0)),1,1,"")</f>
        <v>2</v>
      </c>
      <c r="U588" s="78" t="str">
        <f>REPLACE(INDEX(GroupVertices[Group],MATCH(Edges24[[#This Row],[Vertex 2]],GroupVertices[Vertex],0)),1,1,"")</f>
        <v>2</v>
      </c>
      <c r="V588" s="48"/>
      <c r="W588" s="49"/>
      <c r="X588" s="48"/>
      <c r="Y588" s="49"/>
      <c r="Z588" s="48"/>
      <c r="AA588" s="49"/>
      <c r="AB588" s="48"/>
      <c r="AC588" s="49"/>
      <c r="AD588" s="48"/>
    </row>
    <row r="589" spans="1:30" ht="15">
      <c r="A589" s="65" t="s">
        <v>199</v>
      </c>
      <c r="B589" s="65" t="s">
        <v>405</v>
      </c>
      <c r="C589" s="66"/>
      <c r="D589" s="67"/>
      <c r="E589" s="66"/>
      <c r="F589" s="69"/>
      <c r="G589" s="66"/>
      <c r="H589" s="70"/>
      <c r="I589" s="71"/>
      <c r="J589" s="71"/>
      <c r="K589" s="34" t="s">
        <v>65</v>
      </c>
      <c r="L589" s="72">
        <v>589</v>
      </c>
      <c r="M589" s="72"/>
      <c r="N589" s="73"/>
      <c r="O589" s="79" t="s">
        <v>417</v>
      </c>
      <c r="P589" s="79">
        <v>1</v>
      </c>
      <c r="Q589" s="79" t="s">
        <v>418</v>
      </c>
      <c r="R589" s="79"/>
      <c r="S589" s="79"/>
      <c r="T589" s="78" t="str">
        <f>REPLACE(INDEX(GroupVertices[Group],MATCH(Edges24[[#This Row],[Vertex 1]],GroupVertices[Vertex],0)),1,1,"")</f>
        <v>1</v>
      </c>
      <c r="U589" s="78" t="str">
        <f>REPLACE(INDEX(GroupVertices[Group],MATCH(Edges24[[#This Row],[Vertex 2]],GroupVertices[Vertex],0)),1,1,"")</f>
        <v>1</v>
      </c>
      <c r="V589" s="48"/>
      <c r="W589" s="49"/>
      <c r="X589" s="48"/>
      <c r="Y589" s="49"/>
      <c r="Z589" s="48"/>
      <c r="AA589" s="49"/>
      <c r="AB589" s="48"/>
      <c r="AC589" s="49"/>
      <c r="AD589" s="48"/>
    </row>
    <row r="590" spans="1:30" ht="15">
      <c r="A590" s="65" t="s">
        <v>239</v>
      </c>
      <c r="B590" s="65" t="s">
        <v>406</v>
      </c>
      <c r="C590" s="66"/>
      <c r="D590" s="67"/>
      <c r="E590" s="66"/>
      <c r="F590" s="69"/>
      <c r="G590" s="66"/>
      <c r="H590" s="70"/>
      <c r="I590" s="71"/>
      <c r="J590" s="71"/>
      <c r="K590" s="34" t="s">
        <v>65</v>
      </c>
      <c r="L590" s="72">
        <v>590</v>
      </c>
      <c r="M590" s="72"/>
      <c r="N590" s="73"/>
      <c r="O590" s="79" t="s">
        <v>417</v>
      </c>
      <c r="P590" s="79">
        <v>1</v>
      </c>
      <c r="Q590" s="79" t="s">
        <v>418</v>
      </c>
      <c r="R590" s="79"/>
      <c r="S590" s="79"/>
      <c r="T590" s="78" t="str">
        <f>REPLACE(INDEX(GroupVertices[Group],MATCH(Edges24[[#This Row],[Vertex 1]],GroupVertices[Vertex],0)),1,1,"")</f>
        <v>3</v>
      </c>
      <c r="U590" s="78" t="str">
        <f>REPLACE(INDEX(GroupVertices[Group],MATCH(Edges24[[#This Row],[Vertex 2]],GroupVertices[Vertex],0)),1,1,"")</f>
        <v>5</v>
      </c>
      <c r="V590" s="48"/>
      <c r="W590" s="49"/>
      <c r="X590" s="48"/>
      <c r="Y590" s="49"/>
      <c r="Z590" s="48"/>
      <c r="AA590" s="49"/>
      <c r="AB590" s="48"/>
      <c r="AC590" s="49"/>
      <c r="AD590" s="48"/>
    </row>
    <row r="591" spans="1:30" ht="15">
      <c r="A591" s="65" t="s">
        <v>225</v>
      </c>
      <c r="B591" s="65" t="s">
        <v>406</v>
      </c>
      <c r="C591" s="66"/>
      <c r="D591" s="67"/>
      <c r="E591" s="66"/>
      <c r="F591" s="69"/>
      <c r="G591" s="66"/>
      <c r="H591" s="70"/>
      <c r="I591" s="71"/>
      <c r="J591" s="71"/>
      <c r="K591" s="34" t="s">
        <v>65</v>
      </c>
      <c r="L591" s="72">
        <v>591</v>
      </c>
      <c r="M591" s="72"/>
      <c r="N591" s="73"/>
      <c r="O591" s="79" t="s">
        <v>417</v>
      </c>
      <c r="P591" s="79">
        <v>1</v>
      </c>
      <c r="Q591" s="79" t="s">
        <v>418</v>
      </c>
      <c r="R591" s="79"/>
      <c r="S591" s="79"/>
      <c r="T591" s="78" t="str">
        <f>REPLACE(INDEX(GroupVertices[Group],MATCH(Edges24[[#This Row],[Vertex 1]],GroupVertices[Vertex],0)),1,1,"")</f>
        <v>5</v>
      </c>
      <c r="U591" s="78" t="str">
        <f>REPLACE(INDEX(GroupVertices[Group],MATCH(Edges24[[#This Row],[Vertex 2]],GroupVertices[Vertex],0)),1,1,"")</f>
        <v>5</v>
      </c>
      <c r="V591" s="48"/>
      <c r="W591" s="49"/>
      <c r="X591" s="48"/>
      <c r="Y591" s="49"/>
      <c r="Z591" s="48"/>
      <c r="AA591" s="49"/>
      <c r="AB591" s="48"/>
      <c r="AC591" s="49"/>
      <c r="AD591" s="48"/>
    </row>
    <row r="592" spans="1:30" ht="15">
      <c r="A592" s="65" t="s">
        <v>199</v>
      </c>
      <c r="B592" s="65" t="s">
        <v>406</v>
      </c>
      <c r="C592" s="66"/>
      <c r="D592" s="67"/>
      <c r="E592" s="66"/>
      <c r="F592" s="69"/>
      <c r="G592" s="66"/>
      <c r="H592" s="70"/>
      <c r="I592" s="71"/>
      <c r="J592" s="71"/>
      <c r="K592" s="34" t="s">
        <v>65</v>
      </c>
      <c r="L592" s="72">
        <v>592</v>
      </c>
      <c r="M592" s="72"/>
      <c r="N592" s="73"/>
      <c r="O592" s="79" t="s">
        <v>417</v>
      </c>
      <c r="P592" s="79">
        <v>1</v>
      </c>
      <c r="Q592" s="79" t="s">
        <v>418</v>
      </c>
      <c r="R592" s="79"/>
      <c r="S592" s="79"/>
      <c r="T592" s="78" t="str">
        <f>REPLACE(INDEX(GroupVertices[Group],MATCH(Edges24[[#This Row],[Vertex 1]],GroupVertices[Vertex],0)),1,1,"")</f>
        <v>1</v>
      </c>
      <c r="U592" s="78" t="str">
        <f>REPLACE(INDEX(GroupVertices[Group],MATCH(Edges24[[#This Row],[Vertex 2]],GroupVertices[Vertex],0)),1,1,"")</f>
        <v>5</v>
      </c>
      <c r="V592" s="48"/>
      <c r="W592" s="49"/>
      <c r="X592" s="48"/>
      <c r="Y592" s="49"/>
      <c r="Z592" s="48"/>
      <c r="AA592" s="49"/>
      <c r="AB592" s="48"/>
      <c r="AC592" s="49"/>
      <c r="AD592" s="48"/>
    </row>
    <row r="593" spans="1:30" ht="15">
      <c r="A593" s="65" t="s">
        <v>234</v>
      </c>
      <c r="B593" s="65" t="s">
        <v>406</v>
      </c>
      <c r="C593" s="66"/>
      <c r="D593" s="67"/>
      <c r="E593" s="66"/>
      <c r="F593" s="69"/>
      <c r="G593" s="66"/>
      <c r="H593" s="70"/>
      <c r="I593" s="71"/>
      <c r="J593" s="71"/>
      <c r="K593" s="34" t="s">
        <v>65</v>
      </c>
      <c r="L593" s="72">
        <v>593</v>
      </c>
      <c r="M593" s="72"/>
      <c r="N593" s="73"/>
      <c r="O593" s="79" t="s">
        <v>417</v>
      </c>
      <c r="P593" s="79">
        <v>1</v>
      </c>
      <c r="Q593" s="79" t="s">
        <v>418</v>
      </c>
      <c r="R593" s="79"/>
      <c r="S593" s="79"/>
      <c r="T593" s="78" t="str">
        <f>REPLACE(INDEX(GroupVertices[Group],MATCH(Edges24[[#This Row],[Vertex 1]],GroupVertices[Vertex],0)),1,1,"")</f>
        <v>2</v>
      </c>
      <c r="U593" s="78" t="str">
        <f>REPLACE(INDEX(GroupVertices[Group],MATCH(Edges24[[#This Row],[Vertex 2]],GroupVertices[Vertex],0)),1,1,"")</f>
        <v>5</v>
      </c>
      <c r="V593" s="48"/>
      <c r="W593" s="49"/>
      <c r="X593" s="48"/>
      <c r="Y593" s="49"/>
      <c r="Z593" s="48"/>
      <c r="AA593" s="49"/>
      <c r="AB593" s="48"/>
      <c r="AC593" s="49"/>
      <c r="AD593" s="48"/>
    </row>
    <row r="594" spans="1:30" ht="15">
      <c r="A594" s="65" t="s">
        <v>256</v>
      </c>
      <c r="B594" s="65" t="s">
        <v>406</v>
      </c>
      <c r="C594" s="66"/>
      <c r="D594" s="67"/>
      <c r="E594" s="66"/>
      <c r="F594" s="69"/>
      <c r="G594" s="66"/>
      <c r="H594" s="70"/>
      <c r="I594" s="71"/>
      <c r="J594" s="71"/>
      <c r="K594" s="34" t="s">
        <v>65</v>
      </c>
      <c r="L594" s="72">
        <v>594</v>
      </c>
      <c r="M594" s="72"/>
      <c r="N594" s="73"/>
      <c r="O594" s="79" t="s">
        <v>417</v>
      </c>
      <c r="P594" s="79">
        <v>1</v>
      </c>
      <c r="Q594" s="79" t="s">
        <v>418</v>
      </c>
      <c r="R594" s="79"/>
      <c r="S594" s="79"/>
      <c r="T594" s="78" t="str">
        <f>REPLACE(INDEX(GroupVertices[Group],MATCH(Edges24[[#This Row],[Vertex 1]],GroupVertices[Vertex],0)),1,1,"")</f>
        <v>5</v>
      </c>
      <c r="U594" s="78" t="str">
        <f>REPLACE(INDEX(GroupVertices[Group],MATCH(Edges24[[#This Row],[Vertex 2]],GroupVertices[Vertex],0)),1,1,"")</f>
        <v>5</v>
      </c>
      <c r="V594" s="48"/>
      <c r="W594" s="49"/>
      <c r="X594" s="48"/>
      <c r="Y594" s="49"/>
      <c r="Z594" s="48"/>
      <c r="AA594" s="49"/>
      <c r="AB594" s="48"/>
      <c r="AC594" s="49"/>
      <c r="AD594" s="48"/>
    </row>
    <row r="595" spans="1:30" ht="15">
      <c r="A595" s="65" t="s">
        <v>305</v>
      </c>
      <c r="B595" s="65" t="s">
        <v>406</v>
      </c>
      <c r="C595" s="66"/>
      <c r="D595" s="67"/>
      <c r="E595" s="66"/>
      <c r="F595" s="69"/>
      <c r="G595" s="66"/>
      <c r="H595" s="70"/>
      <c r="I595" s="71"/>
      <c r="J595" s="71"/>
      <c r="K595" s="34" t="s">
        <v>65</v>
      </c>
      <c r="L595" s="72">
        <v>595</v>
      </c>
      <c r="M595" s="72"/>
      <c r="N595" s="73"/>
      <c r="O595" s="79" t="s">
        <v>417</v>
      </c>
      <c r="P595" s="79">
        <v>1</v>
      </c>
      <c r="Q595" s="79" t="s">
        <v>418</v>
      </c>
      <c r="R595" s="79"/>
      <c r="S595" s="79"/>
      <c r="T595" s="78" t="str">
        <f>REPLACE(INDEX(GroupVertices[Group],MATCH(Edges24[[#This Row],[Vertex 1]],GroupVertices[Vertex],0)),1,1,"")</f>
        <v>2</v>
      </c>
      <c r="U595" s="78" t="str">
        <f>REPLACE(INDEX(GroupVertices[Group],MATCH(Edges24[[#This Row],[Vertex 2]],GroupVertices[Vertex],0)),1,1,"")</f>
        <v>5</v>
      </c>
      <c r="V595" s="48"/>
      <c r="W595" s="49"/>
      <c r="X595" s="48"/>
      <c r="Y595" s="49"/>
      <c r="Z595" s="48"/>
      <c r="AA595" s="49"/>
      <c r="AB595" s="48"/>
      <c r="AC595" s="49"/>
      <c r="AD595" s="48"/>
    </row>
    <row r="596" spans="1:30" ht="15">
      <c r="A596" s="65" t="s">
        <v>242</v>
      </c>
      <c r="B596" s="65" t="s">
        <v>306</v>
      </c>
      <c r="C596" s="66"/>
      <c r="D596" s="67"/>
      <c r="E596" s="66"/>
      <c r="F596" s="69"/>
      <c r="G596" s="66"/>
      <c r="H596" s="70"/>
      <c r="I596" s="71"/>
      <c r="J596" s="71"/>
      <c r="K596" s="34" t="s">
        <v>66</v>
      </c>
      <c r="L596" s="72">
        <v>596</v>
      </c>
      <c r="M596" s="72"/>
      <c r="N596" s="73"/>
      <c r="O596" s="79" t="s">
        <v>417</v>
      </c>
      <c r="P596" s="79">
        <v>1</v>
      </c>
      <c r="Q596" s="79" t="s">
        <v>418</v>
      </c>
      <c r="R596" s="79"/>
      <c r="S596" s="79"/>
      <c r="T596" s="78" t="str">
        <f>REPLACE(INDEX(GroupVertices[Group],MATCH(Edges24[[#This Row],[Vertex 1]],GroupVertices[Vertex],0)),1,1,"")</f>
        <v>2</v>
      </c>
      <c r="U596" s="78" t="str">
        <f>REPLACE(INDEX(GroupVertices[Group],MATCH(Edges24[[#This Row],[Vertex 2]],GroupVertices[Vertex],0)),1,1,"")</f>
        <v>2</v>
      </c>
      <c r="V596" s="48"/>
      <c r="W596" s="49"/>
      <c r="X596" s="48"/>
      <c r="Y596" s="49"/>
      <c r="Z596" s="48"/>
      <c r="AA596" s="49"/>
      <c r="AB596" s="48"/>
      <c r="AC596" s="49"/>
      <c r="AD596" s="48"/>
    </row>
    <row r="597" spans="1:30" ht="15">
      <c r="A597" s="65" t="s">
        <v>306</v>
      </c>
      <c r="B597" s="65" t="s">
        <v>242</v>
      </c>
      <c r="C597" s="66"/>
      <c r="D597" s="67"/>
      <c r="E597" s="66"/>
      <c r="F597" s="69"/>
      <c r="G597" s="66"/>
      <c r="H597" s="70"/>
      <c r="I597" s="71"/>
      <c r="J597" s="71"/>
      <c r="K597" s="34" t="s">
        <v>66</v>
      </c>
      <c r="L597" s="72">
        <v>597</v>
      </c>
      <c r="M597" s="72"/>
      <c r="N597" s="73"/>
      <c r="O597" s="79" t="s">
        <v>417</v>
      </c>
      <c r="P597" s="79">
        <v>1</v>
      </c>
      <c r="Q597" s="79" t="s">
        <v>418</v>
      </c>
      <c r="R597" s="79"/>
      <c r="S597" s="79"/>
      <c r="T597" s="78" t="str">
        <f>REPLACE(INDEX(GroupVertices[Group],MATCH(Edges24[[#This Row],[Vertex 1]],GroupVertices[Vertex],0)),1,1,"")</f>
        <v>2</v>
      </c>
      <c r="U597" s="78" t="str">
        <f>REPLACE(INDEX(GroupVertices[Group],MATCH(Edges24[[#This Row],[Vertex 2]],GroupVertices[Vertex],0)),1,1,"")</f>
        <v>2</v>
      </c>
      <c r="V597" s="48"/>
      <c r="W597" s="49"/>
      <c r="X597" s="48"/>
      <c r="Y597" s="49"/>
      <c r="Z597" s="48"/>
      <c r="AA597" s="49"/>
      <c r="AB597" s="48"/>
      <c r="AC597" s="49"/>
      <c r="AD597" s="48"/>
    </row>
    <row r="598" spans="1:30" ht="15">
      <c r="A598" s="65" t="s">
        <v>306</v>
      </c>
      <c r="B598" s="65" t="s">
        <v>321</v>
      </c>
      <c r="C598" s="66"/>
      <c r="D598" s="67"/>
      <c r="E598" s="66"/>
      <c r="F598" s="69"/>
      <c r="G598" s="66"/>
      <c r="H598" s="70"/>
      <c r="I598" s="71"/>
      <c r="J598" s="71"/>
      <c r="K598" s="34" t="s">
        <v>65</v>
      </c>
      <c r="L598" s="72">
        <v>598</v>
      </c>
      <c r="M598" s="72"/>
      <c r="N598" s="73"/>
      <c r="O598" s="79" t="s">
        <v>417</v>
      </c>
      <c r="P598" s="79">
        <v>1</v>
      </c>
      <c r="Q598" s="79" t="s">
        <v>418</v>
      </c>
      <c r="R598" s="79"/>
      <c r="S598" s="79"/>
      <c r="T598" s="78" t="str">
        <f>REPLACE(INDEX(GroupVertices[Group],MATCH(Edges24[[#This Row],[Vertex 1]],GroupVertices[Vertex],0)),1,1,"")</f>
        <v>2</v>
      </c>
      <c r="U598" s="78" t="str">
        <f>REPLACE(INDEX(GroupVertices[Group],MATCH(Edges24[[#This Row],[Vertex 2]],GroupVertices[Vertex],0)),1,1,"")</f>
        <v>2</v>
      </c>
      <c r="V598" s="48"/>
      <c r="W598" s="49"/>
      <c r="X598" s="48"/>
      <c r="Y598" s="49"/>
      <c r="Z598" s="48"/>
      <c r="AA598" s="49"/>
      <c r="AB598" s="48"/>
      <c r="AC598" s="49"/>
      <c r="AD598" s="48"/>
    </row>
    <row r="599" spans="1:30" ht="15">
      <c r="A599" s="65" t="s">
        <v>199</v>
      </c>
      <c r="B599" s="65" t="s">
        <v>306</v>
      </c>
      <c r="C599" s="66"/>
      <c r="D599" s="67"/>
      <c r="E599" s="66"/>
      <c r="F599" s="69"/>
      <c r="G599" s="66"/>
      <c r="H599" s="70"/>
      <c r="I599" s="71"/>
      <c r="J599" s="71"/>
      <c r="K599" s="34" t="s">
        <v>65</v>
      </c>
      <c r="L599" s="72">
        <v>599</v>
      </c>
      <c r="M599" s="72"/>
      <c r="N599" s="73"/>
      <c r="O599" s="79" t="s">
        <v>417</v>
      </c>
      <c r="P599" s="79">
        <v>1</v>
      </c>
      <c r="Q599" s="79" t="s">
        <v>418</v>
      </c>
      <c r="R599" s="79"/>
      <c r="S599" s="79"/>
      <c r="T599" s="78" t="str">
        <f>REPLACE(INDEX(GroupVertices[Group],MATCH(Edges24[[#This Row],[Vertex 1]],GroupVertices[Vertex],0)),1,1,"")</f>
        <v>1</v>
      </c>
      <c r="U599" s="78" t="str">
        <f>REPLACE(INDEX(GroupVertices[Group],MATCH(Edges24[[#This Row],[Vertex 2]],GroupVertices[Vertex],0)),1,1,"")</f>
        <v>2</v>
      </c>
      <c r="V599" s="48"/>
      <c r="W599" s="49"/>
      <c r="X599" s="48"/>
      <c r="Y599" s="49"/>
      <c r="Z599" s="48"/>
      <c r="AA599" s="49"/>
      <c r="AB599" s="48"/>
      <c r="AC599" s="49"/>
      <c r="AD599" s="48"/>
    </row>
    <row r="600" spans="1:30" ht="15">
      <c r="A600" s="65" t="s">
        <v>305</v>
      </c>
      <c r="B600" s="65" t="s">
        <v>306</v>
      </c>
      <c r="C600" s="66"/>
      <c r="D600" s="67"/>
      <c r="E600" s="66"/>
      <c r="F600" s="69"/>
      <c r="G600" s="66"/>
      <c r="H600" s="70"/>
      <c r="I600" s="71"/>
      <c r="J600" s="71"/>
      <c r="K600" s="34" t="s">
        <v>65</v>
      </c>
      <c r="L600" s="72">
        <v>600</v>
      </c>
      <c r="M600" s="72"/>
      <c r="N600" s="73"/>
      <c r="O600" s="79" t="s">
        <v>417</v>
      </c>
      <c r="P600" s="79">
        <v>1</v>
      </c>
      <c r="Q600" s="79" t="s">
        <v>418</v>
      </c>
      <c r="R600" s="79"/>
      <c r="S600" s="79"/>
      <c r="T600" s="78" t="str">
        <f>REPLACE(INDEX(GroupVertices[Group],MATCH(Edges24[[#This Row],[Vertex 1]],GroupVertices[Vertex],0)),1,1,"")</f>
        <v>2</v>
      </c>
      <c r="U600" s="78" t="str">
        <f>REPLACE(INDEX(GroupVertices[Group],MATCH(Edges24[[#This Row],[Vertex 2]],GroupVertices[Vertex],0)),1,1,"")</f>
        <v>2</v>
      </c>
      <c r="V600" s="48"/>
      <c r="W600" s="49"/>
      <c r="X600" s="48"/>
      <c r="Y600" s="49"/>
      <c r="Z600" s="48"/>
      <c r="AA600" s="49"/>
      <c r="AB600" s="48"/>
      <c r="AC600" s="49"/>
      <c r="AD600" s="48"/>
    </row>
    <row r="601" spans="1:30" ht="15">
      <c r="A601" s="65" t="s">
        <v>199</v>
      </c>
      <c r="B601" s="65" t="s">
        <v>389</v>
      </c>
      <c r="C601" s="66"/>
      <c r="D601" s="67"/>
      <c r="E601" s="66"/>
      <c r="F601" s="69"/>
      <c r="G601" s="66"/>
      <c r="H601" s="70"/>
      <c r="I601" s="71"/>
      <c r="J601" s="71"/>
      <c r="K601" s="34" t="s">
        <v>65</v>
      </c>
      <c r="L601" s="72">
        <v>601</v>
      </c>
      <c r="M601" s="72"/>
      <c r="N601" s="73"/>
      <c r="O601" s="79" t="s">
        <v>417</v>
      </c>
      <c r="P601" s="79">
        <v>1</v>
      </c>
      <c r="Q601" s="79" t="s">
        <v>418</v>
      </c>
      <c r="R601" s="79"/>
      <c r="S601" s="79"/>
      <c r="T601" s="78" t="str">
        <f>REPLACE(INDEX(GroupVertices[Group],MATCH(Edges24[[#This Row],[Vertex 1]],GroupVertices[Vertex],0)),1,1,"")</f>
        <v>1</v>
      </c>
      <c r="U601" s="78" t="str">
        <f>REPLACE(INDEX(GroupVertices[Group],MATCH(Edges24[[#This Row],[Vertex 2]],GroupVertices[Vertex],0)),1,1,"")</f>
        <v>6</v>
      </c>
      <c r="V601" s="48"/>
      <c r="W601" s="49"/>
      <c r="X601" s="48"/>
      <c r="Y601" s="49"/>
      <c r="Z601" s="48"/>
      <c r="AA601" s="49"/>
      <c r="AB601" s="48"/>
      <c r="AC601" s="49"/>
      <c r="AD601" s="48"/>
    </row>
    <row r="602" spans="1:30" ht="15">
      <c r="A602" s="65" t="s">
        <v>305</v>
      </c>
      <c r="B602" s="65" t="s">
        <v>389</v>
      </c>
      <c r="C602" s="66"/>
      <c r="D602" s="67"/>
      <c r="E602" s="66"/>
      <c r="F602" s="69"/>
      <c r="G602" s="66"/>
      <c r="H602" s="70"/>
      <c r="I602" s="71"/>
      <c r="J602" s="71"/>
      <c r="K602" s="34" t="s">
        <v>65</v>
      </c>
      <c r="L602" s="72">
        <v>602</v>
      </c>
      <c r="M602" s="72"/>
      <c r="N602" s="73"/>
      <c r="O602" s="79" t="s">
        <v>417</v>
      </c>
      <c r="P602" s="79">
        <v>1</v>
      </c>
      <c r="Q602" s="79" t="s">
        <v>418</v>
      </c>
      <c r="R602" s="79"/>
      <c r="S602" s="79"/>
      <c r="T602" s="78" t="str">
        <f>REPLACE(INDEX(GroupVertices[Group],MATCH(Edges24[[#This Row],[Vertex 1]],GroupVertices[Vertex],0)),1,1,"")</f>
        <v>2</v>
      </c>
      <c r="U602" s="78" t="str">
        <f>REPLACE(INDEX(GroupVertices[Group],MATCH(Edges24[[#This Row],[Vertex 2]],GroupVertices[Vertex],0)),1,1,"")</f>
        <v>6</v>
      </c>
      <c r="V602" s="48"/>
      <c r="W602" s="49"/>
      <c r="X602" s="48"/>
      <c r="Y602" s="49"/>
      <c r="Z602" s="48"/>
      <c r="AA602" s="49"/>
      <c r="AB602" s="48"/>
      <c r="AC602" s="49"/>
      <c r="AD602" s="48"/>
    </row>
    <row r="603" spans="1:30" ht="15">
      <c r="A603" s="65" t="s">
        <v>307</v>
      </c>
      <c r="B603" s="65" t="s">
        <v>242</v>
      </c>
      <c r="C603" s="66"/>
      <c r="D603" s="67"/>
      <c r="E603" s="66"/>
      <c r="F603" s="69"/>
      <c r="G603" s="66"/>
      <c r="H603" s="70"/>
      <c r="I603" s="71"/>
      <c r="J603" s="71"/>
      <c r="K603" s="34" t="s">
        <v>65</v>
      </c>
      <c r="L603" s="72">
        <v>603</v>
      </c>
      <c r="M603" s="72"/>
      <c r="N603" s="73"/>
      <c r="O603" s="79" t="s">
        <v>417</v>
      </c>
      <c r="P603" s="79">
        <v>1</v>
      </c>
      <c r="Q603" s="79" t="s">
        <v>418</v>
      </c>
      <c r="R603" s="79"/>
      <c r="S603" s="79"/>
      <c r="T603" s="78" t="str">
        <f>REPLACE(INDEX(GroupVertices[Group],MATCH(Edges24[[#This Row],[Vertex 1]],GroupVertices[Vertex],0)),1,1,"")</f>
        <v>2</v>
      </c>
      <c r="U603" s="78" t="str">
        <f>REPLACE(INDEX(GroupVertices[Group],MATCH(Edges24[[#This Row],[Vertex 2]],GroupVertices[Vertex],0)),1,1,"")</f>
        <v>2</v>
      </c>
      <c r="V603" s="48"/>
      <c r="W603" s="49"/>
      <c r="X603" s="48"/>
      <c r="Y603" s="49"/>
      <c r="Z603" s="48"/>
      <c r="AA603" s="49"/>
      <c r="AB603" s="48"/>
      <c r="AC603" s="49"/>
      <c r="AD603" s="48"/>
    </row>
    <row r="604" spans="1:30" ht="15">
      <c r="A604" s="65" t="s">
        <v>307</v>
      </c>
      <c r="B604" s="65" t="s">
        <v>392</v>
      </c>
      <c r="C604" s="66"/>
      <c r="D604" s="67"/>
      <c r="E604" s="66"/>
      <c r="F604" s="69"/>
      <c r="G604" s="66"/>
      <c r="H604" s="70"/>
      <c r="I604" s="71"/>
      <c r="J604" s="71"/>
      <c r="K604" s="34" t="s">
        <v>65</v>
      </c>
      <c r="L604" s="72">
        <v>604</v>
      </c>
      <c r="M604" s="72"/>
      <c r="N604" s="73"/>
      <c r="O604" s="79" t="s">
        <v>417</v>
      </c>
      <c r="P604" s="79">
        <v>1</v>
      </c>
      <c r="Q604" s="79" t="s">
        <v>418</v>
      </c>
      <c r="R604" s="79"/>
      <c r="S604" s="79"/>
      <c r="T604" s="78" t="str">
        <f>REPLACE(INDEX(GroupVertices[Group],MATCH(Edges24[[#This Row],[Vertex 1]],GroupVertices[Vertex],0)),1,1,"")</f>
        <v>2</v>
      </c>
      <c r="U604" s="78" t="str">
        <f>REPLACE(INDEX(GroupVertices[Group],MATCH(Edges24[[#This Row],[Vertex 2]],GroupVertices[Vertex],0)),1,1,"")</f>
        <v>2</v>
      </c>
      <c r="V604" s="48"/>
      <c r="W604" s="49"/>
      <c r="X604" s="48"/>
      <c r="Y604" s="49"/>
      <c r="Z604" s="48"/>
      <c r="AA604" s="49"/>
      <c r="AB604" s="48"/>
      <c r="AC604" s="49"/>
      <c r="AD604" s="48"/>
    </row>
    <row r="605" spans="1:30" ht="15">
      <c r="A605" s="65" t="s">
        <v>307</v>
      </c>
      <c r="B605" s="65" t="s">
        <v>308</v>
      </c>
      <c r="C605" s="66"/>
      <c r="D605" s="67"/>
      <c r="E605" s="66"/>
      <c r="F605" s="69"/>
      <c r="G605" s="66"/>
      <c r="H605" s="70"/>
      <c r="I605" s="71"/>
      <c r="J605" s="71"/>
      <c r="K605" s="34" t="s">
        <v>66</v>
      </c>
      <c r="L605" s="72">
        <v>605</v>
      </c>
      <c r="M605" s="72"/>
      <c r="N605" s="73"/>
      <c r="O605" s="79" t="s">
        <v>417</v>
      </c>
      <c r="P605" s="79">
        <v>1</v>
      </c>
      <c r="Q605" s="79" t="s">
        <v>418</v>
      </c>
      <c r="R605" s="79"/>
      <c r="S605" s="79"/>
      <c r="T605" s="78" t="str">
        <f>REPLACE(INDEX(GroupVertices[Group],MATCH(Edges24[[#This Row],[Vertex 1]],GroupVertices[Vertex],0)),1,1,"")</f>
        <v>2</v>
      </c>
      <c r="U605" s="78" t="str">
        <f>REPLACE(INDEX(GroupVertices[Group],MATCH(Edges24[[#This Row],[Vertex 2]],GroupVertices[Vertex],0)),1,1,"")</f>
        <v>2</v>
      </c>
      <c r="V605" s="48"/>
      <c r="W605" s="49"/>
      <c r="X605" s="48"/>
      <c r="Y605" s="49"/>
      <c r="Z605" s="48"/>
      <c r="AA605" s="49"/>
      <c r="AB605" s="48"/>
      <c r="AC605" s="49"/>
      <c r="AD605" s="48"/>
    </row>
    <row r="606" spans="1:30" ht="15">
      <c r="A606" s="65" t="s">
        <v>307</v>
      </c>
      <c r="B606" s="65" t="s">
        <v>305</v>
      </c>
      <c r="C606" s="66"/>
      <c r="D606" s="67"/>
      <c r="E606" s="66"/>
      <c r="F606" s="69"/>
      <c r="G606" s="66"/>
      <c r="H606" s="70"/>
      <c r="I606" s="71"/>
      <c r="J606" s="71"/>
      <c r="K606" s="34" t="s">
        <v>66</v>
      </c>
      <c r="L606" s="72">
        <v>606</v>
      </c>
      <c r="M606" s="72"/>
      <c r="N606" s="73"/>
      <c r="O606" s="79" t="s">
        <v>417</v>
      </c>
      <c r="P606" s="79">
        <v>1</v>
      </c>
      <c r="Q606" s="79" t="s">
        <v>418</v>
      </c>
      <c r="R606" s="79"/>
      <c r="S606" s="79"/>
      <c r="T606" s="78" t="str">
        <f>REPLACE(INDEX(GroupVertices[Group],MATCH(Edges24[[#This Row],[Vertex 1]],GroupVertices[Vertex],0)),1,1,"")</f>
        <v>2</v>
      </c>
      <c r="U606" s="78" t="str">
        <f>REPLACE(INDEX(GroupVertices[Group],MATCH(Edges24[[#This Row],[Vertex 2]],GroupVertices[Vertex],0)),1,1,"")</f>
        <v>2</v>
      </c>
      <c r="V606" s="48"/>
      <c r="W606" s="49"/>
      <c r="X606" s="48"/>
      <c r="Y606" s="49"/>
      <c r="Z606" s="48"/>
      <c r="AA606" s="49"/>
      <c r="AB606" s="48"/>
      <c r="AC606" s="49"/>
      <c r="AD606" s="48"/>
    </row>
    <row r="607" spans="1:30" ht="15">
      <c r="A607" s="65" t="s">
        <v>199</v>
      </c>
      <c r="B607" s="65" t="s">
        <v>307</v>
      </c>
      <c r="C607" s="66"/>
      <c r="D607" s="67"/>
      <c r="E607" s="66"/>
      <c r="F607" s="69"/>
      <c r="G607" s="66"/>
      <c r="H607" s="70"/>
      <c r="I607" s="71"/>
      <c r="J607" s="71"/>
      <c r="K607" s="34" t="s">
        <v>65</v>
      </c>
      <c r="L607" s="72">
        <v>607</v>
      </c>
      <c r="M607" s="72"/>
      <c r="N607" s="73"/>
      <c r="O607" s="79" t="s">
        <v>417</v>
      </c>
      <c r="P607" s="79">
        <v>1</v>
      </c>
      <c r="Q607" s="79" t="s">
        <v>418</v>
      </c>
      <c r="R607" s="79"/>
      <c r="S607" s="79"/>
      <c r="T607" s="78" t="str">
        <f>REPLACE(INDEX(GroupVertices[Group],MATCH(Edges24[[#This Row],[Vertex 1]],GroupVertices[Vertex],0)),1,1,"")</f>
        <v>1</v>
      </c>
      <c r="U607" s="78" t="str">
        <f>REPLACE(INDEX(GroupVertices[Group],MATCH(Edges24[[#This Row],[Vertex 2]],GroupVertices[Vertex],0)),1,1,"")</f>
        <v>2</v>
      </c>
      <c r="V607" s="48"/>
      <c r="W607" s="49"/>
      <c r="X607" s="48"/>
      <c r="Y607" s="49"/>
      <c r="Z607" s="48"/>
      <c r="AA607" s="49"/>
      <c r="AB607" s="48"/>
      <c r="AC607" s="49"/>
      <c r="AD607" s="48"/>
    </row>
    <row r="608" spans="1:30" ht="15">
      <c r="A608" s="65" t="s">
        <v>308</v>
      </c>
      <c r="B608" s="65" t="s">
        <v>307</v>
      </c>
      <c r="C608" s="66"/>
      <c r="D608" s="67"/>
      <c r="E608" s="66"/>
      <c r="F608" s="69"/>
      <c r="G608" s="66"/>
      <c r="H608" s="70"/>
      <c r="I608" s="71"/>
      <c r="J608" s="71"/>
      <c r="K608" s="34" t="s">
        <v>66</v>
      </c>
      <c r="L608" s="72">
        <v>608</v>
      </c>
      <c r="M608" s="72"/>
      <c r="N608" s="73"/>
      <c r="O608" s="79" t="s">
        <v>417</v>
      </c>
      <c r="P608" s="79">
        <v>1</v>
      </c>
      <c r="Q608" s="79" t="s">
        <v>418</v>
      </c>
      <c r="R608" s="79"/>
      <c r="S608" s="79"/>
      <c r="T608" s="78" t="str">
        <f>REPLACE(INDEX(GroupVertices[Group],MATCH(Edges24[[#This Row],[Vertex 1]],GroupVertices[Vertex],0)),1,1,"")</f>
        <v>2</v>
      </c>
      <c r="U608" s="78" t="str">
        <f>REPLACE(INDEX(GroupVertices[Group],MATCH(Edges24[[#This Row],[Vertex 2]],GroupVertices[Vertex],0)),1,1,"")</f>
        <v>2</v>
      </c>
      <c r="V608" s="48"/>
      <c r="W608" s="49"/>
      <c r="X608" s="48"/>
      <c r="Y608" s="49"/>
      <c r="Z608" s="48"/>
      <c r="AA608" s="49"/>
      <c r="AB608" s="48"/>
      <c r="AC608" s="49"/>
      <c r="AD608" s="48"/>
    </row>
    <row r="609" spans="1:30" ht="15">
      <c r="A609" s="65" t="s">
        <v>305</v>
      </c>
      <c r="B609" s="65" t="s">
        <v>307</v>
      </c>
      <c r="C609" s="66"/>
      <c r="D609" s="67"/>
      <c r="E609" s="66"/>
      <c r="F609" s="69"/>
      <c r="G609" s="66"/>
      <c r="H609" s="70"/>
      <c r="I609" s="71"/>
      <c r="J609" s="71"/>
      <c r="K609" s="34" t="s">
        <v>66</v>
      </c>
      <c r="L609" s="72">
        <v>609</v>
      </c>
      <c r="M609" s="72"/>
      <c r="N609" s="73"/>
      <c r="O609" s="79" t="s">
        <v>417</v>
      </c>
      <c r="P609" s="79">
        <v>1</v>
      </c>
      <c r="Q609" s="79" t="s">
        <v>418</v>
      </c>
      <c r="R609" s="79"/>
      <c r="S609" s="79"/>
      <c r="T609" s="78" t="str">
        <f>REPLACE(INDEX(GroupVertices[Group],MATCH(Edges24[[#This Row],[Vertex 1]],GroupVertices[Vertex],0)),1,1,"")</f>
        <v>2</v>
      </c>
      <c r="U609" s="78" t="str">
        <f>REPLACE(INDEX(GroupVertices[Group],MATCH(Edges24[[#This Row],[Vertex 2]],GroupVertices[Vertex],0)),1,1,"")</f>
        <v>2</v>
      </c>
      <c r="V609" s="48"/>
      <c r="W609" s="49"/>
      <c r="X609" s="48"/>
      <c r="Y609" s="49"/>
      <c r="Z609" s="48"/>
      <c r="AA609" s="49"/>
      <c r="AB609" s="48"/>
      <c r="AC609" s="49"/>
      <c r="AD609" s="48"/>
    </row>
    <row r="610" spans="1:30" ht="15">
      <c r="A610" s="65" t="s">
        <v>242</v>
      </c>
      <c r="B610" s="65" t="s">
        <v>308</v>
      </c>
      <c r="C610" s="66"/>
      <c r="D610" s="67"/>
      <c r="E610" s="66"/>
      <c r="F610" s="69"/>
      <c r="G610" s="66"/>
      <c r="H610" s="70"/>
      <c r="I610" s="71"/>
      <c r="J610" s="71"/>
      <c r="K610" s="34" t="s">
        <v>65</v>
      </c>
      <c r="L610" s="72">
        <v>610</v>
      </c>
      <c r="M610" s="72"/>
      <c r="N610" s="73"/>
      <c r="O610" s="79" t="s">
        <v>417</v>
      </c>
      <c r="P610" s="79">
        <v>1</v>
      </c>
      <c r="Q610" s="79" t="s">
        <v>418</v>
      </c>
      <c r="R610" s="79"/>
      <c r="S610" s="79"/>
      <c r="T610" s="78" t="str">
        <f>REPLACE(INDEX(GroupVertices[Group],MATCH(Edges24[[#This Row],[Vertex 1]],GroupVertices[Vertex],0)),1,1,"")</f>
        <v>2</v>
      </c>
      <c r="U610" s="78" t="str">
        <f>REPLACE(INDEX(GroupVertices[Group],MATCH(Edges24[[#This Row],[Vertex 2]],GroupVertices[Vertex],0)),1,1,"")</f>
        <v>2</v>
      </c>
      <c r="V610" s="48"/>
      <c r="W610" s="49"/>
      <c r="X610" s="48"/>
      <c r="Y610" s="49"/>
      <c r="Z610" s="48"/>
      <c r="AA610" s="49"/>
      <c r="AB610" s="48"/>
      <c r="AC610" s="49"/>
      <c r="AD610" s="48"/>
    </row>
    <row r="611" spans="1:30" ht="15">
      <c r="A611" s="65" t="s">
        <v>308</v>
      </c>
      <c r="B611" s="65" t="s">
        <v>305</v>
      </c>
      <c r="C611" s="66"/>
      <c r="D611" s="67"/>
      <c r="E611" s="66"/>
      <c r="F611" s="69"/>
      <c r="G611" s="66"/>
      <c r="H611" s="70"/>
      <c r="I611" s="71"/>
      <c r="J611" s="71"/>
      <c r="K611" s="34" t="s">
        <v>66</v>
      </c>
      <c r="L611" s="72">
        <v>611</v>
      </c>
      <c r="M611" s="72"/>
      <c r="N611" s="73"/>
      <c r="O611" s="79" t="s">
        <v>417</v>
      </c>
      <c r="P611" s="79">
        <v>1</v>
      </c>
      <c r="Q611" s="79" t="s">
        <v>418</v>
      </c>
      <c r="R611" s="79"/>
      <c r="S611" s="79"/>
      <c r="T611" s="78" t="str">
        <f>REPLACE(INDEX(GroupVertices[Group],MATCH(Edges24[[#This Row],[Vertex 1]],GroupVertices[Vertex],0)),1,1,"")</f>
        <v>2</v>
      </c>
      <c r="U611" s="78" t="str">
        <f>REPLACE(INDEX(GroupVertices[Group],MATCH(Edges24[[#This Row],[Vertex 2]],GroupVertices[Vertex],0)),1,1,"")</f>
        <v>2</v>
      </c>
      <c r="V611" s="48"/>
      <c r="W611" s="49"/>
      <c r="X611" s="48"/>
      <c r="Y611" s="49"/>
      <c r="Z611" s="48"/>
      <c r="AA611" s="49"/>
      <c r="AB611" s="48"/>
      <c r="AC611" s="49"/>
      <c r="AD611" s="48"/>
    </row>
    <row r="612" spans="1:30" ht="15">
      <c r="A612" s="65" t="s">
        <v>199</v>
      </c>
      <c r="B612" s="65" t="s">
        <v>308</v>
      </c>
      <c r="C612" s="66"/>
      <c r="D612" s="67"/>
      <c r="E612" s="66"/>
      <c r="F612" s="69"/>
      <c r="G612" s="66"/>
      <c r="H612" s="70"/>
      <c r="I612" s="71"/>
      <c r="J612" s="71"/>
      <c r="K612" s="34" t="s">
        <v>65</v>
      </c>
      <c r="L612" s="72">
        <v>612</v>
      </c>
      <c r="M612" s="72"/>
      <c r="N612" s="73"/>
      <c r="O612" s="79" t="s">
        <v>417</v>
      </c>
      <c r="P612" s="79">
        <v>1</v>
      </c>
      <c r="Q612" s="79" t="s">
        <v>418</v>
      </c>
      <c r="R612" s="79"/>
      <c r="S612" s="79"/>
      <c r="T612" s="78" t="str">
        <f>REPLACE(INDEX(GroupVertices[Group],MATCH(Edges24[[#This Row],[Vertex 1]],GroupVertices[Vertex],0)),1,1,"")</f>
        <v>1</v>
      </c>
      <c r="U612" s="78" t="str">
        <f>REPLACE(INDEX(GroupVertices[Group],MATCH(Edges24[[#This Row],[Vertex 2]],GroupVertices[Vertex],0)),1,1,"")</f>
        <v>2</v>
      </c>
      <c r="V612" s="48"/>
      <c r="W612" s="49"/>
      <c r="X612" s="48"/>
      <c r="Y612" s="49"/>
      <c r="Z612" s="48"/>
      <c r="AA612" s="49"/>
      <c r="AB612" s="48"/>
      <c r="AC612" s="49"/>
      <c r="AD612" s="48"/>
    </row>
    <row r="613" spans="1:30" ht="15">
      <c r="A613" s="65" t="s">
        <v>305</v>
      </c>
      <c r="B613" s="65" t="s">
        <v>308</v>
      </c>
      <c r="C613" s="66"/>
      <c r="D613" s="67"/>
      <c r="E613" s="66"/>
      <c r="F613" s="69"/>
      <c r="G613" s="66"/>
      <c r="H613" s="70"/>
      <c r="I613" s="71"/>
      <c r="J613" s="71"/>
      <c r="K613" s="34" t="s">
        <v>66</v>
      </c>
      <c r="L613" s="72">
        <v>613</v>
      </c>
      <c r="M613" s="72"/>
      <c r="N613" s="73"/>
      <c r="O613" s="79" t="s">
        <v>417</v>
      </c>
      <c r="P613" s="79">
        <v>1</v>
      </c>
      <c r="Q613" s="79" t="s">
        <v>418</v>
      </c>
      <c r="R613" s="79"/>
      <c r="S613" s="79"/>
      <c r="T613" s="78" t="str">
        <f>REPLACE(INDEX(GroupVertices[Group],MATCH(Edges24[[#This Row],[Vertex 1]],GroupVertices[Vertex],0)),1,1,"")</f>
        <v>2</v>
      </c>
      <c r="U613" s="78" t="str">
        <f>REPLACE(INDEX(GroupVertices[Group],MATCH(Edges24[[#This Row],[Vertex 2]],GroupVertices[Vertex],0)),1,1,"")</f>
        <v>2</v>
      </c>
      <c r="V613" s="48"/>
      <c r="W613" s="49"/>
      <c r="X613" s="48"/>
      <c r="Y613" s="49"/>
      <c r="Z613" s="48"/>
      <c r="AA613" s="49"/>
      <c r="AB613" s="48"/>
      <c r="AC613" s="49"/>
      <c r="AD613" s="48"/>
    </row>
    <row r="614" spans="1:30" ht="15">
      <c r="A614" s="65" t="s">
        <v>256</v>
      </c>
      <c r="B614" s="65" t="s">
        <v>407</v>
      </c>
      <c r="C614" s="66"/>
      <c r="D614" s="67"/>
      <c r="E614" s="66"/>
      <c r="F614" s="69"/>
      <c r="G614" s="66"/>
      <c r="H614" s="70"/>
      <c r="I614" s="71"/>
      <c r="J614" s="71"/>
      <c r="K614" s="34" t="s">
        <v>65</v>
      </c>
      <c r="L614" s="72">
        <v>614</v>
      </c>
      <c r="M614" s="72"/>
      <c r="N614" s="73"/>
      <c r="O614" s="79" t="s">
        <v>417</v>
      </c>
      <c r="P614" s="79">
        <v>1</v>
      </c>
      <c r="Q614" s="79" t="s">
        <v>418</v>
      </c>
      <c r="R614" s="79"/>
      <c r="S614" s="79"/>
      <c r="T614" s="78" t="str">
        <f>REPLACE(INDEX(GroupVertices[Group],MATCH(Edges24[[#This Row],[Vertex 1]],GroupVertices[Vertex],0)),1,1,"")</f>
        <v>5</v>
      </c>
      <c r="U614" s="78" t="str">
        <f>REPLACE(INDEX(GroupVertices[Group],MATCH(Edges24[[#This Row],[Vertex 2]],GroupVertices[Vertex],0)),1,1,"")</f>
        <v>5</v>
      </c>
      <c r="V614" s="48"/>
      <c r="W614" s="49"/>
      <c r="X614" s="48"/>
      <c r="Y614" s="49"/>
      <c r="Z614" s="48"/>
      <c r="AA614" s="49"/>
      <c r="AB614" s="48"/>
      <c r="AC614" s="49"/>
      <c r="AD614" s="48"/>
    </row>
    <row r="615" spans="1:30" ht="15">
      <c r="A615" s="65" t="s">
        <v>199</v>
      </c>
      <c r="B615" s="65" t="s">
        <v>407</v>
      </c>
      <c r="C615" s="66"/>
      <c r="D615" s="67"/>
      <c r="E615" s="66"/>
      <c r="F615" s="69"/>
      <c r="G615" s="66"/>
      <c r="H615" s="70"/>
      <c r="I615" s="71"/>
      <c r="J615" s="71"/>
      <c r="K615" s="34" t="s">
        <v>65</v>
      </c>
      <c r="L615" s="72">
        <v>615</v>
      </c>
      <c r="M615" s="72"/>
      <c r="N615" s="73"/>
      <c r="O615" s="79" t="s">
        <v>417</v>
      </c>
      <c r="P615" s="79">
        <v>1</v>
      </c>
      <c r="Q615" s="79" t="s">
        <v>418</v>
      </c>
      <c r="R615" s="79"/>
      <c r="S615" s="79"/>
      <c r="T615" s="78" t="str">
        <f>REPLACE(INDEX(GroupVertices[Group],MATCH(Edges24[[#This Row],[Vertex 1]],GroupVertices[Vertex],0)),1,1,"")</f>
        <v>1</v>
      </c>
      <c r="U615" s="78" t="str">
        <f>REPLACE(INDEX(GroupVertices[Group],MATCH(Edges24[[#This Row],[Vertex 2]],GroupVertices[Vertex],0)),1,1,"")</f>
        <v>5</v>
      </c>
      <c r="V615" s="48"/>
      <c r="W615" s="49"/>
      <c r="X615" s="48"/>
      <c r="Y615" s="49"/>
      <c r="Z615" s="48"/>
      <c r="AA615" s="49"/>
      <c r="AB615" s="48"/>
      <c r="AC615" s="49"/>
      <c r="AD615" s="48"/>
    </row>
    <row r="616" spans="1:30" ht="15">
      <c r="A616" s="65" t="s">
        <v>305</v>
      </c>
      <c r="B616" s="65" t="s">
        <v>407</v>
      </c>
      <c r="C616" s="66"/>
      <c r="D616" s="67"/>
      <c r="E616" s="66"/>
      <c r="F616" s="69"/>
      <c r="G616" s="66"/>
      <c r="H616" s="70"/>
      <c r="I616" s="71"/>
      <c r="J616" s="71"/>
      <c r="K616" s="34" t="s">
        <v>65</v>
      </c>
      <c r="L616" s="72">
        <v>616</v>
      </c>
      <c r="M616" s="72"/>
      <c r="N616" s="73"/>
      <c r="O616" s="79" t="s">
        <v>417</v>
      </c>
      <c r="P616" s="79">
        <v>1</v>
      </c>
      <c r="Q616" s="79" t="s">
        <v>418</v>
      </c>
      <c r="R616" s="79"/>
      <c r="S616" s="79"/>
      <c r="T616" s="78" t="str">
        <f>REPLACE(INDEX(GroupVertices[Group],MATCH(Edges24[[#This Row],[Vertex 1]],GroupVertices[Vertex],0)),1,1,"")</f>
        <v>2</v>
      </c>
      <c r="U616" s="78" t="str">
        <f>REPLACE(INDEX(GroupVertices[Group],MATCH(Edges24[[#This Row],[Vertex 2]],GroupVertices[Vertex],0)),1,1,"")</f>
        <v>5</v>
      </c>
      <c r="V616" s="48"/>
      <c r="W616" s="49"/>
      <c r="X616" s="48"/>
      <c r="Y616" s="49"/>
      <c r="Z616" s="48"/>
      <c r="AA616" s="49"/>
      <c r="AB616" s="48"/>
      <c r="AC616" s="49"/>
      <c r="AD616" s="48"/>
    </row>
    <row r="617" spans="1:30" ht="15">
      <c r="A617" s="65" t="s">
        <v>272</v>
      </c>
      <c r="B617" s="65" t="s">
        <v>408</v>
      </c>
      <c r="C617" s="66"/>
      <c r="D617" s="67"/>
      <c r="E617" s="66"/>
      <c r="F617" s="69"/>
      <c r="G617" s="66"/>
      <c r="H617" s="70"/>
      <c r="I617" s="71"/>
      <c r="J617" s="71"/>
      <c r="K617" s="34" t="s">
        <v>65</v>
      </c>
      <c r="L617" s="72">
        <v>617</v>
      </c>
      <c r="M617" s="72"/>
      <c r="N617" s="73"/>
      <c r="O617" s="79" t="s">
        <v>417</v>
      </c>
      <c r="P617" s="79">
        <v>1</v>
      </c>
      <c r="Q617" s="79" t="s">
        <v>418</v>
      </c>
      <c r="R617" s="79"/>
      <c r="S617" s="79"/>
      <c r="T617" s="78" t="str">
        <f>REPLACE(INDEX(GroupVertices[Group],MATCH(Edges24[[#This Row],[Vertex 1]],GroupVertices[Vertex],0)),1,1,"")</f>
        <v>1</v>
      </c>
      <c r="U617" s="78" t="str">
        <f>REPLACE(INDEX(GroupVertices[Group],MATCH(Edges24[[#This Row],[Vertex 2]],GroupVertices[Vertex],0)),1,1,"")</f>
        <v>1</v>
      </c>
      <c r="V617" s="48"/>
      <c r="W617" s="49"/>
      <c r="X617" s="48"/>
      <c r="Y617" s="49"/>
      <c r="Z617" s="48"/>
      <c r="AA617" s="49"/>
      <c r="AB617" s="48"/>
      <c r="AC617" s="49"/>
      <c r="AD617" s="48"/>
    </row>
    <row r="618" spans="1:30" ht="15">
      <c r="A618" s="65" t="s">
        <v>199</v>
      </c>
      <c r="B618" s="65" t="s">
        <v>408</v>
      </c>
      <c r="C618" s="66"/>
      <c r="D618" s="67"/>
      <c r="E618" s="66"/>
      <c r="F618" s="69"/>
      <c r="G618" s="66"/>
      <c r="H618" s="70"/>
      <c r="I618" s="71"/>
      <c r="J618" s="71"/>
      <c r="K618" s="34" t="s">
        <v>65</v>
      </c>
      <c r="L618" s="72">
        <v>618</v>
      </c>
      <c r="M618" s="72"/>
      <c r="N618" s="73"/>
      <c r="O618" s="79" t="s">
        <v>417</v>
      </c>
      <c r="P618" s="79">
        <v>1</v>
      </c>
      <c r="Q618" s="79" t="s">
        <v>418</v>
      </c>
      <c r="R618" s="79"/>
      <c r="S618" s="79"/>
      <c r="T618" s="78" t="str">
        <f>REPLACE(INDEX(GroupVertices[Group],MATCH(Edges24[[#This Row],[Vertex 1]],GroupVertices[Vertex],0)),1,1,"")</f>
        <v>1</v>
      </c>
      <c r="U618" s="78" t="str">
        <f>REPLACE(INDEX(GroupVertices[Group],MATCH(Edges24[[#This Row],[Vertex 2]],GroupVertices[Vertex],0)),1,1,"")</f>
        <v>1</v>
      </c>
      <c r="V618" s="48"/>
      <c r="W618" s="49"/>
      <c r="X618" s="48"/>
      <c r="Y618" s="49"/>
      <c r="Z618" s="48"/>
      <c r="AA618" s="49"/>
      <c r="AB618" s="48"/>
      <c r="AC618" s="49"/>
      <c r="AD618" s="48"/>
    </row>
    <row r="619" spans="1:30" ht="15">
      <c r="A619" s="65" t="s">
        <v>206</v>
      </c>
      <c r="B619" s="65" t="s">
        <v>291</v>
      </c>
      <c r="C619" s="66"/>
      <c r="D619" s="67"/>
      <c r="E619" s="66"/>
      <c r="F619" s="69"/>
      <c r="G619" s="66"/>
      <c r="H619" s="70"/>
      <c r="I619" s="71"/>
      <c r="J619" s="71"/>
      <c r="K619" s="34" t="s">
        <v>65</v>
      </c>
      <c r="L619" s="72">
        <v>619</v>
      </c>
      <c r="M619" s="72"/>
      <c r="N619" s="73"/>
      <c r="O619" s="79" t="s">
        <v>417</v>
      </c>
      <c r="P619" s="79">
        <v>1</v>
      </c>
      <c r="Q619" s="79" t="s">
        <v>418</v>
      </c>
      <c r="R619" s="79"/>
      <c r="S619" s="79"/>
      <c r="T619" s="78" t="str">
        <f>REPLACE(INDEX(GroupVertices[Group],MATCH(Edges24[[#This Row],[Vertex 1]],GroupVertices[Vertex],0)),1,1,"")</f>
        <v>4</v>
      </c>
      <c r="U619" s="78" t="str">
        <f>REPLACE(INDEX(GroupVertices[Group],MATCH(Edges24[[#This Row],[Vertex 2]],GroupVertices[Vertex],0)),1,1,"")</f>
        <v>4</v>
      </c>
      <c r="V619" s="48"/>
      <c r="W619" s="49"/>
      <c r="X619" s="48"/>
      <c r="Y619" s="49"/>
      <c r="Z619" s="48"/>
      <c r="AA619" s="49"/>
      <c r="AB619" s="48"/>
      <c r="AC619" s="49"/>
      <c r="AD619" s="48"/>
    </row>
    <row r="620" spans="1:30" ht="15">
      <c r="A620" s="65" t="s">
        <v>206</v>
      </c>
      <c r="B620" s="65" t="s">
        <v>276</v>
      </c>
      <c r="C620" s="66"/>
      <c r="D620" s="67"/>
      <c r="E620" s="66"/>
      <c r="F620" s="69"/>
      <c r="G620" s="66"/>
      <c r="H620" s="70"/>
      <c r="I620" s="71"/>
      <c r="J620" s="71"/>
      <c r="K620" s="34" t="s">
        <v>65</v>
      </c>
      <c r="L620" s="72">
        <v>620</v>
      </c>
      <c r="M620" s="72"/>
      <c r="N620" s="73"/>
      <c r="O620" s="79" t="s">
        <v>417</v>
      </c>
      <c r="P620" s="79">
        <v>1</v>
      </c>
      <c r="Q620" s="79" t="s">
        <v>418</v>
      </c>
      <c r="R620" s="79"/>
      <c r="S620" s="79"/>
      <c r="T620" s="78" t="str">
        <f>REPLACE(INDEX(GroupVertices[Group],MATCH(Edges24[[#This Row],[Vertex 1]],GroupVertices[Vertex],0)),1,1,"")</f>
        <v>4</v>
      </c>
      <c r="U620" s="78" t="str">
        <f>REPLACE(INDEX(GroupVertices[Group],MATCH(Edges24[[#This Row],[Vertex 2]],GroupVertices[Vertex],0)),1,1,"")</f>
        <v>3</v>
      </c>
      <c r="V620" s="48"/>
      <c r="W620" s="49"/>
      <c r="X620" s="48"/>
      <c r="Y620" s="49"/>
      <c r="Z620" s="48"/>
      <c r="AA620" s="49"/>
      <c r="AB620" s="48"/>
      <c r="AC620" s="49"/>
      <c r="AD620" s="48"/>
    </row>
    <row r="621" spans="1:30" ht="15">
      <c r="A621" s="65" t="s">
        <v>206</v>
      </c>
      <c r="B621" s="65" t="s">
        <v>222</v>
      </c>
      <c r="C621" s="66"/>
      <c r="D621" s="67"/>
      <c r="E621" s="66"/>
      <c r="F621" s="69"/>
      <c r="G621" s="66"/>
      <c r="H621" s="70"/>
      <c r="I621" s="71"/>
      <c r="J621" s="71"/>
      <c r="K621" s="34" t="s">
        <v>65</v>
      </c>
      <c r="L621" s="72">
        <v>621</v>
      </c>
      <c r="M621" s="72"/>
      <c r="N621" s="73"/>
      <c r="O621" s="79" t="s">
        <v>417</v>
      </c>
      <c r="P621" s="79">
        <v>1</v>
      </c>
      <c r="Q621" s="79" t="s">
        <v>418</v>
      </c>
      <c r="R621" s="79"/>
      <c r="S621" s="79"/>
      <c r="T621" s="78" t="str">
        <f>REPLACE(INDEX(GroupVertices[Group],MATCH(Edges24[[#This Row],[Vertex 1]],GroupVertices[Vertex],0)),1,1,"")</f>
        <v>4</v>
      </c>
      <c r="U621" s="78" t="str">
        <f>REPLACE(INDEX(GroupVertices[Group],MATCH(Edges24[[#This Row],[Vertex 2]],GroupVertices[Vertex],0)),1,1,"")</f>
        <v>3</v>
      </c>
      <c r="V621" s="48"/>
      <c r="W621" s="49"/>
      <c r="X621" s="48"/>
      <c r="Y621" s="49"/>
      <c r="Z621" s="48"/>
      <c r="AA621" s="49"/>
      <c r="AB621" s="48"/>
      <c r="AC621" s="49"/>
      <c r="AD621" s="48"/>
    </row>
    <row r="622" spans="1:30" ht="15">
      <c r="A622" s="65" t="s">
        <v>206</v>
      </c>
      <c r="B622" s="65" t="s">
        <v>340</v>
      </c>
      <c r="C622" s="66"/>
      <c r="D622" s="67"/>
      <c r="E622" s="66"/>
      <c r="F622" s="69"/>
      <c r="G622" s="66"/>
      <c r="H622" s="70"/>
      <c r="I622" s="71"/>
      <c r="J622" s="71"/>
      <c r="K622" s="34" t="s">
        <v>65</v>
      </c>
      <c r="L622" s="72">
        <v>622</v>
      </c>
      <c r="M622" s="72"/>
      <c r="N622" s="73"/>
      <c r="O622" s="79" t="s">
        <v>417</v>
      </c>
      <c r="P622" s="79">
        <v>1</v>
      </c>
      <c r="Q622" s="79" t="s">
        <v>418</v>
      </c>
      <c r="R622" s="79"/>
      <c r="S622" s="79"/>
      <c r="T622" s="78" t="str">
        <f>REPLACE(INDEX(GroupVertices[Group],MATCH(Edges24[[#This Row],[Vertex 1]],GroupVertices[Vertex],0)),1,1,"")</f>
        <v>4</v>
      </c>
      <c r="U622" s="78" t="str">
        <f>REPLACE(INDEX(GroupVertices[Group],MATCH(Edges24[[#This Row],[Vertex 2]],GroupVertices[Vertex],0)),1,1,"")</f>
        <v>4</v>
      </c>
      <c r="V622" s="48"/>
      <c r="W622" s="49"/>
      <c r="X622" s="48"/>
      <c r="Y622" s="49"/>
      <c r="Z622" s="48"/>
      <c r="AA622" s="49"/>
      <c r="AB622" s="48"/>
      <c r="AC622" s="49"/>
      <c r="AD622" s="48"/>
    </row>
    <row r="623" spans="1:30" ht="15">
      <c r="A623" s="65" t="s">
        <v>206</v>
      </c>
      <c r="B623" s="65" t="s">
        <v>230</v>
      </c>
      <c r="C623" s="66"/>
      <c r="D623" s="67"/>
      <c r="E623" s="66"/>
      <c r="F623" s="69"/>
      <c r="G623" s="66"/>
      <c r="H623" s="70"/>
      <c r="I623" s="71"/>
      <c r="J623" s="71"/>
      <c r="K623" s="34" t="s">
        <v>66</v>
      </c>
      <c r="L623" s="72">
        <v>623</v>
      </c>
      <c r="M623" s="72"/>
      <c r="N623" s="73"/>
      <c r="O623" s="79" t="s">
        <v>417</v>
      </c>
      <c r="P623" s="79">
        <v>1</v>
      </c>
      <c r="Q623" s="79" t="s">
        <v>418</v>
      </c>
      <c r="R623" s="79"/>
      <c r="S623" s="79"/>
      <c r="T623" s="78" t="str">
        <f>REPLACE(INDEX(GroupVertices[Group],MATCH(Edges24[[#This Row],[Vertex 1]],GroupVertices[Vertex],0)),1,1,"")</f>
        <v>4</v>
      </c>
      <c r="U623" s="78" t="str">
        <f>REPLACE(INDEX(GroupVertices[Group],MATCH(Edges24[[#This Row],[Vertex 2]],GroupVertices[Vertex],0)),1,1,"")</f>
        <v>1</v>
      </c>
      <c r="V623" s="48"/>
      <c r="W623" s="49"/>
      <c r="X623" s="48"/>
      <c r="Y623" s="49"/>
      <c r="Z623" s="48"/>
      <c r="AA623" s="49"/>
      <c r="AB623" s="48"/>
      <c r="AC623" s="49"/>
      <c r="AD623" s="48"/>
    </row>
    <row r="624" spans="1:30" ht="15">
      <c r="A624" s="65" t="s">
        <v>206</v>
      </c>
      <c r="B624" s="65" t="s">
        <v>234</v>
      </c>
      <c r="C624" s="66"/>
      <c r="D624" s="67"/>
      <c r="E624" s="66"/>
      <c r="F624" s="69"/>
      <c r="G624" s="66"/>
      <c r="H624" s="70"/>
      <c r="I624" s="71"/>
      <c r="J624" s="71"/>
      <c r="K624" s="34" t="s">
        <v>66</v>
      </c>
      <c r="L624" s="72">
        <v>624</v>
      </c>
      <c r="M624" s="72"/>
      <c r="N624" s="73"/>
      <c r="O624" s="79" t="s">
        <v>417</v>
      </c>
      <c r="P624" s="79">
        <v>1</v>
      </c>
      <c r="Q624" s="79" t="s">
        <v>418</v>
      </c>
      <c r="R624" s="79"/>
      <c r="S624" s="79"/>
      <c r="T624" s="78" t="str">
        <f>REPLACE(INDEX(GroupVertices[Group],MATCH(Edges24[[#This Row],[Vertex 1]],GroupVertices[Vertex],0)),1,1,"")</f>
        <v>4</v>
      </c>
      <c r="U624" s="78" t="str">
        <f>REPLACE(INDEX(GroupVertices[Group],MATCH(Edges24[[#This Row],[Vertex 2]],GroupVertices[Vertex],0)),1,1,"")</f>
        <v>2</v>
      </c>
      <c r="V624" s="48"/>
      <c r="W624" s="49"/>
      <c r="X624" s="48"/>
      <c r="Y624" s="49"/>
      <c r="Z624" s="48"/>
      <c r="AA624" s="49"/>
      <c r="AB624" s="48"/>
      <c r="AC624" s="49"/>
      <c r="AD624" s="48"/>
    </row>
    <row r="625" spans="1:30" ht="15">
      <c r="A625" s="65" t="s">
        <v>206</v>
      </c>
      <c r="B625" s="65" t="s">
        <v>394</v>
      </c>
      <c r="C625" s="66"/>
      <c r="D625" s="67"/>
      <c r="E625" s="66"/>
      <c r="F625" s="69"/>
      <c r="G625" s="66"/>
      <c r="H625" s="70"/>
      <c r="I625" s="71"/>
      <c r="J625" s="71"/>
      <c r="K625" s="34" t="s">
        <v>65</v>
      </c>
      <c r="L625" s="72">
        <v>625</v>
      </c>
      <c r="M625" s="72"/>
      <c r="N625" s="73"/>
      <c r="O625" s="79" t="s">
        <v>417</v>
      </c>
      <c r="P625" s="79">
        <v>1</v>
      </c>
      <c r="Q625" s="79" t="s">
        <v>418</v>
      </c>
      <c r="R625" s="79"/>
      <c r="S625" s="79"/>
      <c r="T625" s="78" t="str">
        <f>REPLACE(INDEX(GroupVertices[Group],MATCH(Edges24[[#This Row],[Vertex 1]],GroupVertices[Vertex],0)),1,1,"")</f>
        <v>4</v>
      </c>
      <c r="U625" s="78" t="str">
        <f>REPLACE(INDEX(GroupVertices[Group],MATCH(Edges24[[#This Row],[Vertex 2]],GroupVertices[Vertex],0)),1,1,"")</f>
        <v>4</v>
      </c>
      <c r="V625" s="48"/>
      <c r="W625" s="49"/>
      <c r="X625" s="48"/>
      <c r="Y625" s="49"/>
      <c r="Z625" s="48"/>
      <c r="AA625" s="49"/>
      <c r="AB625" s="48"/>
      <c r="AC625" s="49"/>
      <c r="AD625" s="48"/>
    </row>
    <row r="626" spans="1:30" ht="15">
      <c r="A626" s="65" t="s">
        <v>206</v>
      </c>
      <c r="B626" s="65" t="s">
        <v>251</v>
      </c>
      <c r="C626" s="66"/>
      <c r="D626" s="67"/>
      <c r="E626" s="66"/>
      <c r="F626" s="69"/>
      <c r="G626" s="66"/>
      <c r="H626" s="70"/>
      <c r="I626" s="71"/>
      <c r="J626" s="71"/>
      <c r="K626" s="34" t="s">
        <v>65</v>
      </c>
      <c r="L626" s="72">
        <v>626</v>
      </c>
      <c r="M626" s="72"/>
      <c r="N626" s="73"/>
      <c r="O626" s="79" t="s">
        <v>417</v>
      </c>
      <c r="P626" s="79">
        <v>1</v>
      </c>
      <c r="Q626" s="79" t="s">
        <v>418</v>
      </c>
      <c r="R626" s="79"/>
      <c r="S626" s="79"/>
      <c r="T626" s="78" t="str">
        <f>REPLACE(INDEX(GroupVertices[Group],MATCH(Edges24[[#This Row],[Vertex 1]],GroupVertices[Vertex],0)),1,1,"")</f>
        <v>4</v>
      </c>
      <c r="U626" s="78" t="str">
        <f>REPLACE(INDEX(GroupVertices[Group],MATCH(Edges24[[#This Row],[Vertex 2]],GroupVertices[Vertex],0)),1,1,"")</f>
        <v>2</v>
      </c>
      <c r="V626" s="48"/>
      <c r="W626" s="49"/>
      <c r="X626" s="48"/>
      <c r="Y626" s="49"/>
      <c r="Z626" s="48"/>
      <c r="AA626" s="49"/>
      <c r="AB626" s="48"/>
      <c r="AC626" s="49"/>
      <c r="AD626" s="48"/>
    </row>
    <row r="627" spans="1:30" ht="15">
      <c r="A627" s="65" t="s">
        <v>206</v>
      </c>
      <c r="B627" s="65" t="s">
        <v>297</v>
      </c>
      <c r="C627" s="66"/>
      <c r="D627" s="67"/>
      <c r="E627" s="66"/>
      <c r="F627" s="69"/>
      <c r="G627" s="66"/>
      <c r="H627" s="70"/>
      <c r="I627" s="71"/>
      <c r="J627" s="71"/>
      <c r="K627" s="34" t="s">
        <v>66</v>
      </c>
      <c r="L627" s="72">
        <v>627</v>
      </c>
      <c r="M627" s="72"/>
      <c r="N627" s="73"/>
      <c r="O627" s="79" t="s">
        <v>417</v>
      </c>
      <c r="P627" s="79">
        <v>1</v>
      </c>
      <c r="Q627" s="79" t="s">
        <v>418</v>
      </c>
      <c r="R627" s="79"/>
      <c r="S627" s="79"/>
      <c r="T627" s="78" t="str">
        <f>REPLACE(INDEX(GroupVertices[Group],MATCH(Edges24[[#This Row],[Vertex 1]],GroupVertices[Vertex],0)),1,1,"")</f>
        <v>4</v>
      </c>
      <c r="U627" s="78" t="str">
        <f>REPLACE(INDEX(GroupVertices[Group],MATCH(Edges24[[#This Row],[Vertex 2]],GroupVertices[Vertex],0)),1,1,"")</f>
        <v>4</v>
      </c>
      <c r="V627" s="48"/>
      <c r="W627" s="49"/>
      <c r="X627" s="48"/>
      <c r="Y627" s="49"/>
      <c r="Z627" s="48"/>
      <c r="AA627" s="49"/>
      <c r="AB627" s="48"/>
      <c r="AC627" s="49"/>
      <c r="AD627" s="48"/>
    </row>
    <row r="628" spans="1:30" ht="15">
      <c r="A628" s="65" t="s">
        <v>206</v>
      </c>
      <c r="B628" s="65" t="s">
        <v>303</v>
      </c>
      <c r="C628" s="66"/>
      <c r="D628" s="67"/>
      <c r="E628" s="66"/>
      <c r="F628" s="69"/>
      <c r="G628" s="66"/>
      <c r="H628" s="70"/>
      <c r="I628" s="71"/>
      <c r="J628" s="71"/>
      <c r="K628" s="34" t="s">
        <v>65</v>
      </c>
      <c r="L628" s="72">
        <v>628</v>
      </c>
      <c r="M628" s="72"/>
      <c r="N628" s="73"/>
      <c r="O628" s="79" t="s">
        <v>417</v>
      </c>
      <c r="P628" s="79">
        <v>1</v>
      </c>
      <c r="Q628" s="79" t="s">
        <v>418</v>
      </c>
      <c r="R628" s="79"/>
      <c r="S628" s="79"/>
      <c r="T628" s="78" t="str">
        <f>REPLACE(INDEX(GroupVertices[Group],MATCH(Edges24[[#This Row],[Vertex 1]],GroupVertices[Vertex],0)),1,1,"")</f>
        <v>4</v>
      </c>
      <c r="U628" s="78" t="str">
        <f>REPLACE(INDEX(GroupVertices[Group],MATCH(Edges24[[#This Row],[Vertex 2]],GroupVertices[Vertex],0)),1,1,"")</f>
        <v>4</v>
      </c>
      <c r="V628" s="48"/>
      <c r="W628" s="49"/>
      <c r="X628" s="48"/>
      <c r="Y628" s="49"/>
      <c r="Z628" s="48"/>
      <c r="AA628" s="49"/>
      <c r="AB628" s="48"/>
      <c r="AC628" s="49"/>
      <c r="AD628" s="48"/>
    </row>
    <row r="629" spans="1:30" ht="15">
      <c r="A629" s="65" t="s">
        <v>206</v>
      </c>
      <c r="B629" s="65" t="s">
        <v>309</v>
      </c>
      <c r="C629" s="66"/>
      <c r="D629" s="67"/>
      <c r="E629" s="66"/>
      <c r="F629" s="69"/>
      <c r="G629" s="66"/>
      <c r="H629" s="70"/>
      <c r="I629" s="71"/>
      <c r="J629" s="71"/>
      <c r="K629" s="34" t="s">
        <v>66</v>
      </c>
      <c r="L629" s="72">
        <v>629</v>
      </c>
      <c r="M629" s="72"/>
      <c r="N629" s="73"/>
      <c r="O629" s="79" t="s">
        <v>417</v>
      </c>
      <c r="P629" s="79">
        <v>1</v>
      </c>
      <c r="Q629" s="79" t="s">
        <v>418</v>
      </c>
      <c r="R629" s="79"/>
      <c r="S629" s="79"/>
      <c r="T629" s="78" t="str">
        <f>REPLACE(INDEX(GroupVertices[Group],MATCH(Edges24[[#This Row],[Vertex 1]],GroupVertices[Vertex],0)),1,1,"")</f>
        <v>4</v>
      </c>
      <c r="U629" s="78" t="str">
        <f>REPLACE(INDEX(GroupVertices[Group],MATCH(Edges24[[#This Row],[Vertex 2]],GroupVertices[Vertex],0)),1,1,"")</f>
        <v>4</v>
      </c>
      <c r="V629" s="48"/>
      <c r="W629" s="49"/>
      <c r="X629" s="48"/>
      <c r="Y629" s="49"/>
      <c r="Z629" s="48"/>
      <c r="AA629" s="49"/>
      <c r="AB629" s="48"/>
      <c r="AC629" s="49"/>
      <c r="AD629" s="48"/>
    </row>
    <row r="630" spans="1:30" ht="15">
      <c r="A630" s="65" t="s">
        <v>206</v>
      </c>
      <c r="B630" s="65" t="s">
        <v>339</v>
      </c>
      <c r="C630" s="66"/>
      <c r="D630" s="67"/>
      <c r="E630" s="66"/>
      <c r="F630" s="69"/>
      <c r="G630" s="66"/>
      <c r="H630" s="70"/>
      <c r="I630" s="71"/>
      <c r="J630" s="71"/>
      <c r="K630" s="34" t="s">
        <v>65</v>
      </c>
      <c r="L630" s="72">
        <v>630</v>
      </c>
      <c r="M630" s="72"/>
      <c r="N630" s="73"/>
      <c r="O630" s="79" t="s">
        <v>417</v>
      </c>
      <c r="P630" s="79">
        <v>1</v>
      </c>
      <c r="Q630" s="79" t="s">
        <v>418</v>
      </c>
      <c r="R630" s="79"/>
      <c r="S630" s="79"/>
      <c r="T630" s="78" t="str">
        <f>REPLACE(INDEX(GroupVertices[Group],MATCH(Edges24[[#This Row],[Vertex 1]],GroupVertices[Vertex],0)),1,1,"")</f>
        <v>4</v>
      </c>
      <c r="U630" s="78" t="str">
        <f>REPLACE(INDEX(GroupVertices[Group],MATCH(Edges24[[#This Row],[Vertex 2]],GroupVertices[Vertex],0)),1,1,"")</f>
        <v>2</v>
      </c>
      <c r="V630" s="48"/>
      <c r="W630" s="49"/>
      <c r="X630" s="48"/>
      <c r="Y630" s="49"/>
      <c r="Z630" s="48"/>
      <c r="AA630" s="49"/>
      <c r="AB630" s="48"/>
      <c r="AC630" s="49"/>
      <c r="AD630" s="48"/>
    </row>
    <row r="631" spans="1:30" ht="15">
      <c r="A631" s="65" t="s">
        <v>199</v>
      </c>
      <c r="B631" s="65" t="s">
        <v>206</v>
      </c>
      <c r="C631" s="66"/>
      <c r="D631" s="67"/>
      <c r="E631" s="66"/>
      <c r="F631" s="69"/>
      <c r="G631" s="66"/>
      <c r="H631" s="70"/>
      <c r="I631" s="71"/>
      <c r="J631" s="71"/>
      <c r="K631" s="34" t="s">
        <v>65</v>
      </c>
      <c r="L631" s="72">
        <v>631</v>
      </c>
      <c r="M631" s="72"/>
      <c r="N631" s="73"/>
      <c r="O631" s="79" t="s">
        <v>417</v>
      </c>
      <c r="P631" s="79">
        <v>1</v>
      </c>
      <c r="Q631" s="79" t="s">
        <v>418</v>
      </c>
      <c r="R631" s="79"/>
      <c r="S631" s="79"/>
      <c r="T631" s="78" t="str">
        <f>REPLACE(INDEX(GroupVertices[Group],MATCH(Edges24[[#This Row],[Vertex 1]],GroupVertices[Vertex],0)),1,1,"")</f>
        <v>1</v>
      </c>
      <c r="U631" s="78" t="str">
        <f>REPLACE(INDEX(GroupVertices[Group],MATCH(Edges24[[#This Row],[Vertex 2]],GroupVertices[Vertex],0)),1,1,"")</f>
        <v>4</v>
      </c>
      <c r="V631" s="48"/>
      <c r="W631" s="49"/>
      <c r="X631" s="48"/>
      <c r="Y631" s="49"/>
      <c r="Z631" s="48"/>
      <c r="AA631" s="49"/>
      <c r="AB631" s="48"/>
      <c r="AC631" s="49"/>
      <c r="AD631" s="48"/>
    </row>
    <row r="632" spans="1:30" ht="15">
      <c r="A632" s="65" t="s">
        <v>219</v>
      </c>
      <c r="B632" s="65" t="s">
        <v>206</v>
      </c>
      <c r="C632" s="66"/>
      <c r="D632" s="67"/>
      <c r="E632" s="66"/>
      <c r="F632" s="69"/>
      <c r="G632" s="66"/>
      <c r="H632" s="70"/>
      <c r="I632" s="71"/>
      <c r="J632" s="71"/>
      <c r="K632" s="34" t="s">
        <v>65</v>
      </c>
      <c r="L632" s="72">
        <v>632</v>
      </c>
      <c r="M632" s="72"/>
      <c r="N632" s="73"/>
      <c r="O632" s="79" t="s">
        <v>417</v>
      </c>
      <c r="P632" s="79">
        <v>1</v>
      </c>
      <c r="Q632" s="79" t="s">
        <v>418</v>
      </c>
      <c r="R632" s="79"/>
      <c r="S632" s="79"/>
      <c r="T632" s="78" t="str">
        <f>REPLACE(INDEX(GroupVertices[Group],MATCH(Edges24[[#This Row],[Vertex 1]],GroupVertices[Vertex],0)),1,1,"")</f>
        <v>4</v>
      </c>
      <c r="U632" s="78" t="str">
        <f>REPLACE(INDEX(GroupVertices[Group],MATCH(Edges24[[#This Row],[Vertex 2]],GroupVertices[Vertex],0)),1,1,"")</f>
        <v>4</v>
      </c>
      <c r="V632" s="48"/>
      <c r="W632" s="49"/>
      <c r="X632" s="48"/>
      <c r="Y632" s="49"/>
      <c r="Z632" s="48"/>
      <c r="AA632" s="49"/>
      <c r="AB632" s="48"/>
      <c r="AC632" s="49"/>
      <c r="AD632" s="48"/>
    </row>
    <row r="633" spans="1:30" ht="15">
      <c r="A633" s="65" t="s">
        <v>230</v>
      </c>
      <c r="B633" s="65" t="s">
        <v>206</v>
      </c>
      <c r="C633" s="66"/>
      <c r="D633" s="67"/>
      <c r="E633" s="66"/>
      <c r="F633" s="69"/>
      <c r="G633" s="66"/>
      <c r="H633" s="70"/>
      <c r="I633" s="71"/>
      <c r="J633" s="71"/>
      <c r="K633" s="34" t="s">
        <v>66</v>
      </c>
      <c r="L633" s="72">
        <v>633</v>
      </c>
      <c r="M633" s="72"/>
      <c r="N633" s="73"/>
      <c r="O633" s="79" t="s">
        <v>417</v>
      </c>
      <c r="P633" s="79">
        <v>1</v>
      </c>
      <c r="Q633" s="79" t="s">
        <v>418</v>
      </c>
      <c r="R633" s="79"/>
      <c r="S633" s="79"/>
      <c r="T633" s="78" t="str">
        <f>REPLACE(INDEX(GroupVertices[Group],MATCH(Edges24[[#This Row],[Vertex 1]],GroupVertices[Vertex],0)),1,1,"")</f>
        <v>1</v>
      </c>
      <c r="U633" s="78" t="str">
        <f>REPLACE(INDEX(GroupVertices[Group],MATCH(Edges24[[#This Row],[Vertex 2]],GroupVertices[Vertex],0)),1,1,"")</f>
        <v>4</v>
      </c>
      <c r="V633" s="48"/>
      <c r="W633" s="49"/>
      <c r="X633" s="48"/>
      <c r="Y633" s="49"/>
      <c r="Z633" s="48"/>
      <c r="AA633" s="49"/>
      <c r="AB633" s="48"/>
      <c r="AC633" s="49"/>
      <c r="AD633" s="48"/>
    </row>
    <row r="634" spans="1:30" ht="15">
      <c r="A634" s="65" t="s">
        <v>234</v>
      </c>
      <c r="B634" s="65" t="s">
        <v>206</v>
      </c>
      <c r="C634" s="66"/>
      <c r="D634" s="67"/>
      <c r="E634" s="66"/>
      <c r="F634" s="69"/>
      <c r="G634" s="66"/>
      <c r="H634" s="70"/>
      <c r="I634" s="71"/>
      <c r="J634" s="71"/>
      <c r="K634" s="34" t="s">
        <v>66</v>
      </c>
      <c r="L634" s="72">
        <v>634</v>
      </c>
      <c r="M634" s="72"/>
      <c r="N634" s="73"/>
      <c r="O634" s="79" t="s">
        <v>417</v>
      </c>
      <c r="P634" s="79">
        <v>1</v>
      </c>
      <c r="Q634" s="79" t="s">
        <v>418</v>
      </c>
      <c r="R634" s="79"/>
      <c r="S634" s="79"/>
      <c r="T634" s="78" t="str">
        <f>REPLACE(INDEX(GroupVertices[Group],MATCH(Edges24[[#This Row],[Vertex 1]],GroupVertices[Vertex],0)),1,1,"")</f>
        <v>2</v>
      </c>
      <c r="U634" s="78" t="str">
        <f>REPLACE(INDEX(GroupVertices[Group],MATCH(Edges24[[#This Row],[Vertex 2]],GroupVertices[Vertex],0)),1,1,"")</f>
        <v>4</v>
      </c>
      <c r="V634" s="48"/>
      <c r="W634" s="49"/>
      <c r="X634" s="48"/>
      <c r="Y634" s="49"/>
      <c r="Z634" s="48"/>
      <c r="AA634" s="49"/>
      <c r="AB634" s="48"/>
      <c r="AC634" s="49"/>
      <c r="AD634" s="48"/>
    </row>
    <row r="635" spans="1:30" ht="15">
      <c r="A635" s="65" t="s">
        <v>297</v>
      </c>
      <c r="B635" s="65" t="s">
        <v>206</v>
      </c>
      <c r="C635" s="66"/>
      <c r="D635" s="67"/>
      <c r="E635" s="66"/>
      <c r="F635" s="69"/>
      <c r="G635" s="66"/>
      <c r="H635" s="70"/>
      <c r="I635" s="71"/>
      <c r="J635" s="71"/>
      <c r="K635" s="34" t="s">
        <v>66</v>
      </c>
      <c r="L635" s="72">
        <v>635</v>
      </c>
      <c r="M635" s="72"/>
      <c r="N635" s="73"/>
      <c r="O635" s="79" t="s">
        <v>417</v>
      </c>
      <c r="P635" s="79">
        <v>1</v>
      </c>
      <c r="Q635" s="79" t="s">
        <v>418</v>
      </c>
      <c r="R635" s="79"/>
      <c r="S635" s="79"/>
      <c r="T635" s="78" t="str">
        <f>REPLACE(INDEX(GroupVertices[Group],MATCH(Edges24[[#This Row],[Vertex 1]],GroupVertices[Vertex],0)),1,1,"")</f>
        <v>4</v>
      </c>
      <c r="U635" s="78" t="str">
        <f>REPLACE(INDEX(GroupVertices[Group],MATCH(Edges24[[#This Row],[Vertex 2]],GroupVertices[Vertex],0)),1,1,"")</f>
        <v>4</v>
      </c>
      <c r="V635" s="48"/>
      <c r="W635" s="49"/>
      <c r="X635" s="48"/>
      <c r="Y635" s="49"/>
      <c r="Z635" s="48"/>
      <c r="AA635" s="49"/>
      <c r="AB635" s="48"/>
      <c r="AC635" s="49"/>
      <c r="AD635" s="48"/>
    </row>
    <row r="636" spans="1:30" ht="15">
      <c r="A636" s="65" t="s">
        <v>309</v>
      </c>
      <c r="B636" s="65" t="s">
        <v>206</v>
      </c>
      <c r="C636" s="66"/>
      <c r="D636" s="67"/>
      <c r="E636" s="66"/>
      <c r="F636" s="69"/>
      <c r="G636" s="66"/>
      <c r="H636" s="70"/>
      <c r="I636" s="71"/>
      <c r="J636" s="71"/>
      <c r="K636" s="34" t="s">
        <v>66</v>
      </c>
      <c r="L636" s="72">
        <v>636</v>
      </c>
      <c r="M636" s="72"/>
      <c r="N636" s="73"/>
      <c r="O636" s="79" t="s">
        <v>417</v>
      </c>
      <c r="P636" s="79">
        <v>1</v>
      </c>
      <c r="Q636" s="79" t="s">
        <v>418</v>
      </c>
      <c r="R636" s="79"/>
      <c r="S636" s="79"/>
      <c r="T636" s="78" t="str">
        <f>REPLACE(INDEX(GroupVertices[Group],MATCH(Edges24[[#This Row],[Vertex 1]],GroupVertices[Vertex],0)),1,1,"")</f>
        <v>4</v>
      </c>
      <c r="U636" s="78" t="str">
        <f>REPLACE(INDEX(GroupVertices[Group],MATCH(Edges24[[#This Row],[Vertex 2]],GroupVertices[Vertex],0)),1,1,"")</f>
        <v>4</v>
      </c>
      <c r="V636" s="48"/>
      <c r="W636" s="49"/>
      <c r="X636" s="48"/>
      <c r="Y636" s="49"/>
      <c r="Z636" s="48"/>
      <c r="AA636" s="49"/>
      <c r="AB636" s="48"/>
      <c r="AC636" s="49"/>
      <c r="AD636" s="48"/>
    </row>
    <row r="637" spans="1:30" ht="15">
      <c r="A637" s="65" t="s">
        <v>310</v>
      </c>
      <c r="B637" s="65" t="s">
        <v>409</v>
      </c>
      <c r="C637" s="66"/>
      <c r="D637" s="67"/>
      <c r="E637" s="66"/>
      <c r="F637" s="69"/>
      <c r="G637" s="66"/>
      <c r="H637" s="70"/>
      <c r="I637" s="71"/>
      <c r="J637" s="71"/>
      <c r="K637" s="34" t="s">
        <v>65</v>
      </c>
      <c r="L637" s="72">
        <v>637</v>
      </c>
      <c r="M637" s="72"/>
      <c r="N637" s="73"/>
      <c r="O637" s="79" t="s">
        <v>417</v>
      </c>
      <c r="P637" s="79">
        <v>1</v>
      </c>
      <c r="Q637" s="79" t="s">
        <v>418</v>
      </c>
      <c r="R637" s="79"/>
      <c r="S637" s="79"/>
      <c r="T637" s="78" t="str">
        <f>REPLACE(INDEX(GroupVertices[Group],MATCH(Edges24[[#This Row],[Vertex 1]],GroupVertices[Vertex],0)),1,1,"")</f>
        <v>3</v>
      </c>
      <c r="U637" s="78" t="str">
        <f>REPLACE(INDEX(GroupVertices[Group],MATCH(Edges24[[#This Row],[Vertex 2]],GroupVertices[Vertex],0)),1,1,"")</f>
        <v>4</v>
      </c>
      <c r="V637" s="48"/>
      <c r="W637" s="49"/>
      <c r="X637" s="48"/>
      <c r="Y637" s="49"/>
      <c r="Z637" s="48"/>
      <c r="AA637" s="49"/>
      <c r="AB637" s="48"/>
      <c r="AC637" s="49"/>
      <c r="AD637" s="48"/>
    </row>
    <row r="638" spans="1:30" ht="15">
      <c r="A638" s="65" t="s">
        <v>199</v>
      </c>
      <c r="B638" s="65" t="s">
        <v>409</v>
      </c>
      <c r="C638" s="66"/>
      <c r="D638" s="67"/>
      <c r="E638" s="66"/>
      <c r="F638" s="69"/>
      <c r="G638" s="66"/>
      <c r="H638" s="70"/>
      <c r="I638" s="71"/>
      <c r="J638" s="71"/>
      <c r="K638" s="34" t="s">
        <v>65</v>
      </c>
      <c r="L638" s="72">
        <v>638</v>
      </c>
      <c r="M638" s="72"/>
      <c r="N638" s="73"/>
      <c r="O638" s="79" t="s">
        <v>417</v>
      </c>
      <c r="P638" s="79">
        <v>1</v>
      </c>
      <c r="Q638" s="79" t="s">
        <v>418</v>
      </c>
      <c r="R638" s="79"/>
      <c r="S638" s="79"/>
      <c r="T638" s="78" t="str">
        <f>REPLACE(INDEX(GroupVertices[Group],MATCH(Edges24[[#This Row],[Vertex 1]],GroupVertices[Vertex],0)),1,1,"")</f>
        <v>1</v>
      </c>
      <c r="U638" s="78" t="str">
        <f>REPLACE(INDEX(GroupVertices[Group],MATCH(Edges24[[#This Row],[Vertex 2]],GroupVertices[Vertex],0)),1,1,"")</f>
        <v>4</v>
      </c>
      <c r="V638" s="48"/>
      <c r="W638" s="49"/>
      <c r="X638" s="48"/>
      <c r="Y638" s="49"/>
      <c r="Z638" s="48"/>
      <c r="AA638" s="49"/>
      <c r="AB638" s="48"/>
      <c r="AC638" s="49"/>
      <c r="AD638" s="48"/>
    </row>
    <row r="639" spans="1:30" ht="15">
      <c r="A639" s="65" t="s">
        <v>309</v>
      </c>
      <c r="B639" s="65" t="s">
        <v>409</v>
      </c>
      <c r="C639" s="66"/>
      <c r="D639" s="67"/>
      <c r="E639" s="66"/>
      <c r="F639" s="69"/>
      <c r="G639" s="66"/>
      <c r="H639" s="70"/>
      <c r="I639" s="71"/>
      <c r="J639" s="71"/>
      <c r="K639" s="34" t="s">
        <v>65</v>
      </c>
      <c r="L639" s="72">
        <v>639</v>
      </c>
      <c r="M639" s="72"/>
      <c r="N639" s="73"/>
      <c r="O639" s="79" t="s">
        <v>417</v>
      </c>
      <c r="P639" s="79">
        <v>1</v>
      </c>
      <c r="Q639" s="79" t="s">
        <v>418</v>
      </c>
      <c r="R639" s="79"/>
      <c r="S639" s="79"/>
      <c r="T639" s="78" t="str">
        <f>REPLACE(INDEX(GroupVertices[Group],MATCH(Edges24[[#This Row],[Vertex 1]],GroupVertices[Vertex],0)),1,1,"")</f>
        <v>4</v>
      </c>
      <c r="U639" s="78" t="str">
        <f>REPLACE(INDEX(GroupVertices[Group],MATCH(Edges24[[#This Row],[Vertex 2]],GroupVertices[Vertex],0)),1,1,"")</f>
        <v>4</v>
      </c>
      <c r="V639" s="48"/>
      <c r="W639" s="49"/>
      <c r="X639" s="48"/>
      <c r="Y639" s="49"/>
      <c r="Z639" s="48"/>
      <c r="AA639" s="49"/>
      <c r="AB639" s="48"/>
      <c r="AC639" s="49"/>
      <c r="AD639" s="48"/>
    </row>
    <row r="640" spans="1:30" ht="15">
      <c r="A640" s="65" t="s">
        <v>267</v>
      </c>
      <c r="B640" s="65" t="s">
        <v>344</v>
      </c>
      <c r="C640" s="66"/>
      <c r="D640" s="67"/>
      <c r="E640" s="66"/>
      <c r="F640" s="69"/>
      <c r="G640" s="66"/>
      <c r="H640" s="70"/>
      <c r="I640" s="71"/>
      <c r="J640" s="71"/>
      <c r="K640" s="34" t="s">
        <v>65</v>
      </c>
      <c r="L640" s="72">
        <v>640</v>
      </c>
      <c r="M640" s="72"/>
      <c r="N640" s="73"/>
      <c r="O640" s="79" t="s">
        <v>417</v>
      </c>
      <c r="P640" s="79">
        <v>1</v>
      </c>
      <c r="Q640" s="79" t="s">
        <v>418</v>
      </c>
      <c r="R640" s="79"/>
      <c r="S640" s="79"/>
      <c r="T640" s="78" t="str">
        <f>REPLACE(INDEX(GroupVertices[Group],MATCH(Edges24[[#This Row],[Vertex 1]],GroupVertices[Vertex],0)),1,1,"")</f>
        <v>2</v>
      </c>
      <c r="U640" s="78" t="str">
        <f>REPLACE(INDEX(GroupVertices[Group],MATCH(Edges24[[#This Row],[Vertex 2]],GroupVertices[Vertex],0)),1,1,"")</f>
        <v>1</v>
      </c>
      <c r="V640" s="48"/>
      <c r="W640" s="49"/>
      <c r="X640" s="48"/>
      <c r="Y640" s="49"/>
      <c r="Z640" s="48"/>
      <c r="AA640" s="49"/>
      <c r="AB640" s="48"/>
      <c r="AC640" s="49"/>
      <c r="AD640" s="48"/>
    </row>
    <row r="641" spans="1:30" ht="15">
      <c r="A641" s="65" t="s">
        <v>267</v>
      </c>
      <c r="B641" s="65" t="s">
        <v>213</v>
      </c>
      <c r="C641" s="66"/>
      <c r="D641" s="67"/>
      <c r="E641" s="66"/>
      <c r="F641" s="69"/>
      <c r="G641" s="66"/>
      <c r="H641" s="70"/>
      <c r="I641" s="71"/>
      <c r="J641" s="71"/>
      <c r="K641" s="34" t="s">
        <v>65</v>
      </c>
      <c r="L641" s="72">
        <v>641</v>
      </c>
      <c r="M641" s="72"/>
      <c r="N641" s="73"/>
      <c r="O641" s="79" t="s">
        <v>417</v>
      </c>
      <c r="P641" s="79">
        <v>1</v>
      </c>
      <c r="Q641" s="79" t="s">
        <v>418</v>
      </c>
      <c r="R641" s="79"/>
      <c r="S641" s="79"/>
      <c r="T641" s="78" t="str">
        <f>REPLACE(INDEX(GroupVertices[Group],MATCH(Edges24[[#This Row],[Vertex 1]],GroupVertices[Vertex],0)),1,1,"")</f>
        <v>2</v>
      </c>
      <c r="U641" s="78" t="str">
        <f>REPLACE(INDEX(GroupVertices[Group],MATCH(Edges24[[#This Row],[Vertex 2]],GroupVertices[Vertex],0)),1,1,"")</f>
        <v>2</v>
      </c>
      <c r="V641" s="48"/>
      <c r="W641" s="49"/>
      <c r="X641" s="48"/>
      <c r="Y641" s="49"/>
      <c r="Z641" s="48"/>
      <c r="AA641" s="49"/>
      <c r="AB641" s="48"/>
      <c r="AC641" s="49"/>
      <c r="AD641" s="48"/>
    </row>
    <row r="642" spans="1:30" ht="15">
      <c r="A642" s="65" t="s">
        <v>267</v>
      </c>
      <c r="B642" s="65" t="s">
        <v>276</v>
      </c>
      <c r="C642" s="66"/>
      <c r="D642" s="67"/>
      <c r="E642" s="66"/>
      <c r="F642" s="69"/>
      <c r="G642" s="66"/>
      <c r="H642" s="70"/>
      <c r="I642" s="71"/>
      <c r="J642" s="71"/>
      <c r="K642" s="34" t="s">
        <v>65</v>
      </c>
      <c r="L642" s="72">
        <v>642</v>
      </c>
      <c r="M642" s="72"/>
      <c r="N642" s="73"/>
      <c r="O642" s="79" t="s">
        <v>417</v>
      </c>
      <c r="P642" s="79">
        <v>1</v>
      </c>
      <c r="Q642" s="79" t="s">
        <v>418</v>
      </c>
      <c r="R642" s="79"/>
      <c r="S642" s="79"/>
      <c r="T642" s="78" t="str">
        <f>REPLACE(INDEX(GroupVertices[Group],MATCH(Edges24[[#This Row],[Vertex 1]],GroupVertices[Vertex],0)),1,1,"")</f>
        <v>2</v>
      </c>
      <c r="U642" s="78" t="str">
        <f>REPLACE(INDEX(GroupVertices[Group],MATCH(Edges24[[#This Row],[Vertex 2]],GroupVertices[Vertex],0)),1,1,"")</f>
        <v>3</v>
      </c>
      <c r="V642" s="48"/>
      <c r="W642" s="49"/>
      <c r="X642" s="48"/>
      <c r="Y642" s="49"/>
      <c r="Z642" s="48"/>
      <c r="AA642" s="49"/>
      <c r="AB642" s="48"/>
      <c r="AC642" s="49"/>
      <c r="AD642" s="48"/>
    </row>
    <row r="643" spans="1:30" ht="15">
      <c r="A643" s="65" t="s">
        <v>267</v>
      </c>
      <c r="B643" s="65" t="s">
        <v>222</v>
      </c>
      <c r="C643" s="66"/>
      <c r="D643" s="67"/>
      <c r="E643" s="66"/>
      <c r="F643" s="69"/>
      <c r="G643" s="66"/>
      <c r="H643" s="70"/>
      <c r="I643" s="71"/>
      <c r="J643" s="71"/>
      <c r="K643" s="34" t="s">
        <v>65</v>
      </c>
      <c r="L643" s="72">
        <v>643</v>
      </c>
      <c r="M643" s="72"/>
      <c r="N643" s="73"/>
      <c r="O643" s="79" t="s">
        <v>417</v>
      </c>
      <c r="P643" s="79">
        <v>1</v>
      </c>
      <c r="Q643" s="79" t="s">
        <v>418</v>
      </c>
      <c r="R643" s="79"/>
      <c r="S643" s="79"/>
      <c r="T643" s="78" t="str">
        <f>REPLACE(INDEX(GroupVertices[Group],MATCH(Edges24[[#This Row],[Vertex 1]],GroupVertices[Vertex],0)),1,1,"")</f>
        <v>2</v>
      </c>
      <c r="U643" s="78" t="str">
        <f>REPLACE(INDEX(GroupVertices[Group],MATCH(Edges24[[#This Row],[Vertex 2]],GroupVertices[Vertex],0)),1,1,"")</f>
        <v>3</v>
      </c>
      <c r="V643" s="48"/>
      <c r="W643" s="49"/>
      <c r="X643" s="48"/>
      <c r="Y643" s="49"/>
      <c r="Z643" s="48"/>
      <c r="AA643" s="49"/>
      <c r="AB643" s="48"/>
      <c r="AC643" s="49"/>
      <c r="AD643" s="48"/>
    </row>
    <row r="644" spans="1:30" ht="15">
      <c r="A644" s="65" t="s">
        <v>267</v>
      </c>
      <c r="B644" s="65" t="s">
        <v>245</v>
      </c>
      <c r="C644" s="66"/>
      <c r="D644" s="67"/>
      <c r="E644" s="66"/>
      <c r="F644" s="69"/>
      <c r="G644" s="66"/>
      <c r="H644" s="70"/>
      <c r="I644" s="71"/>
      <c r="J644" s="71"/>
      <c r="K644" s="34" t="s">
        <v>65</v>
      </c>
      <c r="L644" s="72">
        <v>644</v>
      </c>
      <c r="M644" s="72"/>
      <c r="N644" s="73"/>
      <c r="O644" s="79" t="s">
        <v>417</v>
      </c>
      <c r="P644" s="79">
        <v>1</v>
      </c>
      <c r="Q644" s="79" t="s">
        <v>418</v>
      </c>
      <c r="R644" s="79"/>
      <c r="S644" s="79"/>
      <c r="T644" s="78" t="str">
        <f>REPLACE(INDEX(GroupVertices[Group],MATCH(Edges24[[#This Row],[Vertex 1]],GroupVertices[Vertex],0)),1,1,"")</f>
        <v>2</v>
      </c>
      <c r="U644" s="78" t="str">
        <f>REPLACE(INDEX(GroupVertices[Group],MATCH(Edges24[[#This Row],[Vertex 2]],GroupVertices[Vertex],0)),1,1,"")</f>
        <v>2</v>
      </c>
      <c r="V644" s="48"/>
      <c r="W644" s="49"/>
      <c r="X644" s="48"/>
      <c r="Y644" s="49"/>
      <c r="Z644" s="48"/>
      <c r="AA644" s="49"/>
      <c r="AB644" s="48"/>
      <c r="AC644" s="49"/>
      <c r="AD644" s="48"/>
    </row>
    <row r="645" spans="1:30" ht="15">
      <c r="A645" s="65" t="s">
        <v>267</v>
      </c>
      <c r="B645" s="65" t="s">
        <v>264</v>
      </c>
      <c r="C645" s="66"/>
      <c r="D645" s="67"/>
      <c r="E645" s="66"/>
      <c r="F645" s="69"/>
      <c r="G645" s="66"/>
      <c r="H645" s="70"/>
      <c r="I645" s="71"/>
      <c r="J645" s="71"/>
      <c r="K645" s="34" t="s">
        <v>66</v>
      </c>
      <c r="L645" s="72">
        <v>645</v>
      </c>
      <c r="M645" s="72"/>
      <c r="N645" s="73"/>
      <c r="O645" s="79" t="s">
        <v>417</v>
      </c>
      <c r="P645" s="79">
        <v>1</v>
      </c>
      <c r="Q645" s="79" t="s">
        <v>418</v>
      </c>
      <c r="R645" s="79"/>
      <c r="S645" s="79"/>
      <c r="T645" s="78" t="str">
        <f>REPLACE(INDEX(GroupVertices[Group],MATCH(Edges24[[#This Row],[Vertex 1]],GroupVertices[Vertex],0)),1,1,"")</f>
        <v>2</v>
      </c>
      <c r="U645" s="78" t="str">
        <f>REPLACE(INDEX(GroupVertices[Group],MATCH(Edges24[[#This Row],[Vertex 2]],GroupVertices[Vertex],0)),1,1,"")</f>
        <v>2</v>
      </c>
      <c r="V645" s="48"/>
      <c r="W645" s="49"/>
      <c r="X645" s="48"/>
      <c r="Y645" s="49"/>
      <c r="Z645" s="48"/>
      <c r="AA645" s="49"/>
      <c r="AB645" s="48"/>
      <c r="AC645" s="49"/>
      <c r="AD645" s="48"/>
    </row>
    <row r="646" spans="1:30" ht="15">
      <c r="A646" s="65" t="s">
        <v>267</v>
      </c>
      <c r="B646" s="65" t="s">
        <v>270</v>
      </c>
      <c r="C646" s="66"/>
      <c r="D646" s="67"/>
      <c r="E646" s="66"/>
      <c r="F646" s="69"/>
      <c r="G646" s="66"/>
      <c r="H646" s="70"/>
      <c r="I646" s="71"/>
      <c r="J646" s="71"/>
      <c r="K646" s="34" t="s">
        <v>65</v>
      </c>
      <c r="L646" s="72">
        <v>646</v>
      </c>
      <c r="M646" s="72"/>
      <c r="N646" s="73"/>
      <c r="O646" s="79" t="s">
        <v>417</v>
      </c>
      <c r="P646" s="79">
        <v>1</v>
      </c>
      <c r="Q646" s="79" t="s">
        <v>418</v>
      </c>
      <c r="R646" s="79"/>
      <c r="S646" s="79"/>
      <c r="T646" s="78" t="str">
        <f>REPLACE(INDEX(GroupVertices[Group],MATCH(Edges24[[#This Row],[Vertex 1]],GroupVertices[Vertex],0)),1,1,"")</f>
        <v>2</v>
      </c>
      <c r="U646" s="78" t="str">
        <f>REPLACE(INDEX(GroupVertices[Group],MATCH(Edges24[[#This Row],[Vertex 2]],GroupVertices[Vertex],0)),1,1,"")</f>
        <v>2</v>
      </c>
      <c r="V646" s="48"/>
      <c r="W646" s="49"/>
      <c r="X646" s="48"/>
      <c r="Y646" s="49"/>
      <c r="Z646" s="48"/>
      <c r="AA646" s="49"/>
      <c r="AB646" s="48"/>
      <c r="AC646" s="49"/>
      <c r="AD646" s="48"/>
    </row>
    <row r="647" spans="1:30" ht="15">
      <c r="A647" s="65" t="s">
        <v>267</v>
      </c>
      <c r="B647" s="65" t="s">
        <v>275</v>
      </c>
      <c r="C647" s="66"/>
      <c r="D647" s="67"/>
      <c r="E647" s="66"/>
      <c r="F647" s="69"/>
      <c r="G647" s="66"/>
      <c r="H647" s="70"/>
      <c r="I647" s="71"/>
      <c r="J647" s="71"/>
      <c r="K647" s="34" t="s">
        <v>65</v>
      </c>
      <c r="L647" s="72">
        <v>647</v>
      </c>
      <c r="M647" s="72"/>
      <c r="N647" s="73"/>
      <c r="O647" s="79" t="s">
        <v>417</v>
      </c>
      <c r="P647" s="79">
        <v>1</v>
      </c>
      <c r="Q647" s="79" t="s">
        <v>418</v>
      </c>
      <c r="R647" s="79"/>
      <c r="S647" s="79"/>
      <c r="T647" s="78" t="str">
        <f>REPLACE(INDEX(GroupVertices[Group],MATCH(Edges24[[#This Row],[Vertex 1]],GroupVertices[Vertex],0)),1,1,"")</f>
        <v>2</v>
      </c>
      <c r="U647" s="78" t="str">
        <f>REPLACE(INDEX(GroupVertices[Group],MATCH(Edges24[[#This Row],[Vertex 2]],GroupVertices[Vertex],0)),1,1,"")</f>
        <v>3</v>
      </c>
      <c r="V647" s="48"/>
      <c r="W647" s="49"/>
      <c r="X647" s="48"/>
      <c r="Y647" s="49"/>
      <c r="Z647" s="48"/>
      <c r="AA647" s="49"/>
      <c r="AB647" s="48"/>
      <c r="AC647" s="49"/>
      <c r="AD647" s="48"/>
    </row>
    <row r="648" spans="1:30" ht="15">
      <c r="A648" s="65" t="s">
        <v>267</v>
      </c>
      <c r="B648" s="65" t="s">
        <v>283</v>
      </c>
      <c r="C648" s="66"/>
      <c r="D648" s="67"/>
      <c r="E648" s="66"/>
      <c r="F648" s="69"/>
      <c r="G648" s="66"/>
      <c r="H648" s="70"/>
      <c r="I648" s="71"/>
      <c r="J648" s="71"/>
      <c r="K648" s="34" t="s">
        <v>65</v>
      </c>
      <c r="L648" s="72">
        <v>648</v>
      </c>
      <c r="M648" s="72"/>
      <c r="N648" s="73"/>
      <c r="O648" s="79" t="s">
        <v>417</v>
      </c>
      <c r="P648" s="79">
        <v>1</v>
      </c>
      <c r="Q648" s="79" t="s">
        <v>418</v>
      </c>
      <c r="R648" s="79"/>
      <c r="S648" s="79"/>
      <c r="T648" s="78" t="str">
        <f>REPLACE(INDEX(GroupVertices[Group],MATCH(Edges24[[#This Row],[Vertex 1]],GroupVertices[Vertex],0)),1,1,"")</f>
        <v>2</v>
      </c>
      <c r="U648" s="78" t="str">
        <f>REPLACE(INDEX(GroupVertices[Group],MATCH(Edges24[[#This Row],[Vertex 2]],GroupVertices[Vertex],0)),1,1,"")</f>
        <v>2</v>
      </c>
      <c r="V648" s="48"/>
      <c r="W648" s="49"/>
      <c r="X648" s="48"/>
      <c r="Y648" s="49"/>
      <c r="Z648" s="48"/>
      <c r="AA648" s="49"/>
      <c r="AB648" s="48"/>
      <c r="AC648" s="49"/>
      <c r="AD648" s="48"/>
    </row>
    <row r="649" spans="1:30" ht="15">
      <c r="A649" s="65" t="s">
        <v>267</v>
      </c>
      <c r="B649" s="65" t="s">
        <v>295</v>
      </c>
      <c r="C649" s="66"/>
      <c r="D649" s="67"/>
      <c r="E649" s="66"/>
      <c r="F649" s="69"/>
      <c r="G649" s="66"/>
      <c r="H649" s="70"/>
      <c r="I649" s="71"/>
      <c r="J649" s="71"/>
      <c r="K649" s="34" t="s">
        <v>65</v>
      </c>
      <c r="L649" s="72">
        <v>649</v>
      </c>
      <c r="M649" s="72"/>
      <c r="N649" s="73"/>
      <c r="O649" s="79" t="s">
        <v>417</v>
      </c>
      <c r="P649" s="79">
        <v>1</v>
      </c>
      <c r="Q649" s="79" t="s">
        <v>418</v>
      </c>
      <c r="R649" s="79"/>
      <c r="S649" s="79"/>
      <c r="T649" s="78" t="str">
        <f>REPLACE(INDEX(GroupVertices[Group],MATCH(Edges24[[#This Row],[Vertex 1]],GroupVertices[Vertex],0)),1,1,"")</f>
        <v>2</v>
      </c>
      <c r="U649" s="78" t="str">
        <f>REPLACE(INDEX(GroupVertices[Group],MATCH(Edges24[[#This Row],[Vertex 2]],GroupVertices[Vertex],0)),1,1,"")</f>
        <v>2</v>
      </c>
      <c r="V649" s="48"/>
      <c r="W649" s="49"/>
      <c r="X649" s="48"/>
      <c r="Y649" s="49"/>
      <c r="Z649" s="48"/>
      <c r="AA649" s="49"/>
      <c r="AB649" s="48"/>
      <c r="AC649" s="49"/>
      <c r="AD649" s="48"/>
    </row>
    <row r="650" spans="1:30" ht="15">
      <c r="A650" s="65" t="s">
        <v>267</v>
      </c>
      <c r="B650" s="65" t="s">
        <v>304</v>
      </c>
      <c r="C650" s="66"/>
      <c r="D650" s="67"/>
      <c r="E650" s="66"/>
      <c r="F650" s="69"/>
      <c r="G650" s="66"/>
      <c r="H650" s="70"/>
      <c r="I650" s="71"/>
      <c r="J650" s="71"/>
      <c r="K650" s="34" t="s">
        <v>65</v>
      </c>
      <c r="L650" s="72">
        <v>650</v>
      </c>
      <c r="M650" s="72"/>
      <c r="N650" s="73"/>
      <c r="O650" s="79" t="s">
        <v>417</v>
      </c>
      <c r="P650" s="79">
        <v>1</v>
      </c>
      <c r="Q650" s="79" t="s">
        <v>418</v>
      </c>
      <c r="R650" s="79"/>
      <c r="S650" s="79"/>
      <c r="T650" s="78" t="str">
        <f>REPLACE(INDEX(GroupVertices[Group],MATCH(Edges24[[#This Row],[Vertex 1]],GroupVertices[Vertex],0)),1,1,"")</f>
        <v>2</v>
      </c>
      <c r="U650" s="78" t="str">
        <f>REPLACE(INDEX(GroupVertices[Group],MATCH(Edges24[[#This Row],[Vertex 2]],GroupVertices[Vertex],0)),1,1,"")</f>
        <v>2</v>
      </c>
      <c r="V650" s="48"/>
      <c r="W650" s="49"/>
      <c r="X650" s="48"/>
      <c r="Y650" s="49"/>
      <c r="Z650" s="48"/>
      <c r="AA650" s="49"/>
      <c r="AB650" s="48"/>
      <c r="AC650" s="49"/>
      <c r="AD650" s="48"/>
    </row>
    <row r="651" spans="1:30" ht="15">
      <c r="A651" s="65" t="s">
        <v>267</v>
      </c>
      <c r="B651" s="65" t="s">
        <v>329</v>
      </c>
      <c r="C651" s="66"/>
      <c r="D651" s="67"/>
      <c r="E651" s="66"/>
      <c r="F651" s="69"/>
      <c r="G651" s="66"/>
      <c r="H651" s="70"/>
      <c r="I651" s="71"/>
      <c r="J651" s="71"/>
      <c r="K651" s="34" t="s">
        <v>65</v>
      </c>
      <c r="L651" s="72">
        <v>651</v>
      </c>
      <c r="M651" s="72"/>
      <c r="N651" s="73"/>
      <c r="O651" s="79" t="s">
        <v>417</v>
      </c>
      <c r="P651" s="79">
        <v>1</v>
      </c>
      <c r="Q651" s="79" t="s">
        <v>418</v>
      </c>
      <c r="R651" s="79"/>
      <c r="S651" s="79"/>
      <c r="T651" s="78" t="str">
        <f>REPLACE(INDEX(GroupVertices[Group],MATCH(Edges24[[#This Row],[Vertex 1]],GroupVertices[Vertex],0)),1,1,"")</f>
        <v>2</v>
      </c>
      <c r="U651" s="78" t="str">
        <f>REPLACE(INDEX(GroupVertices[Group],MATCH(Edges24[[#This Row],[Vertex 2]],GroupVertices[Vertex],0)),1,1,"")</f>
        <v>2</v>
      </c>
      <c r="V651" s="48"/>
      <c r="W651" s="49"/>
      <c r="X651" s="48"/>
      <c r="Y651" s="49"/>
      <c r="Z651" s="48"/>
      <c r="AA651" s="49"/>
      <c r="AB651" s="48"/>
      <c r="AC651" s="49"/>
      <c r="AD651" s="48"/>
    </row>
    <row r="652" spans="1:30" ht="15">
      <c r="A652" s="65" t="s">
        <v>267</v>
      </c>
      <c r="B652" s="65" t="s">
        <v>363</v>
      </c>
      <c r="C652" s="66"/>
      <c r="D652" s="67"/>
      <c r="E652" s="66"/>
      <c r="F652" s="69"/>
      <c r="G652" s="66"/>
      <c r="H652" s="70"/>
      <c r="I652" s="71"/>
      <c r="J652" s="71"/>
      <c r="K652" s="34" t="s">
        <v>65</v>
      </c>
      <c r="L652" s="72">
        <v>652</v>
      </c>
      <c r="M652" s="72"/>
      <c r="N652" s="73"/>
      <c r="O652" s="79" t="s">
        <v>417</v>
      </c>
      <c r="P652" s="79">
        <v>1</v>
      </c>
      <c r="Q652" s="79" t="s">
        <v>418</v>
      </c>
      <c r="R652" s="79"/>
      <c r="S652" s="79"/>
      <c r="T652" s="78" t="str">
        <f>REPLACE(INDEX(GroupVertices[Group],MATCH(Edges24[[#This Row],[Vertex 1]],GroupVertices[Vertex],0)),1,1,"")</f>
        <v>2</v>
      </c>
      <c r="U652" s="78" t="str">
        <f>REPLACE(INDEX(GroupVertices[Group],MATCH(Edges24[[#This Row],[Vertex 2]],GroupVertices[Vertex],0)),1,1,"")</f>
        <v>2</v>
      </c>
      <c r="V652" s="48"/>
      <c r="W652" s="49"/>
      <c r="X652" s="48"/>
      <c r="Y652" s="49"/>
      <c r="Z652" s="48"/>
      <c r="AA652" s="49"/>
      <c r="AB652" s="48"/>
      <c r="AC652" s="49"/>
      <c r="AD652" s="48"/>
    </row>
    <row r="653" spans="1:30" ht="15">
      <c r="A653" s="65" t="s">
        <v>267</v>
      </c>
      <c r="B653" s="65" t="s">
        <v>305</v>
      </c>
      <c r="C653" s="66"/>
      <c r="D653" s="67"/>
      <c r="E653" s="66"/>
      <c r="F653" s="69"/>
      <c r="G653" s="66"/>
      <c r="H653" s="70"/>
      <c r="I653" s="71"/>
      <c r="J653" s="71"/>
      <c r="K653" s="34" t="s">
        <v>65</v>
      </c>
      <c r="L653" s="72">
        <v>653</v>
      </c>
      <c r="M653" s="72"/>
      <c r="N653" s="73"/>
      <c r="O653" s="79" t="s">
        <v>417</v>
      </c>
      <c r="P653" s="79">
        <v>1</v>
      </c>
      <c r="Q653" s="79" t="s">
        <v>418</v>
      </c>
      <c r="R653" s="79"/>
      <c r="S653" s="79"/>
      <c r="T653" s="78" t="str">
        <f>REPLACE(INDEX(GroupVertices[Group],MATCH(Edges24[[#This Row],[Vertex 1]],GroupVertices[Vertex],0)),1,1,"")</f>
        <v>2</v>
      </c>
      <c r="U653" s="78" t="str">
        <f>REPLACE(INDEX(GroupVertices[Group],MATCH(Edges24[[#This Row],[Vertex 2]],GroupVertices[Vertex],0)),1,1,"")</f>
        <v>2</v>
      </c>
      <c r="V653" s="48"/>
      <c r="W653" s="49"/>
      <c r="X653" s="48"/>
      <c r="Y653" s="49"/>
      <c r="Z653" s="48"/>
      <c r="AA653" s="49"/>
      <c r="AB653" s="48"/>
      <c r="AC653" s="49"/>
      <c r="AD653" s="48"/>
    </row>
    <row r="654" spans="1:30" ht="15">
      <c r="A654" s="65" t="s">
        <v>267</v>
      </c>
      <c r="B654" s="65" t="s">
        <v>312</v>
      </c>
      <c r="C654" s="66"/>
      <c r="D654" s="67"/>
      <c r="E654" s="66"/>
      <c r="F654" s="69"/>
      <c r="G654" s="66"/>
      <c r="H654" s="70"/>
      <c r="I654" s="71"/>
      <c r="J654" s="71"/>
      <c r="K654" s="34" t="s">
        <v>66</v>
      </c>
      <c r="L654" s="72">
        <v>654</v>
      </c>
      <c r="M654" s="72"/>
      <c r="N654" s="73"/>
      <c r="O654" s="79" t="s">
        <v>417</v>
      </c>
      <c r="P654" s="79">
        <v>1</v>
      </c>
      <c r="Q654" s="79" t="s">
        <v>418</v>
      </c>
      <c r="R654" s="79"/>
      <c r="S654" s="79"/>
      <c r="T654" s="78" t="str">
        <f>REPLACE(INDEX(GroupVertices[Group],MATCH(Edges24[[#This Row],[Vertex 1]],GroupVertices[Vertex],0)),1,1,"")</f>
        <v>2</v>
      </c>
      <c r="U654" s="78" t="str">
        <f>REPLACE(INDEX(GroupVertices[Group],MATCH(Edges24[[#This Row],[Vertex 2]],GroupVertices[Vertex],0)),1,1,"")</f>
        <v>2</v>
      </c>
      <c r="V654" s="48"/>
      <c r="W654" s="49"/>
      <c r="X654" s="48"/>
      <c r="Y654" s="49"/>
      <c r="Z654" s="48"/>
      <c r="AA654" s="49"/>
      <c r="AB654" s="48"/>
      <c r="AC654" s="49"/>
      <c r="AD654" s="48"/>
    </row>
    <row r="655" spans="1:30" ht="15">
      <c r="A655" s="65" t="s">
        <v>267</v>
      </c>
      <c r="B655" s="65" t="s">
        <v>339</v>
      </c>
      <c r="C655" s="66"/>
      <c r="D655" s="67"/>
      <c r="E655" s="66"/>
      <c r="F655" s="69"/>
      <c r="G655" s="66"/>
      <c r="H655" s="70"/>
      <c r="I655" s="71"/>
      <c r="J655" s="71"/>
      <c r="K655" s="34" t="s">
        <v>65</v>
      </c>
      <c r="L655" s="72">
        <v>655</v>
      </c>
      <c r="M655" s="72"/>
      <c r="N655" s="73"/>
      <c r="O655" s="79" t="s">
        <v>417</v>
      </c>
      <c r="P655" s="79">
        <v>1</v>
      </c>
      <c r="Q655" s="79" t="s">
        <v>418</v>
      </c>
      <c r="R655" s="79"/>
      <c r="S655" s="79"/>
      <c r="T655" s="78" t="str">
        <f>REPLACE(INDEX(GroupVertices[Group],MATCH(Edges24[[#This Row],[Vertex 1]],GroupVertices[Vertex],0)),1,1,"")</f>
        <v>2</v>
      </c>
      <c r="U655" s="78" t="str">
        <f>REPLACE(INDEX(GroupVertices[Group],MATCH(Edges24[[#This Row],[Vertex 2]],GroupVertices[Vertex],0)),1,1,"")</f>
        <v>2</v>
      </c>
      <c r="V655" s="48"/>
      <c r="W655" s="49"/>
      <c r="X655" s="48"/>
      <c r="Y655" s="49"/>
      <c r="Z655" s="48"/>
      <c r="AA655" s="49"/>
      <c r="AB655" s="48"/>
      <c r="AC655" s="49"/>
      <c r="AD655" s="48"/>
    </row>
    <row r="656" spans="1:30" ht="15">
      <c r="A656" s="65" t="s">
        <v>267</v>
      </c>
      <c r="B656" s="65" t="s">
        <v>351</v>
      </c>
      <c r="C656" s="66"/>
      <c r="D656" s="67"/>
      <c r="E656" s="66"/>
      <c r="F656" s="69"/>
      <c r="G656" s="66"/>
      <c r="H656" s="70"/>
      <c r="I656" s="71"/>
      <c r="J656" s="71"/>
      <c r="K656" s="34" t="s">
        <v>65</v>
      </c>
      <c r="L656" s="72">
        <v>656</v>
      </c>
      <c r="M656" s="72"/>
      <c r="N656" s="73"/>
      <c r="O656" s="79" t="s">
        <v>417</v>
      </c>
      <c r="P656" s="79">
        <v>1</v>
      </c>
      <c r="Q656" s="79" t="s">
        <v>418</v>
      </c>
      <c r="R656" s="79"/>
      <c r="S656" s="79"/>
      <c r="T656" s="78" t="str">
        <f>REPLACE(INDEX(GroupVertices[Group],MATCH(Edges24[[#This Row],[Vertex 1]],GroupVertices[Vertex],0)),1,1,"")</f>
        <v>2</v>
      </c>
      <c r="U656" s="78" t="str">
        <f>REPLACE(INDEX(GroupVertices[Group],MATCH(Edges24[[#This Row],[Vertex 2]],GroupVertices[Vertex],0)),1,1,"")</f>
        <v>4</v>
      </c>
      <c r="V656" s="48"/>
      <c r="W656" s="49"/>
      <c r="X656" s="48"/>
      <c r="Y656" s="49"/>
      <c r="Z656" s="48"/>
      <c r="AA656" s="49"/>
      <c r="AB656" s="48"/>
      <c r="AC656" s="49"/>
      <c r="AD656" s="48"/>
    </row>
    <row r="657" spans="1:30" ht="15">
      <c r="A657" s="65" t="s">
        <v>267</v>
      </c>
      <c r="B657" s="65" t="s">
        <v>357</v>
      </c>
      <c r="C657" s="66"/>
      <c r="D657" s="67"/>
      <c r="E657" s="66"/>
      <c r="F657" s="69"/>
      <c r="G657" s="66"/>
      <c r="H657" s="70"/>
      <c r="I657" s="71"/>
      <c r="J657" s="71"/>
      <c r="K657" s="34" t="s">
        <v>65</v>
      </c>
      <c r="L657" s="72">
        <v>657</v>
      </c>
      <c r="M657" s="72"/>
      <c r="N657" s="73"/>
      <c r="O657" s="79" t="s">
        <v>417</v>
      </c>
      <c r="P657" s="79">
        <v>1</v>
      </c>
      <c r="Q657" s="79" t="s">
        <v>418</v>
      </c>
      <c r="R657" s="79"/>
      <c r="S657" s="79"/>
      <c r="T657" s="78" t="str">
        <f>REPLACE(INDEX(GroupVertices[Group],MATCH(Edges24[[#This Row],[Vertex 1]],GroupVertices[Vertex],0)),1,1,"")</f>
        <v>2</v>
      </c>
      <c r="U657" s="78" t="str">
        <f>REPLACE(INDEX(GroupVertices[Group],MATCH(Edges24[[#This Row],[Vertex 2]],GroupVertices[Vertex],0)),1,1,"")</f>
        <v>2</v>
      </c>
      <c r="V657" s="48"/>
      <c r="W657" s="49"/>
      <c r="X657" s="48"/>
      <c r="Y657" s="49"/>
      <c r="Z657" s="48"/>
      <c r="AA657" s="49"/>
      <c r="AB657" s="48"/>
      <c r="AC657" s="49"/>
      <c r="AD657" s="48"/>
    </row>
    <row r="658" spans="1:30" ht="15">
      <c r="A658" s="65" t="s">
        <v>199</v>
      </c>
      <c r="B658" s="65" t="s">
        <v>267</v>
      </c>
      <c r="C658" s="66"/>
      <c r="D658" s="67"/>
      <c r="E658" s="66"/>
      <c r="F658" s="69"/>
      <c r="G658" s="66"/>
      <c r="H658" s="70"/>
      <c r="I658" s="71"/>
      <c r="J658" s="71"/>
      <c r="K658" s="34" t="s">
        <v>65</v>
      </c>
      <c r="L658" s="72">
        <v>658</v>
      </c>
      <c r="M658" s="72"/>
      <c r="N658" s="73"/>
      <c r="O658" s="79" t="s">
        <v>417</v>
      </c>
      <c r="P658" s="79">
        <v>1</v>
      </c>
      <c r="Q658" s="79" t="s">
        <v>418</v>
      </c>
      <c r="R658" s="79"/>
      <c r="S658" s="79"/>
      <c r="T658" s="78" t="str">
        <f>REPLACE(INDEX(GroupVertices[Group],MATCH(Edges24[[#This Row],[Vertex 1]],GroupVertices[Vertex],0)),1,1,"")</f>
        <v>1</v>
      </c>
      <c r="U658" s="78" t="str">
        <f>REPLACE(INDEX(GroupVertices[Group],MATCH(Edges24[[#This Row],[Vertex 2]],GroupVertices[Vertex],0)),1,1,"")</f>
        <v>2</v>
      </c>
      <c r="V658" s="48"/>
      <c r="W658" s="49"/>
      <c r="X658" s="48"/>
      <c r="Y658" s="49"/>
      <c r="Z658" s="48"/>
      <c r="AA658" s="49"/>
      <c r="AB658" s="48"/>
      <c r="AC658" s="49"/>
      <c r="AD658" s="48"/>
    </row>
    <row r="659" spans="1:30" ht="15">
      <c r="A659" s="65" t="s">
        <v>311</v>
      </c>
      <c r="B659" s="65" t="s">
        <v>267</v>
      </c>
      <c r="C659" s="66"/>
      <c r="D659" s="67"/>
      <c r="E659" s="66"/>
      <c r="F659" s="69"/>
      <c r="G659" s="66"/>
      <c r="H659" s="70"/>
      <c r="I659" s="71"/>
      <c r="J659" s="71"/>
      <c r="K659" s="34" t="s">
        <v>65</v>
      </c>
      <c r="L659" s="72">
        <v>659</v>
      </c>
      <c r="M659" s="72"/>
      <c r="N659" s="73"/>
      <c r="O659" s="79" t="s">
        <v>417</v>
      </c>
      <c r="P659" s="79">
        <v>1</v>
      </c>
      <c r="Q659" s="79" t="s">
        <v>418</v>
      </c>
      <c r="R659" s="79"/>
      <c r="S659" s="79"/>
      <c r="T659" s="78" t="str">
        <f>REPLACE(INDEX(GroupVertices[Group],MATCH(Edges24[[#This Row],[Vertex 1]],GroupVertices[Vertex],0)),1,1,"")</f>
        <v>3</v>
      </c>
      <c r="U659" s="78" t="str">
        <f>REPLACE(INDEX(GroupVertices[Group],MATCH(Edges24[[#This Row],[Vertex 2]],GroupVertices[Vertex],0)),1,1,"")</f>
        <v>2</v>
      </c>
      <c r="V659" s="48"/>
      <c r="W659" s="49"/>
      <c r="X659" s="48"/>
      <c r="Y659" s="49"/>
      <c r="Z659" s="48"/>
      <c r="AA659" s="49"/>
      <c r="AB659" s="48"/>
      <c r="AC659" s="49"/>
      <c r="AD659" s="48"/>
    </row>
    <row r="660" spans="1:30" ht="15">
      <c r="A660" s="65" t="s">
        <v>242</v>
      </c>
      <c r="B660" s="65" t="s">
        <v>267</v>
      </c>
      <c r="C660" s="66"/>
      <c r="D660" s="67"/>
      <c r="E660" s="66"/>
      <c r="F660" s="69"/>
      <c r="G660" s="66"/>
      <c r="H660" s="70"/>
      <c r="I660" s="71"/>
      <c r="J660" s="71"/>
      <c r="K660" s="34" t="s">
        <v>65</v>
      </c>
      <c r="L660" s="72">
        <v>660</v>
      </c>
      <c r="M660" s="72"/>
      <c r="N660" s="73"/>
      <c r="O660" s="79" t="s">
        <v>417</v>
      </c>
      <c r="P660" s="79">
        <v>1</v>
      </c>
      <c r="Q660" s="79" t="s">
        <v>418</v>
      </c>
      <c r="R660" s="79"/>
      <c r="S660" s="79"/>
      <c r="T660" s="78" t="str">
        <f>REPLACE(INDEX(GroupVertices[Group],MATCH(Edges24[[#This Row],[Vertex 1]],GroupVertices[Vertex],0)),1,1,"")</f>
        <v>2</v>
      </c>
      <c r="U660" s="78" t="str">
        <f>REPLACE(INDEX(GroupVertices[Group],MATCH(Edges24[[#This Row],[Vertex 2]],GroupVertices[Vertex],0)),1,1,"")</f>
        <v>2</v>
      </c>
      <c r="V660" s="48"/>
      <c r="W660" s="49"/>
      <c r="X660" s="48"/>
      <c r="Y660" s="49"/>
      <c r="Z660" s="48"/>
      <c r="AA660" s="49"/>
      <c r="AB660" s="48"/>
      <c r="AC660" s="49"/>
      <c r="AD660" s="48"/>
    </row>
    <row r="661" spans="1:30" ht="15">
      <c r="A661" s="65" t="s">
        <v>234</v>
      </c>
      <c r="B661" s="65" t="s">
        <v>267</v>
      </c>
      <c r="C661" s="66"/>
      <c r="D661" s="67"/>
      <c r="E661" s="66"/>
      <c r="F661" s="69"/>
      <c r="G661" s="66"/>
      <c r="H661" s="70"/>
      <c r="I661" s="71"/>
      <c r="J661" s="71"/>
      <c r="K661" s="34" t="s">
        <v>65</v>
      </c>
      <c r="L661" s="72">
        <v>661</v>
      </c>
      <c r="M661" s="72"/>
      <c r="N661" s="73"/>
      <c r="O661" s="79" t="s">
        <v>417</v>
      </c>
      <c r="P661" s="79">
        <v>1</v>
      </c>
      <c r="Q661" s="79" t="s">
        <v>418</v>
      </c>
      <c r="R661" s="79"/>
      <c r="S661" s="79"/>
      <c r="T661" s="78" t="str">
        <f>REPLACE(INDEX(GroupVertices[Group],MATCH(Edges24[[#This Row],[Vertex 1]],GroupVertices[Vertex],0)),1,1,"")</f>
        <v>2</v>
      </c>
      <c r="U661" s="78" t="str">
        <f>REPLACE(INDEX(GroupVertices[Group],MATCH(Edges24[[#This Row],[Vertex 2]],GroupVertices[Vertex],0)),1,1,"")</f>
        <v>2</v>
      </c>
      <c r="V661" s="48"/>
      <c r="W661" s="49"/>
      <c r="X661" s="48"/>
      <c r="Y661" s="49"/>
      <c r="Z661" s="48"/>
      <c r="AA661" s="49"/>
      <c r="AB661" s="48"/>
      <c r="AC661" s="49"/>
      <c r="AD661" s="48"/>
    </row>
    <row r="662" spans="1:30" ht="15">
      <c r="A662" s="65" t="s">
        <v>264</v>
      </c>
      <c r="B662" s="65" t="s">
        <v>267</v>
      </c>
      <c r="C662" s="66"/>
      <c r="D662" s="67"/>
      <c r="E662" s="66"/>
      <c r="F662" s="69"/>
      <c r="G662" s="66"/>
      <c r="H662" s="70"/>
      <c r="I662" s="71"/>
      <c r="J662" s="71"/>
      <c r="K662" s="34" t="s">
        <v>66</v>
      </c>
      <c r="L662" s="72">
        <v>662</v>
      </c>
      <c r="M662" s="72"/>
      <c r="N662" s="73"/>
      <c r="O662" s="79" t="s">
        <v>417</v>
      </c>
      <c r="P662" s="79">
        <v>1</v>
      </c>
      <c r="Q662" s="79" t="s">
        <v>418</v>
      </c>
      <c r="R662" s="79"/>
      <c r="S662" s="79"/>
      <c r="T662" s="78" t="str">
        <f>REPLACE(INDEX(GroupVertices[Group],MATCH(Edges24[[#This Row],[Vertex 1]],GroupVertices[Vertex],0)),1,1,"")</f>
        <v>2</v>
      </c>
      <c r="U662" s="78" t="str">
        <f>REPLACE(INDEX(GroupVertices[Group],MATCH(Edges24[[#This Row],[Vertex 2]],GroupVertices[Vertex],0)),1,1,"")</f>
        <v>2</v>
      </c>
      <c r="V662" s="48"/>
      <c r="W662" s="49"/>
      <c r="X662" s="48"/>
      <c r="Y662" s="49"/>
      <c r="Z662" s="48"/>
      <c r="AA662" s="49"/>
      <c r="AB662" s="48"/>
      <c r="AC662" s="49"/>
      <c r="AD662" s="48"/>
    </row>
    <row r="663" spans="1:30" ht="15">
      <c r="A663" s="65" t="s">
        <v>312</v>
      </c>
      <c r="B663" s="65" t="s">
        <v>267</v>
      </c>
      <c r="C663" s="66"/>
      <c r="D663" s="67"/>
      <c r="E663" s="66"/>
      <c r="F663" s="69"/>
      <c r="G663" s="66"/>
      <c r="H663" s="70"/>
      <c r="I663" s="71"/>
      <c r="J663" s="71"/>
      <c r="K663" s="34" t="s">
        <v>66</v>
      </c>
      <c r="L663" s="72">
        <v>663</v>
      </c>
      <c r="M663" s="72"/>
      <c r="N663" s="73"/>
      <c r="O663" s="79" t="s">
        <v>417</v>
      </c>
      <c r="P663" s="79">
        <v>1</v>
      </c>
      <c r="Q663" s="79" t="s">
        <v>418</v>
      </c>
      <c r="R663" s="79"/>
      <c r="S663" s="79"/>
      <c r="T663" s="78" t="str">
        <f>REPLACE(INDEX(GroupVertices[Group],MATCH(Edges24[[#This Row],[Vertex 1]],GroupVertices[Vertex],0)),1,1,"")</f>
        <v>2</v>
      </c>
      <c r="U663" s="78" t="str">
        <f>REPLACE(INDEX(GroupVertices[Group],MATCH(Edges24[[#This Row],[Vertex 2]],GroupVertices[Vertex],0)),1,1,"")</f>
        <v>2</v>
      </c>
      <c r="V663" s="48"/>
      <c r="W663" s="49"/>
      <c r="X663" s="48"/>
      <c r="Y663" s="49"/>
      <c r="Z663" s="48"/>
      <c r="AA663" s="49"/>
      <c r="AB663" s="48"/>
      <c r="AC663" s="49"/>
      <c r="AD663" s="48"/>
    </row>
    <row r="664" spans="1:30" ht="15">
      <c r="A664" s="65" t="s">
        <v>213</v>
      </c>
      <c r="B664" s="65" t="s">
        <v>213</v>
      </c>
      <c r="C664" s="66"/>
      <c r="D664" s="67"/>
      <c r="E664" s="66"/>
      <c r="F664" s="69"/>
      <c r="G664" s="66"/>
      <c r="H664" s="70"/>
      <c r="I664" s="71"/>
      <c r="J664" s="71"/>
      <c r="K664" s="34" t="s">
        <v>65</v>
      </c>
      <c r="L664" s="72">
        <v>664</v>
      </c>
      <c r="M664" s="72"/>
      <c r="N664" s="73"/>
      <c r="O664" s="79" t="s">
        <v>417</v>
      </c>
      <c r="P664" s="79">
        <v>1</v>
      </c>
      <c r="Q664" s="79" t="s">
        <v>418</v>
      </c>
      <c r="R664" s="79"/>
      <c r="S664" s="79"/>
      <c r="T664" s="78" t="str">
        <f>REPLACE(INDEX(GroupVertices[Group],MATCH(Edges24[[#This Row],[Vertex 1]],GroupVertices[Vertex],0)),1,1,"")</f>
        <v>2</v>
      </c>
      <c r="U664" s="78" t="str">
        <f>REPLACE(INDEX(GroupVertices[Group],MATCH(Edges24[[#This Row],[Vertex 2]],GroupVertices[Vertex],0)),1,1,"")</f>
        <v>2</v>
      </c>
      <c r="V664" s="48"/>
      <c r="W664" s="49"/>
      <c r="X664" s="48"/>
      <c r="Y664" s="49"/>
      <c r="Z664" s="48"/>
      <c r="AA664" s="49"/>
      <c r="AB664" s="48"/>
      <c r="AC664" s="49"/>
      <c r="AD664" s="48"/>
    </row>
    <row r="665" spans="1:30" ht="15">
      <c r="A665" s="65" t="s">
        <v>213</v>
      </c>
      <c r="B665" s="65" t="s">
        <v>346</v>
      </c>
      <c r="C665" s="66"/>
      <c r="D665" s="67"/>
      <c r="E665" s="66"/>
      <c r="F665" s="69"/>
      <c r="G665" s="66"/>
      <c r="H665" s="70"/>
      <c r="I665" s="71"/>
      <c r="J665" s="71"/>
      <c r="K665" s="34" t="s">
        <v>65</v>
      </c>
      <c r="L665" s="72">
        <v>665</v>
      </c>
      <c r="M665" s="72"/>
      <c r="N665" s="73"/>
      <c r="O665" s="79" t="s">
        <v>417</v>
      </c>
      <c r="P665" s="79">
        <v>1</v>
      </c>
      <c r="Q665" s="79" t="s">
        <v>418</v>
      </c>
      <c r="R665" s="79"/>
      <c r="S665" s="79"/>
      <c r="T665" s="78" t="str">
        <f>REPLACE(INDEX(GroupVertices[Group],MATCH(Edges24[[#This Row],[Vertex 1]],GroupVertices[Vertex],0)),1,1,"")</f>
        <v>2</v>
      </c>
      <c r="U665" s="78" t="str">
        <f>REPLACE(INDEX(GroupVertices[Group],MATCH(Edges24[[#This Row],[Vertex 2]],GroupVertices[Vertex],0)),1,1,"")</f>
        <v>5</v>
      </c>
      <c r="V665" s="48"/>
      <c r="W665" s="49"/>
      <c r="X665" s="48"/>
      <c r="Y665" s="49"/>
      <c r="Z665" s="48"/>
      <c r="AA665" s="49"/>
      <c r="AB665" s="48"/>
      <c r="AC665" s="49"/>
      <c r="AD665" s="48"/>
    </row>
    <row r="666" spans="1:30" ht="15">
      <c r="A666" s="65" t="s">
        <v>199</v>
      </c>
      <c r="B666" s="65" t="s">
        <v>213</v>
      </c>
      <c r="C666" s="66"/>
      <c r="D666" s="67"/>
      <c r="E666" s="66"/>
      <c r="F666" s="69"/>
      <c r="G666" s="66"/>
      <c r="H666" s="70"/>
      <c r="I666" s="71"/>
      <c r="J666" s="71"/>
      <c r="K666" s="34" t="s">
        <v>65</v>
      </c>
      <c r="L666" s="72">
        <v>666</v>
      </c>
      <c r="M666" s="72"/>
      <c r="N666" s="73"/>
      <c r="O666" s="79" t="s">
        <v>417</v>
      </c>
      <c r="P666" s="79">
        <v>1</v>
      </c>
      <c r="Q666" s="79" t="s">
        <v>418</v>
      </c>
      <c r="R666" s="79"/>
      <c r="S666" s="79"/>
      <c r="T666" s="78" t="str">
        <f>REPLACE(INDEX(GroupVertices[Group],MATCH(Edges24[[#This Row],[Vertex 1]],GroupVertices[Vertex],0)),1,1,"")</f>
        <v>1</v>
      </c>
      <c r="U666" s="78" t="str">
        <f>REPLACE(INDEX(GroupVertices[Group],MATCH(Edges24[[#This Row],[Vertex 2]],GroupVertices[Vertex],0)),1,1,"")</f>
        <v>2</v>
      </c>
      <c r="V666" s="48"/>
      <c r="W666" s="49"/>
      <c r="X666" s="48"/>
      <c r="Y666" s="49"/>
      <c r="Z666" s="48"/>
      <c r="AA666" s="49"/>
      <c r="AB666" s="48"/>
      <c r="AC666" s="49"/>
      <c r="AD666" s="48"/>
    </row>
    <row r="667" spans="1:30" ht="15">
      <c r="A667" s="65" t="s">
        <v>222</v>
      </c>
      <c r="B667" s="65" t="s">
        <v>213</v>
      </c>
      <c r="C667" s="66"/>
      <c r="D667" s="67"/>
      <c r="E667" s="66"/>
      <c r="F667" s="69"/>
      <c r="G667" s="66"/>
      <c r="H667" s="70"/>
      <c r="I667" s="71"/>
      <c r="J667" s="71"/>
      <c r="K667" s="34" t="s">
        <v>65</v>
      </c>
      <c r="L667" s="72">
        <v>667</v>
      </c>
      <c r="M667" s="72"/>
      <c r="N667" s="73"/>
      <c r="O667" s="79" t="s">
        <v>417</v>
      </c>
      <c r="P667" s="79">
        <v>1</v>
      </c>
      <c r="Q667" s="79" t="s">
        <v>418</v>
      </c>
      <c r="R667" s="79"/>
      <c r="S667" s="79"/>
      <c r="T667" s="78" t="str">
        <f>REPLACE(INDEX(GroupVertices[Group],MATCH(Edges24[[#This Row],[Vertex 1]],GroupVertices[Vertex],0)),1,1,"")</f>
        <v>3</v>
      </c>
      <c r="U667" s="78" t="str">
        <f>REPLACE(INDEX(GroupVertices[Group],MATCH(Edges24[[#This Row],[Vertex 2]],GroupVertices[Vertex],0)),1,1,"")</f>
        <v>2</v>
      </c>
      <c r="V667" s="48"/>
      <c r="W667" s="49"/>
      <c r="X667" s="48"/>
      <c r="Y667" s="49"/>
      <c r="Z667" s="48"/>
      <c r="AA667" s="49"/>
      <c r="AB667" s="48"/>
      <c r="AC667" s="49"/>
      <c r="AD667" s="48"/>
    </row>
    <row r="668" spans="1:30" ht="15">
      <c r="A668" s="65" t="s">
        <v>242</v>
      </c>
      <c r="B668" s="65" t="s">
        <v>213</v>
      </c>
      <c r="C668" s="66"/>
      <c r="D668" s="67"/>
      <c r="E668" s="66"/>
      <c r="F668" s="69"/>
      <c r="G668" s="66"/>
      <c r="H668" s="70"/>
      <c r="I668" s="71"/>
      <c r="J668" s="71"/>
      <c r="K668" s="34" t="s">
        <v>65</v>
      </c>
      <c r="L668" s="72">
        <v>668</v>
      </c>
      <c r="M668" s="72"/>
      <c r="N668" s="73"/>
      <c r="O668" s="79" t="s">
        <v>417</v>
      </c>
      <c r="P668" s="79">
        <v>1</v>
      </c>
      <c r="Q668" s="79" t="s">
        <v>418</v>
      </c>
      <c r="R668" s="79"/>
      <c r="S668" s="79"/>
      <c r="T668" s="78" t="str">
        <f>REPLACE(INDEX(GroupVertices[Group],MATCH(Edges24[[#This Row],[Vertex 1]],GroupVertices[Vertex],0)),1,1,"")</f>
        <v>2</v>
      </c>
      <c r="U668" s="78" t="str">
        <f>REPLACE(INDEX(GroupVertices[Group],MATCH(Edges24[[#This Row],[Vertex 2]],GroupVertices[Vertex],0)),1,1,"")</f>
        <v>2</v>
      </c>
      <c r="V668" s="48"/>
      <c r="W668" s="49"/>
      <c r="X668" s="48"/>
      <c r="Y668" s="49"/>
      <c r="Z668" s="48"/>
      <c r="AA668" s="49"/>
      <c r="AB668" s="48"/>
      <c r="AC668" s="49"/>
      <c r="AD668" s="48"/>
    </row>
    <row r="669" spans="1:30" ht="15">
      <c r="A669" s="65" t="s">
        <v>245</v>
      </c>
      <c r="B669" s="65" t="s">
        <v>213</v>
      </c>
      <c r="C669" s="66"/>
      <c r="D669" s="67"/>
      <c r="E669" s="66"/>
      <c r="F669" s="69"/>
      <c r="G669" s="66"/>
      <c r="H669" s="70"/>
      <c r="I669" s="71"/>
      <c r="J669" s="71"/>
      <c r="K669" s="34" t="s">
        <v>65</v>
      </c>
      <c r="L669" s="72">
        <v>669</v>
      </c>
      <c r="M669" s="72"/>
      <c r="N669" s="73"/>
      <c r="O669" s="79" t="s">
        <v>417</v>
      </c>
      <c r="P669" s="79">
        <v>1</v>
      </c>
      <c r="Q669" s="79" t="s">
        <v>418</v>
      </c>
      <c r="R669" s="79"/>
      <c r="S669" s="79"/>
      <c r="T669" s="78" t="str">
        <f>REPLACE(INDEX(GroupVertices[Group],MATCH(Edges24[[#This Row],[Vertex 1]],GroupVertices[Vertex],0)),1,1,"")</f>
        <v>2</v>
      </c>
      <c r="U669" s="78" t="str">
        <f>REPLACE(INDEX(GroupVertices[Group],MATCH(Edges24[[#This Row],[Vertex 2]],GroupVertices[Vertex],0)),1,1,"")</f>
        <v>2</v>
      </c>
      <c r="V669" s="48"/>
      <c r="W669" s="49"/>
      <c r="X669" s="48"/>
      <c r="Y669" s="49"/>
      <c r="Z669" s="48"/>
      <c r="AA669" s="49"/>
      <c r="AB669" s="48"/>
      <c r="AC669" s="49"/>
      <c r="AD669" s="48"/>
    </row>
    <row r="670" spans="1:30" ht="15">
      <c r="A670" s="65" t="s">
        <v>282</v>
      </c>
      <c r="B670" s="65" t="s">
        <v>213</v>
      </c>
      <c r="C670" s="66"/>
      <c r="D670" s="67"/>
      <c r="E670" s="66"/>
      <c r="F670" s="69"/>
      <c r="G670" s="66"/>
      <c r="H670" s="70"/>
      <c r="I670" s="71"/>
      <c r="J670" s="71"/>
      <c r="K670" s="34" t="s">
        <v>65</v>
      </c>
      <c r="L670" s="72">
        <v>670</v>
      </c>
      <c r="M670" s="72"/>
      <c r="N670" s="73"/>
      <c r="O670" s="79" t="s">
        <v>417</v>
      </c>
      <c r="P670" s="79">
        <v>1</v>
      </c>
      <c r="Q670" s="79" t="s">
        <v>418</v>
      </c>
      <c r="R670" s="79"/>
      <c r="S670" s="79"/>
      <c r="T670" s="78" t="str">
        <f>REPLACE(INDEX(GroupVertices[Group],MATCH(Edges24[[#This Row],[Vertex 1]],GroupVertices[Vertex],0)),1,1,"")</f>
        <v>2</v>
      </c>
      <c r="U670" s="78" t="str">
        <f>REPLACE(INDEX(GroupVertices[Group],MATCH(Edges24[[#This Row],[Vertex 2]],GroupVertices[Vertex],0)),1,1,"")</f>
        <v>2</v>
      </c>
      <c r="V670" s="48"/>
      <c r="W670" s="49"/>
      <c r="X670" s="48"/>
      <c r="Y670" s="49"/>
      <c r="Z670" s="48"/>
      <c r="AA670" s="49"/>
      <c r="AB670" s="48"/>
      <c r="AC670" s="49"/>
      <c r="AD670" s="48"/>
    </row>
    <row r="671" spans="1:30" ht="15">
      <c r="A671" s="65" t="s">
        <v>293</v>
      </c>
      <c r="B671" s="65" t="s">
        <v>213</v>
      </c>
      <c r="C671" s="66"/>
      <c r="D671" s="67"/>
      <c r="E671" s="66"/>
      <c r="F671" s="69"/>
      <c r="G671" s="66"/>
      <c r="H671" s="70"/>
      <c r="I671" s="71"/>
      <c r="J671" s="71"/>
      <c r="K671" s="34" t="s">
        <v>65</v>
      </c>
      <c r="L671" s="72">
        <v>671</v>
      </c>
      <c r="M671" s="72"/>
      <c r="N671" s="73"/>
      <c r="O671" s="79" t="s">
        <v>417</v>
      </c>
      <c r="P671" s="79">
        <v>1</v>
      </c>
      <c r="Q671" s="79" t="s">
        <v>418</v>
      </c>
      <c r="R671" s="79"/>
      <c r="S671" s="79"/>
      <c r="T671" s="78" t="str">
        <f>REPLACE(INDEX(GroupVertices[Group],MATCH(Edges24[[#This Row],[Vertex 1]],GroupVertices[Vertex],0)),1,1,"")</f>
        <v>2</v>
      </c>
      <c r="U671" s="78" t="str">
        <f>REPLACE(INDEX(GroupVertices[Group],MATCH(Edges24[[#This Row],[Vertex 2]],GroupVertices[Vertex],0)),1,1,"")</f>
        <v>2</v>
      </c>
      <c r="V671" s="48"/>
      <c r="W671" s="49"/>
      <c r="X671" s="48"/>
      <c r="Y671" s="49"/>
      <c r="Z671" s="48"/>
      <c r="AA671" s="49"/>
      <c r="AB671" s="48"/>
      <c r="AC671" s="49"/>
      <c r="AD671" s="48"/>
    </row>
    <row r="672" spans="1:30" ht="15">
      <c r="A672" s="65" t="s">
        <v>313</v>
      </c>
      <c r="B672" s="65" t="s">
        <v>213</v>
      </c>
      <c r="C672" s="66"/>
      <c r="D672" s="67"/>
      <c r="E672" s="66"/>
      <c r="F672" s="69"/>
      <c r="G672" s="66"/>
      <c r="H672" s="70"/>
      <c r="I672" s="71"/>
      <c r="J672" s="71"/>
      <c r="K672" s="34" t="s">
        <v>65</v>
      </c>
      <c r="L672" s="72">
        <v>672</v>
      </c>
      <c r="M672" s="72"/>
      <c r="N672" s="73"/>
      <c r="O672" s="79" t="s">
        <v>417</v>
      </c>
      <c r="P672" s="79">
        <v>1</v>
      </c>
      <c r="Q672" s="79" t="s">
        <v>418</v>
      </c>
      <c r="R672" s="79"/>
      <c r="S672" s="79"/>
      <c r="T672" s="78" t="str">
        <f>REPLACE(INDEX(GroupVertices[Group],MATCH(Edges24[[#This Row],[Vertex 1]],GroupVertices[Vertex],0)),1,1,"")</f>
        <v>2</v>
      </c>
      <c r="U672" s="78" t="str">
        <f>REPLACE(INDEX(GroupVertices[Group],MATCH(Edges24[[#This Row],[Vertex 2]],GroupVertices[Vertex],0)),1,1,"")</f>
        <v>2</v>
      </c>
      <c r="V672" s="48"/>
      <c r="W672" s="49"/>
      <c r="X672" s="48"/>
      <c r="Y672" s="49"/>
      <c r="Z672" s="48"/>
      <c r="AA672" s="49"/>
      <c r="AB672" s="48"/>
      <c r="AC672" s="49"/>
      <c r="AD672" s="48"/>
    </row>
    <row r="673" spans="1:30" ht="15">
      <c r="A673" s="65" t="s">
        <v>312</v>
      </c>
      <c r="B673" s="65" t="s">
        <v>213</v>
      </c>
      <c r="C673" s="66"/>
      <c r="D673" s="67"/>
      <c r="E673" s="66"/>
      <c r="F673" s="69"/>
      <c r="G673" s="66"/>
      <c r="H673" s="70"/>
      <c r="I673" s="71"/>
      <c r="J673" s="71"/>
      <c r="K673" s="34" t="s">
        <v>65</v>
      </c>
      <c r="L673" s="72">
        <v>673</v>
      </c>
      <c r="M673" s="72"/>
      <c r="N673" s="73"/>
      <c r="O673" s="79" t="s">
        <v>417</v>
      </c>
      <c r="P673" s="79">
        <v>1</v>
      </c>
      <c r="Q673" s="79" t="s">
        <v>418</v>
      </c>
      <c r="R673" s="79"/>
      <c r="S673" s="79"/>
      <c r="T673" s="78" t="str">
        <f>REPLACE(INDEX(GroupVertices[Group],MATCH(Edges24[[#This Row],[Vertex 1]],GroupVertices[Vertex],0)),1,1,"")</f>
        <v>2</v>
      </c>
      <c r="U673" s="78" t="str">
        <f>REPLACE(INDEX(GroupVertices[Group],MATCH(Edges24[[#This Row],[Vertex 2]],GroupVertices[Vertex],0)),1,1,"")</f>
        <v>2</v>
      </c>
      <c r="V673" s="48"/>
      <c r="W673" s="49"/>
      <c r="X673" s="48"/>
      <c r="Y673" s="49"/>
      <c r="Z673" s="48"/>
      <c r="AA673" s="49"/>
      <c r="AB673" s="48"/>
      <c r="AC673" s="49"/>
      <c r="AD673" s="48"/>
    </row>
    <row r="674" spans="1:30" ht="15">
      <c r="A674" s="65" t="s">
        <v>314</v>
      </c>
      <c r="B674" s="65" t="s">
        <v>291</v>
      </c>
      <c r="C674" s="66"/>
      <c r="D674" s="67"/>
      <c r="E674" s="66"/>
      <c r="F674" s="69"/>
      <c r="G674" s="66"/>
      <c r="H674" s="70"/>
      <c r="I674" s="71"/>
      <c r="J674" s="71"/>
      <c r="K674" s="34" t="s">
        <v>65</v>
      </c>
      <c r="L674" s="72">
        <v>674</v>
      </c>
      <c r="M674" s="72"/>
      <c r="N674" s="73"/>
      <c r="O674" s="79" t="s">
        <v>417</v>
      </c>
      <c r="P674" s="79">
        <v>1</v>
      </c>
      <c r="Q674" s="79" t="s">
        <v>418</v>
      </c>
      <c r="R674" s="79"/>
      <c r="S674" s="79"/>
      <c r="T674" s="78" t="str">
        <f>REPLACE(INDEX(GroupVertices[Group],MATCH(Edges24[[#This Row],[Vertex 1]],GroupVertices[Vertex],0)),1,1,"")</f>
        <v>4</v>
      </c>
      <c r="U674" s="78" t="str">
        <f>REPLACE(INDEX(GroupVertices[Group],MATCH(Edges24[[#This Row],[Vertex 2]],GroupVertices[Vertex],0)),1,1,"")</f>
        <v>4</v>
      </c>
      <c r="V674" s="48"/>
      <c r="W674" s="49"/>
      <c r="X674" s="48"/>
      <c r="Y674" s="49"/>
      <c r="Z674" s="48"/>
      <c r="AA674" s="49"/>
      <c r="AB674" s="48"/>
      <c r="AC674" s="49"/>
      <c r="AD674" s="48"/>
    </row>
    <row r="675" spans="1:30" ht="15">
      <c r="A675" s="65" t="s">
        <v>314</v>
      </c>
      <c r="B675" s="65" t="s">
        <v>222</v>
      </c>
      <c r="C675" s="66"/>
      <c r="D675" s="67"/>
      <c r="E675" s="66"/>
      <c r="F675" s="69"/>
      <c r="G675" s="66"/>
      <c r="H675" s="70"/>
      <c r="I675" s="71"/>
      <c r="J675" s="71"/>
      <c r="K675" s="34" t="s">
        <v>65</v>
      </c>
      <c r="L675" s="72">
        <v>675</v>
      </c>
      <c r="M675" s="72"/>
      <c r="N675" s="73"/>
      <c r="O675" s="79" t="s">
        <v>417</v>
      </c>
      <c r="P675" s="79">
        <v>1</v>
      </c>
      <c r="Q675" s="79" t="s">
        <v>418</v>
      </c>
      <c r="R675" s="79"/>
      <c r="S675" s="79"/>
      <c r="T675" s="78" t="str">
        <f>REPLACE(INDEX(GroupVertices[Group],MATCH(Edges24[[#This Row],[Vertex 1]],GroupVertices[Vertex],0)),1,1,"")</f>
        <v>4</v>
      </c>
      <c r="U675" s="78" t="str">
        <f>REPLACE(INDEX(GroupVertices[Group],MATCH(Edges24[[#This Row],[Vertex 2]],GroupVertices[Vertex],0)),1,1,"")</f>
        <v>3</v>
      </c>
      <c r="V675" s="48"/>
      <c r="W675" s="49"/>
      <c r="X675" s="48"/>
      <c r="Y675" s="49"/>
      <c r="Z675" s="48"/>
      <c r="AA675" s="49"/>
      <c r="AB675" s="48"/>
      <c r="AC675" s="49"/>
      <c r="AD675" s="48"/>
    </row>
    <row r="676" spans="1:30" ht="15">
      <c r="A676" s="65" t="s">
        <v>314</v>
      </c>
      <c r="B676" s="65" t="s">
        <v>340</v>
      </c>
      <c r="C676" s="66"/>
      <c r="D676" s="67"/>
      <c r="E676" s="66"/>
      <c r="F676" s="69"/>
      <c r="G676" s="66"/>
      <c r="H676" s="70"/>
      <c r="I676" s="71"/>
      <c r="J676" s="71"/>
      <c r="K676" s="34" t="s">
        <v>65</v>
      </c>
      <c r="L676" s="72">
        <v>676</v>
      </c>
      <c r="M676" s="72"/>
      <c r="N676" s="73"/>
      <c r="O676" s="79" t="s">
        <v>417</v>
      </c>
      <c r="P676" s="79">
        <v>1</v>
      </c>
      <c r="Q676" s="79" t="s">
        <v>418</v>
      </c>
      <c r="R676" s="79"/>
      <c r="S676" s="79"/>
      <c r="T676" s="78" t="str">
        <f>REPLACE(INDEX(GroupVertices[Group],MATCH(Edges24[[#This Row],[Vertex 1]],GroupVertices[Vertex],0)),1,1,"")</f>
        <v>4</v>
      </c>
      <c r="U676" s="78" t="str">
        <f>REPLACE(INDEX(GroupVertices[Group],MATCH(Edges24[[#This Row],[Vertex 2]],GroupVertices[Vertex],0)),1,1,"")</f>
        <v>4</v>
      </c>
      <c r="V676" s="48"/>
      <c r="W676" s="49"/>
      <c r="X676" s="48"/>
      <c r="Y676" s="49"/>
      <c r="Z676" s="48"/>
      <c r="AA676" s="49"/>
      <c r="AB676" s="48"/>
      <c r="AC676" s="49"/>
      <c r="AD676" s="48"/>
    </row>
    <row r="677" spans="1:30" ht="15">
      <c r="A677" s="65" t="s">
        <v>314</v>
      </c>
      <c r="B677" s="65" t="s">
        <v>350</v>
      </c>
      <c r="C677" s="66"/>
      <c r="D677" s="67"/>
      <c r="E677" s="66"/>
      <c r="F677" s="69"/>
      <c r="G677" s="66"/>
      <c r="H677" s="70"/>
      <c r="I677" s="71"/>
      <c r="J677" s="71"/>
      <c r="K677" s="34" t="s">
        <v>65</v>
      </c>
      <c r="L677" s="72">
        <v>677</v>
      </c>
      <c r="M677" s="72"/>
      <c r="N677" s="73"/>
      <c r="O677" s="79" t="s">
        <v>417</v>
      </c>
      <c r="P677" s="79">
        <v>1</v>
      </c>
      <c r="Q677" s="79" t="s">
        <v>418</v>
      </c>
      <c r="R677" s="79"/>
      <c r="S677" s="79"/>
      <c r="T677" s="78" t="str">
        <f>REPLACE(INDEX(GroupVertices[Group],MATCH(Edges24[[#This Row],[Vertex 1]],GroupVertices[Vertex],0)),1,1,"")</f>
        <v>4</v>
      </c>
      <c r="U677" s="78" t="str">
        <f>REPLACE(INDEX(GroupVertices[Group],MATCH(Edges24[[#This Row],[Vertex 2]],GroupVertices[Vertex],0)),1,1,"")</f>
        <v>3</v>
      </c>
      <c r="V677" s="48"/>
      <c r="W677" s="49"/>
      <c r="X677" s="48"/>
      <c r="Y677" s="49"/>
      <c r="Z677" s="48"/>
      <c r="AA677" s="49"/>
      <c r="AB677" s="48"/>
      <c r="AC677" s="49"/>
      <c r="AD677" s="48"/>
    </row>
    <row r="678" spans="1:30" ht="15">
      <c r="A678" s="65" t="s">
        <v>314</v>
      </c>
      <c r="B678" s="65" t="s">
        <v>274</v>
      </c>
      <c r="C678" s="66"/>
      <c r="D678" s="67"/>
      <c r="E678" s="66"/>
      <c r="F678" s="69"/>
      <c r="G678" s="66"/>
      <c r="H678" s="70"/>
      <c r="I678" s="71"/>
      <c r="J678" s="71"/>
      <c r="K678" s="34" t="s">
        <v>65</v>
      </c>
      <c r="L678" s="72">
        <v>678</v>
      </c>
      <c r="M678" s="72"/>
      <c r="N678" s="73"/>
      <c r="O678" s="79" t="s">
        <v>417</v>
      </c>
      <c r="P678" s="79">
        <v>1</v>
      </c>
      <c r="Q678" s="79" t="s">
        <v>418</v>
      </c>
      <c r="R678" s="79"/>
      <c r="S678" s="79"/>
      <c r="T678" s="78" t="str">
        <f>REPLACE(INDEX(GroupVertices[Group],MATCH(Edges24[[#This Row],[Vertex 1]],GroupVertices[Vertex],0)),1,1,"")</f>
        <v>4</v>
      </c>
      <c r="U678" s="78" t="str">
        <f>REPLACE(INDEX(GroupVertices[Group],MATCH(Edges24[[#This Row],[Vertex 2]],GroupVertices[Vertex],0)),1,1,"")</f>
        <v>3</v>
      </c>
      <c r="V678" s="48"/>
      <c r="W678" s="49"/>
      <c r="X678" s="48"/>
      <c r="Y678" s="49"/>
      <c r="Z678" s="48"/>
      <c r="AA678" s="49"/>
      <c r="AB678" s="48"/>
      <c r="AC678" s="49"/>
      <c r="AD678" s="48"/>
    </row>
    <row r="679" spans="1:30" ht="15">
      <c r="A679" s="65" t="s">
        <v>314</v>
      </c>
      <c r="B679" s="65" t="s">
        <v>315</v>
      </c>
      <c r="C679" s="66"/>
      <c r="D679" s="67"/>
      <c r="E679" s="66"/>
      <c r="F679" s="69"/>
      <c r="G679" s="66"/>
      <c r="H679" s="70"/>
      <c r="I679" s="71"/>
      <c r="J679" s="71"/>
      <c r="K679" s="34" t="s">
        <v>66</v>
      </c>
      <c r="L679" s="72">
        <v>679</v>
      </c>
      <c r="M679" s="72"/>
      <c r="N679" s="73"/>
      <c r="O679" s="79" t="s">
        <v>417</v>
      </c>
      <c r="P679" s="79">
        <v>1</v>
      </c>
      <c r="Q679" s="79" t="s">
        <v>418</v>
      </c>
      <c r="R679" s="79"/>
      <c r="S679" s="79"/>
      <c r="T679" s="78" t="str">
        <f>REPLACE(INDEX(GroupVertices[Group],MATCH(Edges24[[#This Row],[Vertex 1]],GroupVertices[Vertex],0)),1,1,"")</f>
        <v>4</v>
      </c>
      <c r="U679" s="78" t="str">
        <f>REPLACE(INDEX(GroupVertices[Group],MATCH(Edges24[[#This Row],[Vertex 2]],GroupVertices[Vertex],0)),1,1,"")</f>
        <v>4</v>
      </c>
      <c r="V679" s="48"/>
      <c r="W679" s="49"/>
      <c r="X679" s="48"/>
      <c r="Y679" s="49"/>
      <c r="Z679" s="48"/>
      <c r="AA679" s="49"/>
      <c r="AB679" s="48"/>
      <c r="AC679" s="49"/>
      <c r="AD679" s="48"/>
    </row>
    <row r="680" spans="1:30" ht="15">
      <c r="A680" s="65" t="s">
        <v>314</v>
      </c>
      <c r="B680" s="65" t="s">
        <v>309</v>
      </c>
      <c r="C680" s="66"/>
      <c r="D680" s="67"/>
      <c r="E680" s="66"/>
      <c r="F680" s="69"/>
      <c r="G680" s="66"/>
      <c r="H680" s="70"/>
      <c r="I680" s="71"/>
      <c r="J680" s="71"/>
      <c r="K680" s="34" t="s">
        <v>65</v>
      </c>
      <c r="L680" s="72">
        <v>680</v>
      </c>
      <c r="M680" s="72"/>
      <c r="N680" s="73"/>
      <c r="O680" s="79" t="s">
        <v>417</v>
      </c>
      <c r="P680" s="79">
        <v>1</v>
      </c>
      <c r="Q680" s="79" t="s">
        <v>418</v>
      </c>
      <c r="R680" s="79"/>
      <c r="S680" s="79"/>
      <c r="T680" s="78" t="str">
        <f>REPLACE(INDEX(GroupVertices[Group],MATCH(Edges24[[#This Row],[Vertex 1]],GroupVertices[Vertex],0)),1,1,"")</f>
        <v>4</v>
      </c>
      <c r="U680" s="78" t="str">
        <f>REPLACE(INDEX(GroupVertices[Group],MATCH(Edges24[[#This Row],[Vertex 2]],GroupVertices[Vertex],0)),1,1,"")</f>
        <v>4</v>
      </c>
      <c r="V680" s="48"/>
      <c r="W680" s="49"/>
      <c r="X680" s="48"/>
      <c r="Y680" s="49"/>
      <c r="Z680" s="48"/>
      <c r="AA680" s="49"/>
      <c r="AB680" s="48"/>
      <c r="AC680" s="49"/>
      <c r="AD680" s="48"/>
    </row>
    <row r="681" spans="1:30" ht="15">
      <c r="A681" s="65" t="s">
        <v>314</v>
      </c>
      <c r="B681" s="65" t="s">
        <v>312</v>
      </c>
      <c r="C681" s="66"/>
      <c r="D681" s="67"/>
      <c r="E681" s="66"/>
      <c r="F681" s="69"/>
      <c r="G681" s="66"/>
      <c r="H681" s="70"/>
      <c r="I681" s="71"/>
      <c r="J681" s="71"/>
      <c r="K681" s="34" t="s">
        <v>66</v>
      </c>
      <c r="L681" s="72">
        <v>681</v>
      </c>
      <c r="M681" s="72"/>
      <c r="N681" s="73"/>
      <c r="O681" s="79" t="s">
        <v>417</v>
      </c>
      <c r="P681" s="79">
        <v>1</v>
      </c>
      <c r="Q681" s="79" t="s">
        <v>418</v>
      </c>
      <c r="R681" s="79"/>
      <c r="S681" s="79"/>
      <c r="T681" s="78" t="str">
        <f>REPLACE(INDEX(GroupVertices[Group],MATCH(Edges24[[#This Row],[Vertex 1]],GroupVertices[Vertex],0)),1,1,"")</f>
        <v>4</v>
      </c>
      <c r="U681" s="78" t="str">
        <f>REPLACE(INDEX(GroupVertices[Group],MATCH(Edges24[[#This Row],[Vertex 2]],GroupVertices[Vertex],0)),1,1,"")</f>
        <v>2</v>
      </c>
      <c r="V681" s="48"/>
      <c r="W681" s="49"/>
      <c r="X681" s="48"/>
      <c r="Y681" s="49"/>
      <c r="Z681" s="48"/>
      <c r="AA681" s="49"/>
      <c r="AB681" s="48"/>
      <c r="AC681" s="49"/>
      <c r="AD681" s="48"/>
    </row>
    <row r="682" spans="1:30" ht="15">
      <c r="A682" s="65" t="s">
        <v>314</v>
      </c>
      <c r="B682" s="65" t="s">
        <v>331</v>
      </c>
      <c r="C682" s="66"/>
      <c r="D682" s="67"/>
      <c r="E682" s="66"/>
      <c r="F682" s="69"/>
      <c r="G682" s="66"/>
      <c r="H682" s="70"/>
      <c r="I682" s="71"/>
      <c r="J682" s="71"/>
      <c r="K682" s="34" t="s">
        <v>65</v>
      </c>
      <c r="L682" s="72">
        <v>682</v>
      </c>
      <c r="M682" s="72"/>
      <c r="N682" s="73"/>
      <c r="O682" s="79" t="s">
        <v>417</v>
      </c>
      <c r="P682" s="79">
        <v>1</v>
      </c>
      <c r="Q682" s="79" t="s">
        <v>418</v>
      </c>
      <c r="R682" s="79"/>
      <c r="S682" s="79"/>
      <c r="T682" s="78" t="str">
        <f>REPLACE(INDEX(GroupVertices[Group],MATCH(Edges24[[#This Row],[Vertex 1]],GroupVertices[Vertex],0)),1,1,"")</f>
        <v>4</v>
      </c>
      <c r="U682" s="78" t="str">
        <f>REPLACE(INDEX(GroupVertices[Group],MATCH(Edges24[[#This Row],[Vertex 2]],GroupVertices[Vertex],0)),1,1,"")</f>
        <v>4</v>
      </c>
      <c r="V682" s="48"/>
      <c r="W682" s="49"/>
      <c r="X682" s="48"/>
      <c r="Y682" s="49"/>
      <c r="Z682" s="48"/>
      <c r="AA682" s="49"/>
      <c r="AB682" s="48"/>
      <c r="AC682" s="49"/>
      <c r="AD682" s="48"/>
    </row>
    <row r="683" spans="1:30" ht="15">
      <c r="A683" s="65" t="s">
        <v>199</v>
      </c>
      <c r="B683" s="65" t="s">
        <v>314</v>
      </c>
      <c r="C683" s="66"/>
      <c r="D683" s="67"/>
      <c r="E683" s="66"/>
      <c r="F683" s="69"/>
      <c r="G683" s="66"/>
      <c r="H683" s="70"/>
      <c r="I683" s="71"/>
      <c r="J683" s="71"/>
      <c r="K683" s="34" t="s">
        <v>65</v>
      </c>
      <c r="L683" s="72">
        <v>683</v>
      </c>
      <c r="M683" s="72"/>
      <c r="N683" s="73"/>
      <c r="O683" s="79" t="s">
        <v>417</v>
      </c>
      <c r="P683" s="79">
        <v>1</v>
      </c>
      <c r="Q683" s="79" t="s">
        <v>418</v>
      </c>
      <c r="R683" s="79"/>
      <c r="S683" s="79"/>
      <c r="T683" s="78" t="str">
        <f>REPLACE(INDEX(GroupVertices[Group],MATCH(Edges24[[#This Row],[Vertex 1]],GroupVertices[Vertex],0)),1,1,"")</f>
        <v>1</v>
      </c>
      <c r="U683" s="78" t="str">
        <f>REPLACE(INDEX(GroupVertices[Group],MATCH(Edges24[[#This Row],[Vertex 2]],GroupVertices[Vertex],0)),1,1,"")</f>
        <v>4</v>
      </c>
      <c r="V683" s="48"/>
      <c r="W683" s="49"/>
      <c r="X683" s="48"/>
      <c r="Y683" s="49"/>
      <c r="Z683" s="48"/>
      <c r="AA683" s="49"/>
      <c r="AB683" s="48"/>
      <c r="AC683" s="49"/>
      <c r="AD683" s="48"/>
    </row>
    <row r="684" spans="1:30" ht="15">
      <c r="A684" s="65" t="s">
        <v>315</v>
      </c>
      <c r="B684" s="65" t="s">
        <v>314</v>
      </c>
      <c r="C684" s="66"/>
      <c r="D684" s="67"/>
      <c r="E684" s="66"/>
      <c r="F684" s="69"/>
      <c r="G684" s="66"/>
      <c r="H684" s="70"/>
      <c r="I684" s="71"/>
      <c r="J684" s="71"/>
      <c r="K684" s="34" t="s">
        <v>66</v>
      </c>
      <c r="L684" s="72">
        <v>684</v>
      </c>
      <c r="M684" s="72"/>
      <c r="N684" s="73"/>
      <c r="O684" s="79" t="s">
        <v>417</v>
      </c>
      <c r="P684" s="79">
        <v>1</v>
      </c>
      <c r="Q684" s="79" t="s">
        <v>418</v>
      </c>
      <c r="R684" s="79"/>
      <c r="S684" s="79"/>
      <c r="T684" s="78" t="str">
        <f>REPLACE(INDEX(GroupVertices[Group],MATCH(Edges24[[#This Row],[Vertex 1]],GroupVertices[Vertex],0)),1,1,"")</f>
        <v>4</v>
      </c>
      <c r="U684" s="78" t="str">
        <f>REPLACE(INDEX(GroupVertices[Group],MATCH(Edges24[[#This Row],[Vertex 2]],GroupVertices[Vertex],0)),1,1,"")</f>
        <v>4</v>
      </c>
      <c r="V684" s="48"/>
      <c r="W684" s="49"/>
      <c r="X684" s="48"/>
      <c r="Y684" s="49"/>
      <c r="Z684" s="48"/>
      <c r="AA684" s="49"/>
      <c r="AB684" s="48"/>
      <c r="AC684" s="49"/>
      <c r="AD684" s="48"/>
    </row>
    <row r="685" spans="1:30" ht="15">
      <c r="A685" s="65" t="s">
        <v>312</v>
      </c>
      <c r="B685" s="65" t="s">
        <v>314</v>
      </c>
      <c r="C685" s="66"/>
      <c r="D685" s="67"/>
      <c r="E685" s="66"/>
      <c r="F685" s="69"/>
      <c r="G685" s="66"/>
      <c r="H685" s="70"/>
      <c r="I685" s="71"/>
      <c r="J685" s="71"/>
      <c r="K685" s="34" t="s">
        <v>66</v>
      </c>
      <c r="L685" s="72">
        <v>685</v>
      </c>
      <c r="M685" s="72"/>
      <c r="N685" s="73"/>
      <c r="O685" s="79" t="s">
        <v>417</v>
      </c>
      <c r="P685" s="79">
        <v>1</v>
      </c>
      <c r="Q685" s="79" t="s">
        <v>418</v>
      </c>
      <c r="R685" s="79"/>
      <c r="S685" s="79"/>
      <c r="T685" s="78" t="str">
        <f>REPLACE(INDEX(GroupVertices[Group],MATCH(Edges24[[#This Row],[Vertex 1]],GroupVertices[Vertex],0)),1,1,"")</f>
        <v>2</v>
      </c>
      <c r="U685" s="78" t="str">
        <f>REPLACE(INDEX(GroupVertices[Group],MATCH(Edges24[[#This Row],[Vertex 2]],GroupVertices[Vertex],0)),1,1,"")</f>
        <v>4</v>
      </c>
      <c r="V685" s="48"/>
      <c r="W685" s="49"/>
      <c r="X685" s="48"/>
      <c r="Y685" s="49"/>
      <c r="Z685" s="48"/>
      <c r="AA685" s="49"/>
      <c r="AB685" s="48"/>
      <c r="AC685" s="49"/>
      <c r="AD685" s="48"/>
    </row>
    <row r="686" spans="1:30" ht="15">
      <c r="A686" s="65" t="s">
        <v>245</v>
      </c>
      <c r="B686" s="65" t="s">
        <v>293</v>
      </c>
      <c r="C686" s="66"/>
      <c r="D686" s="67"/>
      <c r="E686" s="66"/>
      <c r="F686" s="69"/>
      <c r="G686" s="66"/>
      <c r="H686" s="70"/>
      <c r="I686" s="71"/>
      <c r="J686" s="71"/>
      <c r="K686" s="34" t="s">
        <v>65</v>
      </c>
      <c r="L686" s="72">
        <v>686</v>
      </c>
      <c r="M686" s="72"/>
      <c r="N686" s="73"/>
      <c r="O686" s="79" t="s">
        <v>417</v>
      </c>
      <c r="P686" s="79">
        <v>1</v>
      </c>
      <c r="Q686" s="79" t="s">
        <v>418</v>
      </c>
      <c r="R686" s="79"/>
      <c r="S686" s="79"/>
      <c r="T686" s="78" t="str">
        <f>REPLACE(INDEX(GroupVertices[Group],MATCH(Edges24[[#This Row],[Vertex 1]],GroupVertices[Vertex],0)),1,1,"")</f>
        <v>2</v>
      </c>
      <c r="U686" s="78" t="str">
        <f>REPLACE(INDEX(GroupVertices[Group],MATCH(Edges24[[#This Row],[Vertex 2]],GroupVertices[Vertex],0)),1,1,"")</f>
        <v>2</v>
      </c>
      <c r="V686" s="48"/>
      <c r="W686" s="49"/>
      <c r="X686" s="48"/>
      <c r="Y686" s="49"/>
      <c r="Z686" s="48"/>
      <c r="AA686" s="49"/>
      <c r="AB686" s="48"/>
      <c r="AC686" s="49"/>
      <c r="AD686" s="48"/>
    </row>
    <row r="687" spans="1:30" ht="15">
      <c r="A687" s="65" t="s">
        <v>293</v>
      </c>
      <c r="B687" s="65" t="s">
        <v>388</v>
      </c>
      <c r="C687" s="66"/>
      <c r="D687" s="67"/>
      <c r="E687" s="66"/>
      <c r="F687" s="69"/>
      <c r="G687" s="66"/>
      <c r="H687" s="70"/>
      <c r="I687" s="71"/>
      <c r="J687" s="71"/>
      <c r="K687" s="34" t="s">
        <v>65</v>
      </c>
      <c r="L687" s="72">
        <v>687</v>
      </c>
      <c r="M687" s="72"/>
      <c r="N687" s="73"/>
      <c r="O687" s="79" t="s">
        <v>417</v>
      </c>
      <c r="P687" s="79">
        <v>1</v>
      </c>
      <c r="Q687" s="79" t="s">
        <v>418</v>
      </c>
      <c r="R687" s="79"/>
      <c r="S687" s="79"/>
      <c r="T687" s="78" t="str">
        <f>REPLACE(INDEX(GroupVertices[Group],MATCH(Edges24[[#This Row],[Vertex 1]],GroupVertices[Vertex],0)),1,1,"")</f>
        <v>2</v>
      </c>
      <c r="U687" s="78" t="str">
        <f>REPLACE(INDEX(GroupVertices[Group],MATCH(Edges24[[#This Row],[Vertex 2]],GroupVertices[Vertex],0)),1,1,"")</f>
        <v>2</v>
      </c>
      <c r="V687" s="48"/>
      <c r="W687" s="49"/>
      <c r="X687" s="48"/>
      <c r="Y687" s="49"/>
      <c r="Z687" s="48"/>
      <c r="AA687" s="49"/>
      <c r="AB687" s="48"/>
      <c r="AC687" s="49"/>
      <c r="AD687" s="48"/>
    </row>
    <row r="688" spans="1:30" ht="15">
      <c r="A688" s="65" t="s">
        <v>293</v>
      </c>
      <c r="B688" s="65" t="s">
        <v>290</v>
      </c>
      <c r="C688" s="66"/>
      <c r="D688" s="67"/>
      <c r="E688" s="66"/>
      <c r="F688" s="69"/>
      <c r="G688" s="66"/>
      <c r="H688" s="70"/>
      <c r="I688" s="71"/>
      <c r="J688" s="71"/>
      <c r="K688" s="34" t="s">
        <v>65</v>
      </c>
      <c r="L688" s="72">
        <v>688</v>
      </c>
      <c r="M688" s="72"/>
      <c r="N688" s="73"/>
      <c r="O688" s="79" t="s">
        <v>417</v>
      </c>
      <c r="P688" s="79">
        <v>1</v>
      </c>
      <c r="Q688" s="79" t="s">
        <v>418</v>
      </c>
      <c r="R688" s="79"/>
      <c r="S688" s="79"/>
      <c r="T688" s="78" t="str">
        <f>REPLACE(INDEX(GroupVertices[Group],MATCH(Edges24[[#This Row],[Vertex 1]],GroupVertices[Vertex],0)),1,1,"")</f>
        <v>2</v>
      </c>
      <c r="U688" s="78" t="str">
        <f>REPLACE(INDEX(GroupVertices[Group],MATCH(Edges24[[#This Row],[Vertex 2]],GroupVertices[Vertex],0)),1,1,"")</f>
        <v>4</v>
      </c>
      <c r="V688" s="48"/>
      <c r="W688" s="49"/>
      <c r="X688" s="48"/>
      <c r="Y688" s="49"/>
      <c r="Z688" s="48"/>
      <c r="AA688" s="49"/>
      <c r="AB688" s="48"/>
      <c r="AC688" s="49"/>
      <c r="AD688" s="48"/>
    </row>
    <row r="689" spans="1:30" ht="15">
      <c r="A689" s="65" t="s">
        <v>293</v>
      </c>
      <c r="B689" s="65" t="s">
        <v>222</v>
      </c>
      <c r="C689" s="66"/>
      <c r="D689" s="67"/>
      <c r="E689" s="66"/>
      <c r="F689" s="69"/>
      <c r="G689" s="66"/>
      <c r="H689" s="70"/>
      <c r="I689" s="71"/>
      <c r="J689" s="71"/>
      <c r="K689" s="34" t="s">
        <v>65</v>
      </c>
      <c r="L689" s="72">
        <v>689</v>
      </c>
      <c r="M689" s="72"/>
      <c r="N689" s="73"/>
      <c r="O689" s="79" t="s">
        <v>417</v>
      </c>
      <c r="P689" s="79">
        <v>1</v>
      </c>
      <c r="Q689" s="79" t="s">
        <v>418</v>
      </c>
      <c r="R689" s="79"/>
      <c r="S689" s="79"/>
      <c r="T689" s="78" t="str">
        <f>REPLACE(INDEX(GroupVertices[Group],MATCH(Edges24[[#This Row],[Vertex 1]],GroupVertices[Vertex],0)),1,1,"")</f>
        <v>2</v>
      </c>
      <c r="U689" s="78" t="str">
        <f>REPLACE(INDEX(GroupVertices[Group],MATCH(Edges24[[#This Row],[Vertex 2]],GroupVertices[Vertex],0)),1,1,"")</f>
        <v>3</v>
      </c>
      <c r="V689" s="48"/>
      <c r="W689" s="49"/>
      <c r="X689" s="48"/>
      <c r="Y689" s="49"/>
      <c r="Z689" s="48"/>
      <c r="AA689" s="49"/>
      <c r="AB689" s="48"/>
      <c r="AC689" s="49"/>
      <c r="AD689" s="48"/>
    </row>
    <row r="690" spans="1:30" ht="15">
      <c r="A690" s="65" t="s">
        <v>293</v>
      </c>
      <c r="B690" s="65" t="s">
        <v>320</v>
      </c>
      <c r="C690" s="66"/>
      <c r="D690" s="67"/>
      <c r="E690" s="66"/>
      <c r="F690" s="69"/>
      <c r="G690" s="66"/>
      <c r="H690" s="70"/>
      <c r="I690" s="71"/>
      <c r="J690" s="71"/>
      <c r="K690" s="34" t="s">
        <v>65</v>
      </c>
      <c r="L690" s="72">
        <v>690</v>
      </c>
      <c r="M690" s="72"/>
      <c r="N690" s="73"/>
      <c r="O690" s="79" t="s">
        <v>417</v>
      </c>
      <c r="P690" s="79">
        <v>1</v>
      </c>
      <c r="Q690" s="79" t="s">
        <v>418</v>
      </c>
      <c r="R690" s="79"/>
      <c r="S690" s="79"/>
      <c r="T690" s="78" t="str">
        <f>REPLACE(INDEX(GroupVertices[Group],MATCH(Edges24[[#This Row],[Vertex 1]],GroupVertices[Vertex],0)),1,1,"")</f>
        <v>2</v>
      </c>
      <c r="U690" s="78" t="str">
        <f>REPLACE(INDEX(GroupVertices[Group],MATCH(Edges24[[#This Row],[Vertex 2]],GroupVertices[Vertex],0)),1,1,"")</f>
        <v>2</v>
      </c>
      <c r="V690" s="48"/>
      <c r="W690" s="49"/>
      <c r="X690" s="48"/>
      <c r="Y690" s="49"/>
      <c r="Z690" s="48"/>
      <c r="AA690" s="49"/>
      <c r="AB690" s="48"/>
      <c r="AC690" s="49"/>
      <c r="AD690" s="48"/>
    </row>
    <row r="691" spans="1:30" ht="15">
      <c r="A691" s="65" t="s">
        <v>293</v>
      </c>
      <c r="B691" s="65" t="s">
        <v>264</v>
      </c>
      <c r="C691" s="66"/>
      <c r="D691" s="67"/>
      <c r="E691" s="66"/>
      <c r="F691" s="69"/>
      <c r="G691" s="66"/>
      <c r="H691" s="70"/>
      <c r="I691" s="71"/>
      <c r="J691" s="71"/>
      <c r="K691" s="34" t="s">
        <v>65</v>
      </c>
      <c r="L691" s="72">
        <v>691</v>
      </c>
      <c r="M691" s="72"/>
      <c r="N691" s="73"/>
      <c r="O691" s="79" t="s">
        <v>417</v>
      </c>
      <c r="P691" s="79">
        <v>1</v>
      </c>
      <c r="Q691" s="79" t="s">
        <v>418</v>
      </c>
      <c r="R691" s="79"/>
      <c r="S691" s="79"/>
      <c r="T691" s="78" t="str">
        <f>REPLACE(INDEX(GroupVertices[Group],MATCH(Edges24[[#This Row],[Vertex 1]],GroupVertices[Vertex],0)),1,1,"")</f>
        <v>2</v>
      </c>
      <c r="U691" s="78" t="str">
        <f>REPLACE(INDEX(GroupVertices[Group],MATCH(Edges24[[#This Row],[Vertex 2]],GroupVertices[Vertex],0)),1,1,"")</f>
        <v>2</v>
      </c>
      <c r="V691" s="48"/>
      <c r="W691" s="49"/>
      <c r="X691" s="48"/>
      <c r="Y691" s="49"/>
      <c r="Z691" s="48"/>
      <c r="AA691" s="49"/>
      <c r="AB691" s="48"/>
      <c r="AC691" s="49"/>
      <c r="AD691" s="48"/>
    </row>
    <row r="692" spans="1:30" ht="15">
      <c r="A692" s="65" t="s">
        <v>293</v>
      </c>
      <c r="B692" s="65" t="s">
        <v>272</v>
      </c>
      <c r="C692" s="66"/>
      <c r="D692" s="67"/>
      <c r="E692" s="66"/>
      <c r="F692" s="69"/>
      <c r="G692" s="66"/>
      <c r="H692" s="70"/>
      <c r="I692" s="71"/>
      <c r="J692" s="71"/>
      <c r="K692" s="34" t="s">
        <v>65</v>
      </c>
      <c r="L692" s="72">
        <v>692</v>
      </c>
      <c r="M692" s="72"/>
      <c r="N692" s="73"/>
      <c r="O692" s="79" t="s">
        <v>417</v>
      </c>
      <c r="P692" s="79">
        <v>1</v>
      </c>
      <c r="Q692" s="79" t="s">
        <v>418</v>
      </c>
      <c r="R692" s="79"/>
      <c r="S692" s="79"/>
      <c r="T692" s="78" t="str">
        <f>REPLACE(INDEX(GroupVertices[Group],MATCH(Edges24[[#This Row],[Vertex 1]],GroupVertices[Vertex],0)),1,1,"")</f>
        <v>2</v>
      </c>
      <c r="U692" s="78" t="str">
        <f>REPLACE(INDEX(GroupVertices[Group],MATCH(Edges24[[#This Row],[Vertex 2]],GroupVertices[Vertex],0)),1,1,"")</f>
        <v>1</v>
      </c>
      <c r="V692" s="48"/>
      <c r="W692" s="49"/>
      <c r="X692" s="48"/>
      <c r="Y692" s="49"/>
      <c r="Z692" s="48"/>
      <c r="AA692" s="49"/>
      <c r="AB692" s="48"/>
      <c r="AC692" s="49"/>
      <c r="AD692" s="48"/>
    </row>
    <row r="693" spans="1:30" ht="15">
      <c r="A693" s="65" t="s">
        <v>293</v>
      </c>
      <c r="B693" s="65" t="s">
        <v>275</v>
      </c>
      <c r="C693" s="66"/>
      <c r="D693" s="67"/>
      <c r="E693" s="66"/>
      <c r="F693" s="69"/>
      <c r="G693" s="66"/>
      <c r="H693" s="70"/>
      <c r="I693" s="71"/>
      <c r="J693" s="71"/>
      <c r="K693" s="34" t="s">
        <v>65</v>
      </c>
      <c r="L693" s="72">
        <v>693</v>
      </c>
      <c r="M693" s="72"/>
      <c r="N693" s="73"/>
      <c r="O693" s="79" t="s">
        <v>417</v>
      </c>
      <c r="P693" s="79">
        <v>1</v>
      </c>
      <c r="Q693" s="79" t="s">
        <v>418</v>
      </c>
      <c r="R693" s="79"/>
      <c r="S693" s="79"/>
      <c r="T693" s="78" t="str">
        <f>REPLACE(INDEX(GroupVertices[Group],MATCH(Edges24[[#This Row],[Vertex 1]],GroupVertices[Vertex],0)),1,1,"")</f>
        <v>2</v>
      </c>
      <c r="U693" s="78" t="str">
        <f>REPLACE(INDEX(GroupVertices[Group],MATCH(Edges24[[#This Row],[Vertex 2]],GroupVertices[Vertex],0)),1,1,"")</f>
        <v>3</v>
      </c>
      <c r="V693" s="48"/>
      <c r="W693" s="49"/>
      <c r="X693" s="48"/>
      <c r="Y693" s="49"/>
      <c r="Z693" s="48"/>
      <c r="AA693" s="49"/>
      <c r="AB693" s="48"/>
      <c r="AC693" s="49"/>
      <c r="AD693" s="48"/>
    </row>
    <row r="694" spans="1:30" ht="15">
      <c r="A694" s="65" t="s">
        <v>293</v>
      </c>
      <c r="B694" s="65" t="s">
        <v>282</v>
      </c>
      <c r="C694" s="66"/>
      <c r="D694" s="67"/>
      <c r="E694" s="66"/>
      <c r="F694" s="69"/>
      <c r="G694" s="66"/>
      <c r="H694" s="70"/>
      <c r="I694" s="71"/>
      <c r="J694" s="71"/>
      <c r="K694" s="34" t="s">
        <v>65</v>
      </c>
      <c r="L694" s="72">
        <v>694</v>
      </c>
      <c r="M694" s="72"/>
      <c r="N694" s="73"/>
      <c r="O694" s="79" t="s">
        <v>417</v>
      </c>
      <c r="P694" s="79">
        <v>1</v>
      </c>
      <c r="Q694" s="79" t="s">
        <v>418</v>
      </c>
      <c r="R694" s="79"/>
      <c r="S694" s="79"/>
      <c r="T694" s="78" t="str">
        <f>REPLACE(INDEX(GroupVertices[Group],MATCH(Edges24[[#This Row],[Vertex 1]],GroupVertices[Vertex],0)),1,1,"")</f>
        <v>2</v>
      </c>
      <c r="U694" s="78" t="str">
        <f>REPLACE(INDEX(GroupVertices[Group],MATCH(Edges24[[#This Row],[Vertex 2]],GroupVertices[Vertex],0)),1,1,"")</f>
        <v>2</v>
      </c>
      <c r="V694" s="48"/>
      <c r="W694" s="49"/>
      <c r="X694" s="48"/>
      <c r="Y694" s="49"/>
      <c r="Z694" s="48"/>
      <c r="AA694" s="49"/>
      <c r="AB694" s="48"/>
      <c r="AC694" s="49"/>
      <c r="AD694" s="48"/>
    </row>
    <row r="695" spans="1:30" ht="15">
      <c r="A695" s="65" t="s">
        <v>293</v>
      </c>
      <c r="B695" s="65" t="s">
        <v>295</v>
      </c>
      <c r="C695" s="66"/>
      <c r="D695" s="67"/>
      <c r="E695" s="66"/>
      <c r="F695" s="69"/>
      <c r="G695" s="66"/>
      <c r="H695" s="70"/>
      <c r="I695" s="71"/>
      <c r="J695" s="71"/>
      <c r="K695" s="34" t="s">
        <v>65</v>
      </c>
      <c r="L695" s="72">
        <v>695</v>
      </c>
      <c r="M695" s="72"/>
      <c r="N695" s="73"/>
      <c r="O695" s="79" t="s">
        <v>417</v>
      </c>
      <c r="P695" s="79">
        <v>1</v>
      </c>
      <c r="Q695" s="79" t="s">
        <v>418</v>
      </c>
      <c r="R695" s="79"/>
      <c r="S695" s="79"/>
      <c r="T695" s="78" t="str">
        <f>REPLACE(INDEX(GroupVertices[Group],MATCH(Edges24[[#This Row],[Vertex 1]],GroupVertices[Vertex],0)),1,1,"")</f>
        <v>2</v>
      </c>
      <c r="U695" s="78" t="str">
        <f>REPLACE(INDEX(GroupVertices[Group],MATCH(Edges24[[#This Row],[Vertex 2]],GroupVertices[Vertex],0)),1,1,"")</f>
        <v>2</v>
      </c>
      <c r="V695" s="48"/>
      <c r="W695" s="49"/>
      <c r="X695" s="48"/>
      <c r="Y695" s="49"/>
      <c r="Z695" s="48"/>
      <c r="AA695" s="49"/>
      <c r="AB695" s="48"/>
      <c r="AC695" s="49"/>
      <c r="AD695" s="48"/>
    </row>
    <row r="696" spans="1:30" ht="15">
      <c r="A696" s="65" t="s">
        <v>293</v>
      </c>
      <c r="B696" s="65" t="s">
        <v>315</v>
      </c>
      <c r="C696" s="66"/>
      <c r="D696" s="67"/>
      <c r="E696" s="66"/>
      <c r="F696" s="69"/>
      <c r="G696" s="66"/>
      <c r="H696" s="70"/>
      <c r="I696" s="71"/>
      <c r="J696" s="71"/>
      <c r="K696" s="34" t="s">
        <v>65</v>
      </c>
      <c r="L696" s="72">
        <v>696</v>
      </c>
      <c r="M696" s="72"/>
      <c r="N696" s="73"/>
      <c r="O696" s="79" t="s">
        <v>417</v>
      </c>
      <c r="P696" s="79">
        <v>1</v>
      </c>
      <c r="Q696" s="79" t="s">
        <v>418</v>
      </c>
      <c r="R696" s="79"/>
      <c r="S696" s="79"/>
      <c r="T696" s="78" t="str">
        <f>REPLACE(INDEX(GroupVertices[Group],MATCH(Edges24[[#This Row],[Vertex 1]],GroupVertices[Vertex],0)),1,1,"")</f>
        <v>2</v>
      </c>
      <c r="U696" s="78" t="str">
        <f>REPLACE(INDEX(GroupVertices[Group],MATCH(Edges24[[#This Row],[Vertex 2]],GroupVertices[Vertex],0)),1,1,"")</f>
        <v>4</v>
      </c>
      <c r="V696" s="48"/>
      <c r="W696" s="49"/>
      <c r="X696" s="48"/>
      <c r="Y696" s="49"/>
      <c r="Z696" s="48"/>
      <c r="AA696" s="49"/>
      <c r="AB696" s="48"/>
      <c r="AC696" s="49"/>
      <c r="AD696" s="48"/>
    </row>
    <row r="697" spans="1:30" ht="15">
      <c r="A697" s="65" t="s">
        <v>293</v>
      </c>
      <c r="B697" s="65" t="s">
        <v>303</v>
      </c>
      <c r="C697" s="66"/>
      <c r="D697" s="67"/>
      <c r="E697" s="66"/>
      <c r="F697" s="69"/>
      <c r="G697" s="66"/>
      <c r="H697" s="70"/>
      <c r="I697" s="71"/>
      <c r="J697" s="71"/>
      <c r="K697" s="34" t="s">
        <v>65</v>
      </c>
      <c r="L697" s="72">
        <v>697</v>
      </c>
      <c r="M697" s="72"/>
      <c r="N697" s="73"/>
      <c r="O697" s="79" t="s">
        <v>417</v>
      </c>
      <c r="P697" s="79">
        <v>1</v>
      </c>
      <c r="Q697" s="79" t="s">
        <v>418</v>
      </c>
      <c r="R697" s="79"/>
      <c r="S697" s="79"/>
      <c r="T697" s="78" t="str">
        <f>REPLACE(INDEX(GroupVertices[Group],MATCH(Edges24[[#This Row],[Vertex 1]],GroupVertices[Vertex],0)),1,1,"")</f>
        <v>2</v>
      </c>
      <c r="U697" s="78" t="str">
        <f>REPLACE(INDEX(GroupVertices[Group],MATCH(Edges24[[#This Row],[Vertex 2]],GroupVertices[Vertex],0)),1,1,"")</f>
        <v>4</v>
      </c>
      <c r="V697" s="48"/>
      <c r="W697" s="49"/>
      <c r="X697" s="48"/>
      <c r="Y697" s="49"/>
      <c r="Z697" s="48"/>
      <c r="AA697" s="49"/>
      <c r="AB697" s="48"/>
      <c r="AC697" s="49"/>
      <c r="AD697" s="48"/>
    </row>
    <row r="698" spans="1:30" ht="15">
      <c r="A698" s="65" t="s">
        <v>293</v>
      </c>
      <c r="B698" s="65" t="s">
        <v>329</v>
      </c>
      <c r="C698" s="66"/>
      <c r="D698" s="67"/>
      <c r="E698" s="66"/>
      <c r="F698" s="69"/>
      <c r="G698" s="66"/>
      <c r="H698" s="70"/>
      <c r="I698" s="71"/>
      <c r="J698" s="71"/>
      <c r="K698" s="34" t="s">
        <v>65</v>
      </c>
      <c r="L698" s="72">
        <v>698</v>
      </c>
      <c r="M698" s="72"/>
      <c r="N698" s="73"/>
      <c r="O698" s="79" t="s">
        <v>417</v>
      </c>
      <c r="P698" s="79">
        <v>1</v>
      </c>
      <c r="Q698" s="79" t="s">
        <v>418</v>
      </c>
      <c r="R698" s="79"/>
      <c r="S698" s="79"/>
      <c r="T698" s="78" t="str">
        <f>REPLACE(INDEX(GroupVertices[Group],MATCH(Edges24[[#This Row],[Vertex 1]],GroupVertices[Vertex],0)),1,1,"")</f>
        <v>2</v>
      </c>
      <c r="U698" s="78" t="str">
        <f>REPLACE(INDEX(GroupVertices[Group],MATCH(Edges24[[#This Row],[Vertex 2]],GroupVertices[Vertex],0)),1,1,"")</f>
        <v>2</v>
      </c>
      <c r="V698" s="48"/>
      <c r="W698" s="49"/>
      <c r="X698" s="48"/>
      <c r="Y698" s="49"/>
      <c r="Z698" s="48"/>
      <c r="AA698" s="49"/>
      <c r="AB698" s="48"/>
      <c r="AC698" s="49"/>
      <c r="AD698" s="48"/>
    </row>
    <row r="699" spans="1:30" ht="15">
      <c r="A699" s="65" t="s">
        <v>293</v>
      </c>
      <c r="B699" s="65" t="s">
        <v>309</v>
      </c>
      <c r="C699" s="66"/>
      <c r="D699" s="67"/>
      <c r="E699" s="66"/>
      <c r="F699" s="69"/>
      <c r="G699" s="66"/>
      <c r="H699" s="70"/>
      <c r="I699" s="71"/>
      <c r="J699" s="71"/>
      <c r="K699" s="34" t="s">
        <v>65</v>
      </c>
      <c r="L699" s="72">
        <v>699</v>
      </c>
      <c r="M699" s="72"/>
      <c r="N699" s="73"/>
      <c r="O699" s="79" t="s">
        <v>417</v>
      </c>
      <c r="P699" s="79">
        <v>1</v>
      </c>
      <c r="Q699" s="79" t="s">
        <v>418</v>
      </c>
      <c r="R699" s="79"/>
      <c r="S699" s="79"/>
      <c r="T699" s="78" t="str">
        <f>REPLACE(INDEX(GroupVertices[Group],MATCH(Edges24[[#This Row],[Vertex 1]],GroupVertices[Vertex],0)),1,1,"")</f>
        <v>2</v>
      </c>
      <c r="U699" s="78" t="str">
        <f>REPLACE(INDEX(GroupVertices[Group],MATCH(Edges24[[#This Row],[Vertex 2]],GroupVertices[Vertex],0)),1,1,"")</f>
        <v>4</v>
      </c>
      <c r="V699" s="48"/>
      <c r="W699" s="49"/>
      <c r="X699" s="48"/>
      <c r="Y699" s="49"/>
      <c r="Z699" s="48"/>
      <c r="AA699" s="49"/>
      <c r="AB699" s="48"/>
      <c r="AC699" s="49"/>
      <c r="AD699" s="48"/>
    </row>
    <row r="700" spans="1:30" ht="15">
      <c r="A700" s="65" t="s">
        <v>293</v>
      </c>
      <c r="B700" s="65" t="s">
        <v>339</v>
      </c>
      <c r="C700" s="66"/>
      <c r="D700" s="67"/>
      <c r="E700" s="66"/>
      <c r="F700" s="69"/>
      <c r="G700" s="66"/>
      <c r="H700" s="70"/>
      <c r="I700" s="71"/>
      <c r="J700" s="71"/>
      <c r="K700" s="34" t="s">
        <v>65</v>
      </c>
      <c r="L700" s="72">
        <v>700</v>
      </c>
      <c r="M700" s="72"/>
      <c r="N700" s="73"/>
      <c r="O700" s="79" t="s">
        <v>417</v>
      </c>
      <c r="P700" s="79">
        <v>1</v>
      </c>
      <c r="Q700" s="79" t="s">
        <v>418</v>
      </c>
      <c r="R700" s="79"/>
      <c r="S700" s="79"/>
      <c r="T700" s="78" t="str">
        <f>REPLACE(INDEX(GroupVertices[Group],MATCH(Edges24[[#This Row],[Vertex 1]],GroupVertices[Vertex],0)),1,1,"")</f>
        <v>2</v>
      </c>
      <c r="U700" s="78" t="str">
        <f>REPLACE(INDEX(GroupVertices[Group],MATCH(Edges24[[#This Row],[Vertex 2]],GroupVertices[Vertex],0)),1,1,"")</f>
        <v>2</v>
      </c>
      <c r="V700" s="48"/>
      <c r="W700" s="49"/>
      <c r="X700" s="48"/>
      <c r="Y700" s="49"/>
      <c r="Z700" s="48"/>
      <c r="AA700" s="49"/>
      <c r="AB700" s="48"/>
      <c r="AC700" s="49"/>
      <c r="AD700" s="48"/>
    </row>
    <row r="701" spans="1:30" ht="15">
      <c r="A701" s="65" t="s">
        <v>293</v>
      </c>
      <c r="B701" s="65" t="s">
        <v>357</v>
      </c>
      <c r="C701" s="66"/>
      <c r="D701" s="67"/>
      <c r="E701" s="66"/>
      <c r="F701" s="69"/>
      <c r="G701" s="66"/>
      <c r="H701" s="70"/>
      <c r="I701" s="71"/>
      <c r="J701" s="71"/>
      <c r="K701" s="34" t="s">
        <v>65</v>
      </c>
      <c r="L701" s="72">
        <v>701</v>
      </c>
      <c r="M701" s="72"/>
      <c r="N701" s="73"/>
      <c r="O701" s="79" t="s">
        <v>417</v>
      </c>
      <c r="P701" s="79">
        <v>1</v>
      </c>
      <c r="Q701" s="79" t="s">
        <v>418</v>
      </c>
      <c r="R701" s="79"/>
      <c r="S701" s="79"/>
      <c r="T701" s="78" t="str">
        <f>REPLACE(INDEX(GroupVertices[Group],MATCH(Edges24[[#This Row],[Vertex 1]],GroupVertices[Vertex],0)),1,1,"")</f>
        <v>2</v>
      </c>
      <c r="U701" s="78" t="str">
        <f>REPLACE(INDEX(GroupVertices[Group],MATCH(Edges24[[#This Row],[Vertex 2]],GroupVertices[Vertex],0)),1,1,"")</f>
        <v>2</v>
      </c>
      <c r="V701" s="48"/>
      <c r="W701" s="49"/>
      <c r="X701" s="48"/>
      <c r="Y701" s="49"/>
      <c r="Z701" s="48"/>
      <c r="AA701" s="49"/>
      <c r="AB701" s="48"/>
      <c r="AC701" s="49"/>
      <c r="AD701" s="48"/>
    </row>
    <row r="702" spans="1:30" ht="15">
      <c r="A702" s="65" t="s">
        <v>199</v>
      </c>
      <c r="B702" s="65" t="s">
        <v>293</v>
      </c>
      <c r="C702" s="66"/>
      <c r="D702" s="67"/>
      <c r="E702" s="66"/>
      <c r="F702" s="69"/>
      <c r="G702" s="66"/>
      <c r="H702" s="70"/>
      <c r="I702" s="71"/>
      <c r="J702" s="71"/>
      <c r="K702" s="34" t="s">
        <v>65</v>
      </c>
      <c r="L702" s="72">
        <v>702</v>
      </c>
      <c r="M702" s="72"/>
      <c r="N702" s="73"/>
      <c r="O702" s="79" t="s">
        <v>417</v>
      </c>
      <c r="P702" s="79">
        <v>1</v>
      </c>
      <c r="Q702" s="79" t="s">
        <v>418</v>
      </c>
      <c r="R702" s="79"/>
      <c r="S702" s="79"/>
      <c r="T702" s="78" t="str">
        <f>REPLACE(INDEX(GroupVertices[Group],MATCH(Edges24[[#This Row],[Vertex 1]],GroupVertices[Vertex],0)),1,1,"")</f>
        <v>1</v>
      </c>
      <c r="U702" s="78" t="str">
        <f>REPLACE(INDEX(GroupVertices[Group],MATCH(Edges24[[#This Row],[Vertex 2]],GroupVertices[Vertex],0)),1,1,"")</f>
        <v>2</v>
      </c>
      <c r="V702" s="48"/>
      <c r="W702" s="49"/>
      <c r="X702" s="48"/>
      <c r="Y702" s="49"/>
      <c r="Z702" s="48"/>
      <c r="AA702" s="49"/>
      <c r="AB702" s="48"/>
      <c r="AC702" s="49"/>
      <c r="AD702" s="48"/>
    </row>
    <row r="703" spans="1:30" ht="15">
      <c r="A703" s="65" t="s">
        <v>312</v>
      </c>
      <c r="B703" s="65" t="s">
        <v>293</v>
      </c>
      <c r="C703" s="66"/>
      <c r="D703" s="67"/>
      <c r="E703" s="66"/>
      <c r="F703" s="69"/>
      <c r="G703" s="66"/>
      <c r="H703" s="70"/>
      <c r="I703" s="71"/>
      <c r="J703" s="71"/>
      <c r="K703" s="34" t="s">
        <v>65</v>
      </c>
      <c r="L703" s="72">
        <v>703</v>
      </c>
      <c r="M703" s="72"/>
      <c r="N703" s="73"/>
      <c r="O703" s="79" t="s">
        <v>417</v>
      </c>
      <c r="P703" s="79">
        <v>1</v>
      </c>
      <c r="Q703" s="79" t="s">
        <v>418</v>
      </c>
      <c r="R703" s="79"/>
      <c r="S703" s="79"/>
      <c r="T703" s="78" t="str">
        <f>REPLACE(INDEX(GroupVertices[Group],MATCH(Edges24[[#This Row],[Vertex 1]],GroupVertices[Vertex],0)),1,1,"")</f>
        <v>2</v>
      </c>
      <c r="U703" s="78" t="str">
        <f>REPLACE(INDEX(GroupVertices[Group],MATCH(Edges24[[#This Row],[Vertex 2]],GroupVertices[Vertex],0)),1,1,"")</f>
        <v>2</v>
      </c>
      <c r="V703" s="48"/>
      <c r="W703" s="49"/>
      <c r="X703" s="48"/>
      <c r="Y703" s="49"/>
      <c r="Z703" s="48"/>
      <c r="AA703" s="49"/>
      <c r="AB703" s="48"/>
      <c r="AC703" s="49"/>
      <c r="AD703" s="48"/>
    </row>
    <row r="704" spans="1:30" ht="15">
      <c r="A704" s="65" t="s">
        <v>199</v>
      </c>
      <c r="B704" s="65" t="s">
        <v>240</v>
      </c>
      <c r="C704" s="66"/>
      <c r="D704" s="67"/>
      <c r="E704" s="66"/>
      <c r="F704" s="69"/>
      <c r="G704" s="66"/>
      <c r="H704" s="70"/>
      <c r="I704" s="71"/>
      <c r="J704" s="71"/>
      <c r="K704" s="34" t="s">
        <v>65</v>
      </c>
      <c r="L704" s="72">
        <v>704</v>
      </c>
      <c r="M704" s="72"/>
      <c r="N704" s="73"/>
      <c r="O704" s="79" t="s">
        <v>417</v>
      </c>
      <c r="P704" s="79">
        <v>1</v>
      </c>
      <c r="Q704" s="79" t="s">
        <v>418</v>
      </c>
      <c r="R704" s="79"/>
      <c r="S704" s="79"/>
      <c r="T704" s="78" t="str">
        <f>REPLACE(INDEX(GroupVertices[Group],MATCH(Edges24[[#This Row],[Vertex 1]],GroupVertices[Vertex],0)),1,1,"")</f>
        <v>1</v>
      </c>
      <c r="U704" s="78" t="str">
        <f>REPLACE(INDEX(GroupVertices[Group],MATCH(Edges24[[#This Row],[Vertex 2]],GroupVertices[Vertex],0)),1,1,"")</f>
        <v>4</v>
      </c>
      <c r="V704" s="48"/>
      <c r="W704" s="49"/>
      <c r="X704" s="48"/>
      <c r="Y704" s="49"/>
      <c r="Z704" s="48"/>
      <c r="AA704" s="49"/>
      <c r="AB704" s="48"/>
      <c r="AC704" s="49"/>
      <c r="AD704" s="48"/>
    </row>
    <row r="705" spans="1:30" ht="15">
      <c r="A705" s="65" t="s">
        <v>276</v>
      </c>
      <c r="B705" s="65" t="s">
        <v>240</v>
      </c>
      <c r="C705" s="66"/>
      <c r="D705" s="67"/>
      <c r="E705" s="66"/>
      <c r="F705" s="69"/>
      <c r="G705" s="66"/>
      <c r="H705" s="70"/>
      <c r="I705" s="71"/>
      <c r="J705" s="71"/>
      <c r="K705" s="34" t="s">
        <v>65</v>
      </c>
      <c r="L705" s="72">
        <v>705</v>
      </c>
      <c r="M705" s="72"/>
      <c r="N705" s="73"/>
      <c r="O705" s="79" t="s">
        <v>417</v>
      </c>
      <c r="P705" s="79">
        <v>1</v>
      </c>
      <c r="Q705" s="79" t="s">
        <v>418</v>
      </c>
      <c r="R705" s="79"/>
      <c r="S705" s="79"/>
      <c r="T705" s="78" t="str">
        <f>REPLACE(INDEX(GroupVertices[Group],MATCH(Edges24[[#This Row],[Vertex 1]],GroupVertices[Vertex],0)),1,1,"")</f>
        <v>3</v>
      </c>
      <c r="U705" s="78" t="str">
        <f>REPLACE(INDEX(GroupVertices[Group],MATCH(Edges24[[#This Row],[Vertex 2]],GroupVertices[Vertex],0)),1,1,"")</f>
        <v>4</v>
      </c>
      <c r="V705" s="48"/>
      <c r="W705" s="49"/>
      <c r="X705" s="48"/>
      <c r="Y705" s="49"/>
      <c r="Z705" s="48"/>
      <c r="AA705" s="49"/>
      <c r="AB705" s="48"/>
      <c r="AC705" s="49"/>
      <c r="AD705" s="48"/>
    </row>
    <row r="706" spans="1:30" ht="15">
      <c r="A706" s="65" t="s">
        <v>316</v>
      </c>
      <c r="B706" s="65" t="s">
        <v>240</v>
      </c>
      <c r="C706" s="66"/>
      <c r="D706" s="67"/>
      <c r="E706" s="66"/>
      <c r="F706" s="69"/>
      <c r="G706" s="66"/>
      <c r="H706" s="70"/>
      <c r="I706" s="71"/>
      <c r="J706" s="71"/>
      <c r="K706" s="34" t="s">
        <v>65</v>
      </c>
      <c r="L706" s="72">
        <v>706</v>
      </c>
      <c r="M706" s="72"/>
      <c r="N706" s="73"/>
      <c r="O706" s="79" t="s">
        <v>417</v>
      </c>
      <c r="P706" s="79">
        <v>1</v>
      </c>
      <c r="Q706" s="79" t="s">
        <v>418</v>
      </c>
      <c r="R706" s="79"/>
      <c r="S706" s="79"/>
      <c r="T706" s="78" t="str">
        <f>REPLACE(INDEX(GroupVertices[Group],MATCH(Edges24[[#This Row],[Vertex 1]],GroupVertices[Vertex],0)),1,1,"")</f>
        <v>4</v>
      </c>
      <c r="U706" s="78" t="str">
        <f>REPLACE(INDEX(GroupVertices[Group],MATCH(Edges24[[#This Row],[Vertex 2]],GroupVertices[Vertex],0)),1,1,"")</f>
        <v>4</v>
      </c>
      <c r="V706" s="48"/>
      <c r="W706" s="49"/>
      <c r="X706" s="48"/>
      <c r="Y706" s="49"/>
      <c r="Z706" s="48"/>
      <c r="AA706" s="49"/>
      <c r="AB706" s="48"/>
      <c r="AC706" s="49"/>
      <c r="AD706" s="48"/>
    </row>
    <row r="707" spans="1:30" ht="15">
      <c r="A707" s="65" t="s">
        <v>199</v>
      </c>
      <c r="B707" s="65" t="s">
        <v>403</v>
      </c>
      <c r="C707" s="66"/>
      <c r="D707" s="67"/>
      <c r="E707" s="66"/>
      <c r="F707" s="69"/>
      <c r="G707" s="66"/>
      <c r="H707" s="70"/>
      <c r="I707" s="71"/>
      <c r="J707" s="71"/>
      <c r="K707" s="34" t="s">
        <v>65</v>
      </c>
      <c r="L707" s="72">
        <v>707</v>
      </c>
      <c r="M707" s="72"/>
      <c r="N707" s="73"/>
      <c r="O707" s="79" t="s">
        <v>417</v>
      </c>
      <c r="P707" s="79">
        <v>1</v>
      </c>
      <c r="Q707" s="79" t="s">
        <v>418</v>
      </c>
      <c r="R707" s="79"/>
      <c r="S707" s="79"/>
      <c r="T707" s="78" t="str">
        <f>REPLACE(INDEX(GroupVertices[Group],MATCH(Edges24[[#This Row],[Vertex 1]],GroupVertices[Vertex],0)),1,1,"")</f>
        <v>1</v>
      </c>
      <c r="U707" s="78" t="str">
        <f>REPLACE(INDEX(GroupVertices[Group],MATCH(Edges24[[#This Row],[Vertex 2]],GroupVertices[Vertex],0)),1,1,"")</f>
        <v>4</v>
      </c>
      <c r="V707" s="48"/>
      <c r="W707" s="49"/>
      <c r="X707" s="48"/>
      <c r="Y707" s="49"/>
      <c r="Z707" s="48"/>
      <c r="AA707" s="49"/>
      <c r="AB707" s="48"/>
      <c r="AC707" s="49"/>
      <c r="AD707" s="48"/>
    </row>
    <row r="708" spans="1:30" ht="15">
      <c r="A708" s="65" t="s">
        <v>297</v>
      </c>
      <c r="B708" s="65" t="s">
        <v>403</v>
      </c>
      <c r="C708" s="66"/>
      <c r="D708" s="67"/>
      <c r="E708" s="66"/>
      <c r="F708" s="69"/>
      <c r="G708" s="66"/>
      <c r="H708" s="70"/>
      <c r="I708" s="71"/>
      <c r="J708" s="71"/>
      <c r="K708" s="34" t="s">
        <v>65</v>
      </c>
      <c r="L708" s="72">
        <v>708</v>
      </c>
      <c r="M708" s="72"/>
      <c r="N708" s="73"/>
      <c r="O708" s="79" t="s">
        <v>417</v>
      </c>
      <c r="P708" s="79">
        <v>1</v>
      </c>
      <c r="Q708" s="79" t="s">
        <v>418</v>
      </c>
      <c r="R708" s="79"/>
      <c r="S708" s="79"/>
      <c r="T708" s="78" t="str">
        <f>REPLACE(INDEX(GroupVertices[Group],MATCH(Edges24[[#This Row],[Vertex 1]],GroupVertices[Vertex],0)),1,1,"")</f>
        <v>4</v>
      </c>
      <c r="U708" s="78" t="str">
        <f>REPLACE(INDEX(GroupVertices[Group],MATCH(Edges24[[#This Row],[Vertex 2]],GroupVertices[Vertex],0)),1,1,"")</f>
        <v>4</v>
      </c>
      <c r="V708" s="48"/>
      <c r="W708" s="49"/>
      <c r="X708" s="48"/>
      <c r="Y708" s="49"/>
      <c r="Z708" s="48"/>
      <c r="AA708" s="49"/>
      <c r="AB708" s="48"/>
      <c r="AC708" s="49"/>
      <c r="AD708" s="48"/>
    </row>
    <row r="709" spans="1:30" ht="15">
      <c r="A709" s="65" t="s">
        <v>317</v>
      </c>
      <c r="B709" s="65" t="s">
        <v>403</v>
      </c>
      <c r="C709" s="66"/>
      <c r="D709" s="67"/>
      <c r="E709" s="66"/>
      <c r="F709" s="69"/>
      <c r="G709" s="66"/>
      <c r="H709" s="70"/>
      <c r="I709" s="71"/>
      <c r="J709" s="71"/>
      <c r="K709" s="34" t="s">
        <v>65</v>
      </c>
      <c r="L709" s="72">
        <v>709</v>
      </c>
      <c r="M709" s="72"/>
      <c r="N709" s="73"/>
      <c r="O709" s="79" t="s">
        <v>417</v>
      </c>
      <c r="P709" s="79">
        <v>1</v>
      </c>
      <c r="Q709" s="79" t="s">
        <v>418</v>
      </c>
      <c r="R709" s="79"/>
      <c r="S709" s="79"/>
      <c r="T709" s="78" t="str">
        <f>REPLACE(INDEX(GroupVertices[Group],MATCH(Edges24[[#This Row],[Vertex 1]],GroupVertices[Vertex],0)),1,1,"")</f>
        <v>3</v>
      </c>
      <c r="U709" s="78" t="str">
        <f>REPLACE(INDEX(GroupVertices[Group],MATCH(Edges24[[#This Row],[Vertex 2]],GroupVertices[Vertex],0)),1,1,"")</f>
        <v>4</v>
      </c>
      <c r="V709" s="48"/>
      <c r="W709" s="49"/>
      <c r="X709" s="48"/>
      <c r="Y709" s="49"/>
      <c r="Z709" s="48"/>
      <c r="AA709" s="49"/>
      <c r="AB709" s="48"/>
      <c r="AC709" s="49"/>
      <c r="AD709" s="48"/>
    </row>
    <row r="710" spans="1:30" ht="15">
      <c r="A710" s="65" t="s">
        <v>199</v>
      </c>
      <c r="B710" s="65" t="s">
        <v>395</v>
      </c>
      <c r="C710" s="66"/>
      <c r="D710" s="67"/>
      <c r="E710" s="66"/>
      <c r="F710" s="69"/>
      <c r="G710" s="66"/>
      <c r="H710" s="70"/>
      <c r="I710" s="71"/>
      <c r="J710" s="71"/>
      <c r="K710" s="34" t="s">
        <v>65</v>
      </c>
      <c r="L710" s="72">
        <v>710</v>
      </c>
      <c r="M710" s="72"/>
      <c r="N710" s="73"/>
      <c r="O710" s="79" t="s">
        <v>417</v>
      </c>
      <c r="P710" s="79">
        <v>1</v>
      </c>
      <c r="Q710" s="79" t="s">
        <v>418</v>
      </c>
      <c r="R710" s="79"/>
      <c r="S710" s="79"/>
      <c r="T710" s="78" t="str">
        <f>REPLACE(INDEX(GroupVertices[Group],MATCH(Edges24[[#This Row],[Vertex 1]],GroupVertices[Vertex],0)),1,1,"")</f>
        <v>1</v>
      </c>
      <c r="U710" s="78" t="str">
        <f>REPLACE(INDEX(GroupVertices[Group],MATCH(Edges24[[#This Row],[Vertex 2]],GroupVertices[Vertex],0)),1,1,"")</f>
        <v>1</v>
      </c>
      <c r="V710" s="48"/>
      <c r="W710" s="49"/>
      <c r="X710" s="48"/>
      <c r="Y710" s="49"/>
      <c r="Z710" s="48"/>
      <c r="AA710" s="49"/>
      <c r="AB710" s="48"/>
      <c r="AC710" s="49"/>
      <c r="AD710" s="48"/>
    </row>
    <row r="711" spans="1:30" ht="15">
      <c r="A711" s="65" t="s">
        <v>272</v>
      </c>
      <c r="B711" s="65" t="s">
        <v>395</v>
      </c>
      <c r="C711" s="66"/>
      <c r="D711" s="67"/>
      <c r="E711" s="66"/>
      <c r="F711" s="69"/>
      <c r="G711" s="66"/>
      <c r="H711" s="70"/>
      <c r="I711" s="71"/>
      <c r="J711" s="71"/>
      <c r="K711" s="34" t="s">
        <v>65</v>
      </c>
      <c r="L711" s="72">
        <v>711</v>
      </c>
      <c r="M711" s="72"/>
      <c r="N711" s="73"/>
      <c r="O711" s="79" t="s">
        <v>417</v>
      </c>
      <c r="P711" s="79">
        <v>1</v>
      </c>
      <c r="Q711" s="79" t="s">
        <v>418</v>
      </c>
      <c r="R711" s="79"/>
      <c r="S711" s="79"/>
      <c r="T711" s="78" t="str">
        <f>REPLACE(INDEX(GroupVertices[Group],MATCH(Edges24[[#This Row],[Vertex 1]],GroupVertices[Vertex],0)),1,1,"")</f>
        <v>1</v>
      </c>
      <c r="U711" s="78" t="str">
        <f>REPLACE(INDEX(GroupVertices[Group],MATCH(Edges24[[#This Row],[Vertex 2]],GroupVertices[Vertex],0)),1,1,"")</f>
        <v>1</v>
      </c>
      <c r="V711" s="48"/>
      <c r="W711" s="49"/>
      <c r="X711" s="48"/>
      <c r="Y711" s="49"/>
      <c r="Z711" s="48"/>
      <c r="AA711" s="49"/>
      <c r="AB711" s="48"/>
      <c r="AC711" s="49"/>
      <c r="AD711" s="48"/>
    </row>
    <row r="712" spans="1:30" ht="15">
      <c r="A712" s="65" t="s">
        <v>317</v>
      </c>
      <c r="B712" s="65" t="s">
        <v>395</v>
      </c>
      <c r="C712" s="66"/>
      <c r="D712" s="67"/>
      <c r="E712" s="66"/>
      <c r="F712" s="69"/>
      <c r="G712" s="66"/>
      <c r="H712" s="70"/>
      <c r="I712" s="71"/>
      <c r="J712" s="71"/>
      <c r="K712" s="34" t="s">
        <v>65</v>
      </c>
      <c r="L712" s="72">
        <v>712</v>
      </c>
      <c r="M712" s="72"/>
      <c r="N712" s="73"/>
      <c r="O712" s="79" t="s">
        <v>417</v>
      </c>
      <c r="P712" s="79">
        <v>1</v>
      </c>
      <c r="Q712" s="79" t="s">
        <v>418</v>
      </c>
      <c r="R712" s="79"/>
      <c r="S712" s="79"/>
      <c r="T712" s="78" t="str">
        <f>REPLACE(INDEX(GroupVertices[Group],MATCH(Edges24[[#This Row],[Vertex 1]],GroupVertices[Vertex],0)),1,1,"")</f>
        <v>3</v>
      </c>
      <c r="U712" s="78" t="str">
        <f>REPLACE(INDEX(GroupVertices[Group],MATCH(Edges24[[#This Row],[Vertex 2]],GroupVertices[Vertex],0)),1,1,"")</f>
        <v>1</v>
      </c>
      <c r="V712" s="48"/>
      <c r="W712" s="49"/>
      <c r="X712" s="48"/>
      <c r="Y712" s="49"/>
      <c r="Z712" s="48"/>
      <c r="AA712" s="49"/>
      <c r="AB712" s="48"/>
      <c r="AC712" s="49"/>
      <c r="AD712" s="48"/>
    </row>
    <row r="713" spans="1:30" ht="15">
      <c r="A713" s="65" t="s">
        <v>318</v>
      </c>
      <c r="B713" s="65" t="s">
        <v>350</v>
      </c>
      <c r="C713" s="66"/>
      <c r="D713" s="67"/>
      <c r="E713" s="66"/>
      <c r="F713" s="69"/>
      <c r="G713" s="66"/>
      <c r="H713" s="70"/>
      <c r="I713" s="71"/>
      <c r="J713" s="71"/>
      <c r="K713" s="34" t="s">
        <v>65</v>
      </c>
      <c r="L713" s="72">
        <v>713</v>
      </c>
      <c r="M713" s="72"/>
      <c r="N713" s="73"/>
      <c r="O713" s="79" t="s">
        <v>417</v>
      </c>
      <c r="P713" s="79">
        <v>1</v>
      </c>
      <c r="Q713" s="79" t="s">
        <v>418</v>
      </c>
      <c r="R713" s="79"/>
      <c r="S713" s="79"/>
      <c r="T713" s="78" t="str">
        <f>REPLACE(INDEX(GroupVertices[Group],MATCH(Edges24[[#This Row],[Vertex 1]],GroupVertices[Vertex],0)),1,1,"")</f>
        <v>3</v>
      </c>
      <c r="U713" s="78" t="str">
        <f>REPLACE(INDEX(GroupVertices[Group],MATCH(Edges24[[#This Row],[Vertex 2]],GroupVertices[Vertex],0)),1,1,"")</f>
        <v>3</v>
      </c>
      <c r="V713" s="48"/>
      <c r="W713" s="49"/>
      <c r="X713" s="48"/>
      <c r="Y713" s="49"/>
      <c r="Z713" s="48"/>
      <c r="AA713" s="49"/>
      <c r="AB713" s="48"/>
      <c r="AC713" s="49"/>
      <c r="AD713" s="48"/>
    </row>
    <row r="714" spans="1:30" ht="15">
      <c r="A714" s="65" t="s">
        <v>318</v>
      </c>
      <c r="B714" s="65" t="s">
        <v>274</v>
      </c>
      <c r="C714" s="66"/>
      <c r="D714" s="67"/>
      <c r="E714" s="66"/>
      <c r="F714" s="69"/>
      <c r="G714" s="66"/>
      <c r="H714" s="70"/>
      <c r="I714" s="71"/>
      <c r="J714" s="71"/>
      <c r="K714" s="34" t="s">
        <v>65</v>
      </c>
      <c r="L714" s="72">
        <v>714</v>
      </c>
      <c r="M714" s="72"/>
      <c r="N714" s="73"/>
      <c r="O714" s="79" t="s">
        <v>417</v>
      </c>
      <c r="P714" s="79">
        <v>1</v>
      </c>
      <c r="Q714" s="79" t="s">
        <v>418</v>
      </c>
      <c r="R714" s="79"/>
      <c r="S714" s="79"/>
      <c r="T714" s="78" t="str">
        <f>REPLACE(INDEX(GroupVertices[Group],MATCH(Edges24[[#This Row],[Vertex 1]],GroupVertices[Vertex],0)),1,1,"")</f>
        <v>3</v>
      </c>
      <c r="U714" s="78" t="str">
        <f>REPLACE(INDEX(GroupVertices[Group],MATCH(Edges24[[#This Row],[Vertex 2]],GroupVertices[Vertex],0)),1,1,"")</f>
        <v>3</v>
      </c>
      <c r="V714" s="48"/>
      <c r="W714" s="49"/>
      <c r="X714" s="48"/>
      <c r="Y714" s="49"/>
      <c r="Z714" s="48"/>
      <c r="AA714" s="49"/>
      <c r="AB714" s="48"/>
      <c r="AC714" s="49"/>
      <c r="AD714" s="48"/>
    </row>
    <row r="715" spans="1:30" ht="15">
      <c r="A715" s="65" t="s">
        <v>318</v>
      </c>
      <c r="B715" s="65" t="s">
        <v>305</v>
      </c>
      <c r="C715" s="66"/>
      <c r="D715" s="67"/>
      <c r="E715" s="66"/>
      <c r="F715" s="69"/>
      <c r="G715" s="66"/>
      <c r="H715" s="70"/>
      <c r="I715" s="71"/>
      <c r="J715" s="71"/>
      <c r="K715" s="34" t="s">
        <v>65</v>
      </c>
      <c r="L715" s="72">
        <v>715</v>
      </c>
      <c r="M715" s="72"/>
      <c r="N715" s="73"/>
      <c r="O715" s="79" t="s">
        <v>417</v>
      </c>
      <c r="P715" s="79">
        <v>1</v>
      </c>
      <c r="Q715" s="79" t="s">
        <v>418</v>
      </c>
      <c r="R715" s="79"/>
      <c r="S715" s="79"/>
      <c r="T715" s="78" t="str">
        <f>REPLACE(INDEX(GroupVertices[Group],MATCH(Edges24[[#This Row],[Vertex 1]],GroupVertices[Vertex],0)),1,1,"")</f>
        <v>3</v>
      </c>
      <c r="U715" s="78" t="str">
        <f>REPLACE(INDEX(GroupVertices[Group],MATCH(Edges24[[#This Row],[Vertex 2]],GroupVertices[Vertex],0)),1,1,"")</f>
        <v>2</v>
      </c>
      <c r="V715" s="48"/>
      <c r="W715" s="49"/>
      <c r="X715" s="48"/>
      <c r="Y715" s="49"/>
      <c r="Z715" s="48"/>
      <c r="AA715" s="49"/>
      <c r="AB715" s="48"/>
      <c r="AC715" s="49"/>
      <c r="AD715" s="48"/>
    </row>
    <row r="716" spans="1:30" ht="15">
      <c r="A716" s="65" t="s">
        <v>199</v>
      </c>
      <c r="B716" s="65" t="s">
        <v>318</v>
      </c>
      <c r="C716" s="66"/>
      <c r="D716" s="67"/>
      <c r="E716" s="66"/>
      <c r="F716" s="69"/>
      <c r="G716" s="66"/>
      <c r="H716" s="70"/>
      <c r="I716" s="71"/>
      <c r="J716" s="71"/>
      <c r="K716" s="34" t="s">
        <v>65</v>
      </c>
      <c r="L716" s="72">
        <v>716</v>
      </c>
      <c r="M716" s="72"/>
      <c r="N716" s="73"/>
      <c r="O716" s="79" t="s">
        <v>417</v>
      </c>
      <c r="P716" s="79">
        <v>1</v>
      </c>
      <c r="Q716" s="79" t="s">
        <v>418</v>
      </c>
      <c r="R716" s="79"/>
      <c r="S716" s="79"/>
      <c r="T716" s="78" t="str">
        <f>REPLACE(INDEX(GroupVertices[Group],MATCH(Edges24[[#This Row],[Vertex 1]],GroupVertices[Vertex],0)),1,1,"")</f>
        <v>1</v>
      </c>
      <c r="U716" s="78" t="str">
        <f>REPLACE(INDEX(GroupVertices[Group],MATCH(Edges24[[#This Row],[Vertex 2]],GroupVertices[Vertex],0)),1,1,"")</f>
        <v>3</v>
      </c>
      <c r="V716" s="48"/>
      <c r="W716" s="49"/>
      <c r="X716" s="48"/>
      <c r="Y716" s="49"/>
      <c r="Z716" s="48"/>
      <c r="AA716" s="49"/>
      <c r="AB716" s="48"/>
      <c r="AC716" s="49"/>
      <c r="AD716" s="48"/>
    </row>
    <row r="717" spans="1:30" ht="15">
      <c r="A717" s="65" t="s">
        <v>319</v>
      </c>
      <c r="B717" s="65" t="s">
        <v>318</v>
      </c>
      <c r="C717" s="66"/>
      <c r="D717" s="67"/>
      <c r="E717" s="66"/>
      <c r="F717" s="69"/>
      <c r="G717" s="66"/>
      <c r="H717" s="70"/>
      <c r="I717" s="71"/>
      <c r="J717" s="71"/>
      <c r="K717" s="34" t="s">
        <v>65</v>
      </c>
      <c r="L717" s="72">
        <v>717</v>
      </c>
      <c r="M717" s="72"/>
      <c r="N717" s="73"/>
      <c r="O717" s="79" t="s">
        <v>417</v>
      </c>
      <c r="P717" s="79">
        <v>1</v>
      </c>
      <c r="Q717" s="79" t="s">
        <v>418</v>
      </c>
      <c r="R717" s="79"/>
      <c r="S717" s="79"/>
      <c r="T717" s="78" t="str">
        <f>REPLACE(INDEX(GroupVertices[Group],MATCH(Edges24[[#This Row],[Vertex 1]],GroupVertices[Vertex],0)),1,1,"")</f>
        <v>3</v>
      </c>
      <c r="U717" s="78" t="str">
        <f>REPLACE(INDEX(GroupVertices[Group],MATCH(Edges24[[#This Row],[Vertex 2]],GroupVertices[Vertex],0)),1,1,"")</f>
        <v>3</v>
      </c>
      <c r="V717" s="48"/>
      <c r="W717" s="49"/>
      <c r="X717" s="48"/>
      <c r="Y717" s="49"/>
      <c r="Z717" s="48"/>
      <c r="AA717" s="49"/>
      <c r="AB717" s="48"/>
      <c r="AC717" s="49"/>
      <c r="AD717" s="48"/>
    </row>
    <row r="718" spans="1:30" ht="15">
      <c r="A718" s="65" t="s">
        <v>313</v>
      </c>
      <c r="B718" s="65" t="s">
        <v>318</v>
      </c>
      <c r="C718" s="66"/>
      <c r="D718" s="67"/>
      <c r="E718" s="66"/>
      <c r="F718" s="69"/>
      <c r="G718" s="66"/>
      <c r="H718" s="70"/>
      <c r="I718" s="71"/>
      <c r="J718" s="71"/>
      <c r="K718" s="34" t="s">
        <v>65</v>
      </c>
      <c r="L718" s="72">
        <v>718</v>
      </c>
      <c r="M718" s="72"/>
      <c r="N718" s="73"/>
      <c r="O718" s="79" t="s">
        <v>417</v>
      </c>
      <c r="P718" s="79">
        <v>1</v>
      </c>
      <c r="Q718" s="79" t="s">
        <v>418</v>
      </c>
      <c r="R718" s="79"/>
      <c r="S718" s="79"/>
      <c r="T718" s="78" t="str">
        <f>REPLACE(INDEX(GroupVertices[Group],MATCH(Edges24[[#This Row],[Vertex 1]],GroupVertices[Vertex],0)),1,1,"")</f>
        <v>2</v>
      </c>
      <c r="U718" s="78" t="str">
        <f>REPLACE(INDEX(GroupVertices[Group],MATCH(Edges24[[#This Row],[Vertex 2]],GroupVertices[Vertex],0)),1,1,"")</f>
        <v>3</v>
      </c>
      <c r="V718" s="48"/>
      <c r="W718" s="49"/>
      <c r="X718" s="48"/>
      <c r="Y718" s="49"/>
      <c r="Z718" s="48"/>
      <c r="AA718" s="49"/>
      <c r="AB718" s="48"/>
      <c r="AC718" s="49"/>
      <c r="AD718" s="48"/>
    </row>
    <row r="719" spans="1:30" ht="15">
      <c r="A719" s="65" t="s">
        <v>297</v>
      </c>
      <c r="B719" s="65" t="s">
        <v>318</v>
      </c>
      <c r="C719" s="66"/>
      <c r="D719" s="67"/>
      <c r="E719" s="66"/>
      <c r="F719" s="69"/>
      <c r="G719" s="66"/>
      <c r="H719" s="70"/>
      <c r="I719" s="71"/>
      <c r="J719" s="71"/>
      <c r="K719" s="34" t="s">
        <v>65</v>
      </c>
      <c r="L719" s="72">
        <v>719</v>
      </c>
      <c r="M719" s="72"/>
      <c r="N719" s="73"/>
      <c r="O719" s="79" t="s">
        <v>417</v>
      </c>
      <c r="P719" s="79">
        <v>1</v>
      </c>
      <c r="Q719" s="79" t="s">
        <v>418</v>
      </c>
      <c r="R719" s="79"/>
      <c r="S719" s="79"/>
      <c r="T719" s="78" t="str">
        <f>REPLACE(INDEX(GroupVertices[Group],MATCH(Edges24[[#This Row],[Vertex 1]],GroupVertices[Vertex],0)),1,1,"")</f>
        <v>4</v>
      </c>
      <c r="U719" s="78" t="str">
        <f>REPLACE(INDEX(GroupVertices[Group],MATCH(Edges24[[#This Row],[Vertex 2]],GroupVertices[Vertex],0)),1,1,"")</f>
        <v>3</v>
      </c>
      <c r="V719" s="48"/>
      <c r="W719" s="49"/>
      <c r="X719" s="48"/>
      <c r="Y719" s="49"/>
      <c r="Z719" s="48"/>
      <c r="AA719" s="49"/>
      <c r="AB719" s="48"/>
      <c r="AC719" s="49"/>
      <c r="AD719" s="48"/>
    </row>
    <row r="720" spans="1:30" ht="15">
      <c r="A720" s="65" t="s">
        <v>317</v>
      </c>
      <c r="B720" s="65" t="s">
        <v>318</v>
      </c>
      <c r="C720" s="66"/>
      <c r="D720" s="67"/>
      <c r="E720" s="66"/>
      <c r="F720" s="69"/>
      <c r="G720" s="66"/>
      <c r="H720" s="70"/>
      <c r="I720" s="71"/>
      <c r="J720" s="71"/>
      <c r="K720" s="34" t="s">
        <v>65</v>
      </c>
      <c r="L720" s="72">
        <v>720</v>
      </c>
      <c r="M720" s="72"/>
      <c r="N720" s="73"/>
      <c r="O720" s="79" t="s">
        <v>417</v>
      </c>
      <c r="P720" s="79">
        <v>1</v>
      </c>
      <c r="Q720" s="79" t="s">
        <v>418</v>
      </c>
      <c r="R720" s="79"/>
      <c r="S720" s="79"/>
      <c r="T720" s="78" t="str">
        <f>REPLACE(INDEX(GroupVertices[Group],MATCH(Edges24[[#This Row],[Vertex 1]],GroupVertices[Vertex],0)),1,1,"")</f>
        <v>3</v>
      </c>
      <c r="U720" s="78" t="str">
        <f>REPLACE(INDEX(GroupVertices[Group],MATCH(Edges24[[#This Row],[Vertex 2]],GroupVertices[Vertex],0)),1,1,"")</f>
        <v>3</v>
      </c>
      <c r="V720" s="48"/>
      <c r="W720" s="49"/>
      <c r="X720" s="48"/>
      <c r="Y720" s="49"/>
      <c r="Z720" s="48"/>
      <c r="AA720" s="49"/>
      <c r="AB720" s="48"/>
      <c r="AC720" s="49"/>
      <c r="AD720" s="48"/>
    </row>
    <row r="721" spans="1:30" ht="15">
      <c r="A721" s="65" t="s">
        <v>320</v>
      </c>
      <c r="B721" s="65" t="s">
        <v>335</v>
      </c>
      <c r="C721" s="66"/>
      <c r="D721" s="67"/>
      <c r="E721" s="66"/>
      <c r="F721" s="69"/>
      <c r="G721" s="66"/>
      <c r="H721" s="70"/>
      <c r="I721" s="71"/>
      <c r="J721" s="71"/>
      <c r="K721" s="34" t="s">
        <v>65</v>
      </c>
      <c r="L721" s="72">
        <v>721</v>
      </c>
      <c r="M721" s="72"/>
      <c r="N721" s="73"/>
      <c r="O721" s="79" t="s">
        <v>417</v>
      </c>
      <c r="P721" s="79">
        <v>1</v>
      </c>
      <c r="Q721" s="79" t="s">
        <v>418</v>
      </c>
      <c r="R721" s="79"/>
      <c r="S721" s="79"/>
      <c r="T721" s="78" t="str">
        <f>REPLACE(INDEX(GroupVertices[Group],MATCH(Edges24[[#This Row],[Vertex 1]],GroupVertices[Vertex],0)),1,1,"")</f>
        <v>2</v>
      </c>
      <c r="U721" s="78" t="str">
        <f>REPLACE(INDEX(GroupVertices[Group],MATCH(Edges24[[#This Row],[Vertex 2]],GroupVertices[Vertex],0)),1,1,"")</f>
        <v>2</v>
      </c>
      <c r="V721" s="48"/>
      <c r="W721" s="49"/>
      <c r="X721" s="48"/>
      <c r="Y721" s="49"/>
      <c r="Z721" s="48"/>
      <c r="AA721" s="49"/>
      <c r="AB721" s="48"/>
      <c r="AC721" s="49"/>
      <c r="AD721" s="48"/>
    </row>
    <row r="722" spans="1:30" ht="15">
      <c r="A722" s="65" t="s">
        <v>199</v>
      </c>
      <c r="B722" s="65" t="s">
        <v>320</v>
      </c>
      <c r="C722" s="66"/>
      <c r="D722" s="67"/>
      <c r="E722" s="66"/>
      <c r="F722" s="69"/>
      <c r="G722" s="66"/>
      <c r="H722" s="70"/>
      <c r="I722" s="71"/>
      <c r="J722" s="71"/>
      <c r="K722" s="34" t="s">
        <v>65</v>
      </c>
      <c r="L722" s="72">
        <v>722</v>
      </c>
      <c r="M722" s="72"/>
      <c r="N722" s="73"/>
      <c r="O722" s="79" t="s">
        <v>417</v>
      </c>
      <c r="P722" s="79">
        <v>1</v>
      </c>
      <c r="Q722" s="79" t="s">
        <v>418</v>
      </c>
      <c r="R722" s="79"/>
      <c r="S722" s="79"/>
      <c r="T722" s="78" t="str">
        <f>REPLACE(INDEX(GroupVertices[Group],MATCH(Edges24[[#This Row],[Vertex 1]],GroupVertices[Vertex],0)),1,1,"")</f>
        <v>1</v>
      </c>
      <c r="U722" s="78" t="str">
        <f>REPLACE(INDEX(GroupVertices[Group],MATCH(Edges24[[#This Row],[Vertex 2]],GroupVertices[Vertex],0)),1,1,"")</f>
        <v>2</v>
      </c>
      <c r="V722" s="48"/>
      <c r="W722" s="49"/>
      <c r="X722" s="48"/>
      <c r="Y722" s="49"/>
      <c r="Z722" s="48"/>
      <c r="AA722" s="49"/>
      <c r="AB722" s="48"/>
      <c r="AC722" s="49"/>
      <c r="AD722" s="48"/>
    </row>
    <row r="723" spans="1:30" ht="15">
      <c r="A723" s="65" t="s">
        <v>317</v>
      </c>
      <c r="B723" s="65" t="s">
        <v>320</v>
      </c>
      <c r="C723" s="66"/>
      <c r="D723" s="67"/>
      <c r="E723" s="66"/>
      <c r="F723" s="69"/>
      <c r="G723" s="66"/>
      <c r="H723" s="70"/>
      <c r="I723" s="71"/>
      <c r="J723" s="71"/>
      <c r="K723" s="34" t="s">
        <v>65</v>
      </c>
      <c r="L723" s="72">
        <v>723</v>
      </c>
      <c r="M723" s="72"/>
      <c r="N723" s="73"/>
      <c r="O723" s="79" t="s">
        <v>417</v>
      </c>
      <c r="P723" s="79">
        <v>1</v>
      </c>
      <c r="Q723" s="79" t="s">
        <v>418</v>
      </c>
      <c r="R723" s="79"/>
      <c r="S723" s="79"/>
      <c r="T723" s="78" t="str">
        <f>REPLACE(INDEX(GroupVertices[Group],MATCH(Edges24[[#This Row],[Vertex 1]],GroupVertices[Vertex],0)),1,1,"")</f>
        <v>3</v>
      </c>
      <c r="U723" s="78" t="str">
        <f>REPLACE(INDEX(GroupVertices[Group],MATCH(Edges24[[#This Row],[Vertex 2]],GroupVertices[Vertex],0)),1,1,"")</f>
        <v>2</v>
      </c>
      <c r="V723" s="48"/>
      <c r="W723" s="49"/>
      <c r="X723" s="48"/>
      <c r="Y723" s="49"/>
      <c r="Z723" s="48"/>
      <c r="AA723" s="49"/>
      <c r="AB723" s="48"/>
      <c r="AC723" s="49"/>
      <c r="AD723" s="48"/>
    </row>
    <row r="724" spans="1:30" ht="15">
      <c r="A724" s="65" t="s">
        <v>199</v>
      </c>
      <c r="B724" s="65" t="s">
        <v>301</v>
      </c>
      <c r="C724" s="66"/>
      <c r="D724" s="67"/>
      <c r="E724" s="66"/>
      <c r="F724" s="69"/>
      <c r="G724" s="66"/>
      <c r="H724" s="70"/>
      <c r="I724" s="71"/>
      <c r="J724" s="71"/>
      <c r="K724" s="34" t="s">
        <v>65</v>
      </c>
      <c r="L724" s="72">
        <v>724</v>
      </c>
      <c r="M724" s="72"/>
      <c r="N724" s="73"/>
      <c r="O724" s="79" t="s">
        <v>417</v>
      </c>
      <c r="P724" s="79">
        <v>1</v>
      </c>
      <c r="Q724" s="79" t="s">
        <v>418</v>
      </c>
      <c r="R724" s="79"/>
      <c r="S724" s="79"/>
      <c r="T724" s="78" t="str">
        <f>REPLACE(INDEX(GroupVertices[Group],MATCH(Edges24[[#This Row],[Vertex 1]],GroupVertices[Vertex],0)),1,1,"")</f>
        <v>1</v>
      </c>
      <c r="U724" s="78" t="str">
        <f>REPLACE(INDEX(GroupVertices[Group],MATCH(Edges24[[#This Row],[Vertex 2]],GroupVertices[Vertex],0)),1,1,"")</f>
        <v>3</v>
      </c>
      <c r="V724" s="48"/>
      <c r="W724" s="49"/>
      <c r="X724" s="48"/>
      <c r="Y724" s="49"/>
      <c r="Z724" s="48"/>
      <c r="AA724" s="49"/>
      <c r="AB724" s="48"/>
      <c r="AC724" s="49"/>
      <c r="AD724" s="48"/>
    </row>
    <row r="725" spans="1:30" ht="15">
      <c r="A725" s="65" t="s">
        <v>302</v>
      </c>
      <c r="B725" s="65" t="s">
        <v>301</v>
      </c>
      <c r="C725" s="66"/>
      <c r="D725" s="67"/>
      <c r="E725" s="66"/>
      <c r="F725" s="69"/>
      <c r="G725" s="66"/>
      <c r="H725" s="70"/>
      <c r="I725" s="71"/>
      <c r="J725" s="71"/>
      <c r="K725" s="34" t="s">
        <v>65</v>
      </c>
      <c r="L725" s="72">
        <v>725</v>
      </c>
      <c r="M725" s="72"/>
      <c r="N725" s="73"/>
      <c r="O725" s="79" t="s">
        <v>417</v>
      </c>
      <c r="P725" s="79">
        <v>1</v>
      </c>
      <c r="Q725" s="79" t="s">
        <v>418</v>
      </c>
      <c r="R725" s="79"/>
      <c r="S725" s="79"/>
      <c r="T725" s="78" t="str">
        <f>REPLACE(INDEX(GroupVertices[Group],MATCH(Edges24[[#This Row],[Vertex 1]],GroupVertices[Vertex],0)),1,1,"")</f>
        <v>3</v>
      </c>
      <c r="U725" s="78" t="str">
        <f>REPLACE(INDEX(GroupVertices[Group],MATCH(Edges24[[#This Row],[Vertex 2]],GroupVertices[Vertex],0)),1,1,"")</f>
        <v>3</v>
      </c>
      <c r="V725" s="48"/>
      <c r="W725" s="49"/>
      <c r="X725" s="48"/>
      <c r="Y725" s="49"/>
      <c r="Z725" s="48"/>
      <c r="AA725" s="49"/>
      <c r="AB725" s="48"/>
      <c r="AC725" s="49"/>
      <c r="AD725" s="48"/>
    </row>
    <row r="726" spans="1:30" ht="15">
      <c r="A726" s="65" t="s">
        <v>317</v>
      </c>
      <c r="B726" s="65" t="s">
        <v>301</v>
      </c>
      <c r="C726" s="66"/>
      <c r="D726" s="67"/>
      <c r="E726" s="66"/>
      <c r="F726" s="69"/>
      <c r="G726" s="66"/>
      <c r="H726" s="70"/>
      <c r="I726" s="71"/>
      <c r="J726" s="71"/>
      <c r="K726" s="34" t="s">
        <v>65</v>
      </c>
      <c r="L726" s="72">
        <v>726</v>
      </c>
      <c r="M726" s="72"/>
      <c r="N726" s="73"/>
      <c r="O726" s="79" t="s">
        <v>417</v>
      </c>
      <c r="P726" s="79">
        <v>1</v>
      </c>
      <c r="Q726" s="79" t="s">
        <v>418</v>
      </c>
      <c r="R726" s="79"/>
      <c r="S726" s="79"/>
      <c r="T726" s="78" t="str">
        <f>REPLACE(INDEX(GroupVertices[Group],MATCH(Edges24[[#This Row],[Vertex 1]],GroupVertices[Vertex],0)),1,1,"")</f>
        <v>3</v>
      </c>
      <c r="U726" s="78" t="str">
        <f>REPLACE(INDEX(GroupVertices[Group],MATCH(Edges24[[#This Row],[Vertex 2]],GroupVertices[Vertex],0)),1,1,"")</f>
        <v>3</v>
      </c>
      <c r="V726" s="48"/>
      <c r="W726" s="49"/>
      <c r="X726" s="48"/>
      <c r="Y726" s="49"/>
      <c r="Z726" s="48"/>
      <c r="AA726" s="49"/>
      <c r="AB726" s="48"/>
      <c r="AC726" s="49"/>
      <c r="AD726" s="48"/>
    </row>
    <row r="727" spans="1:30" ht="15">
      <c r="A727" s="65" t="s">
        <v>302</v>
      </c>
      <c r="B727" s="65" t="s">
        <v>350</v>
      </c>
      <c r="C727" s="66"/>
      <c r="D727" s="67"/>
      <c r="E727" s="66"/>
      <c r="F727" s="69"/>
      <c r="G727" s="66"/>
      <c r="H727" s="70"/>
      <c r="I727" s="71"/>
      <c r="J727" s="71"/>
      <c r="K727" s="34" t="s">
        <v>65</v>
      </c>
      <c r="L727" s="72">
        <v>727</v>
      </c>
      <c r="M727" s="72"/>
      <c r="N727" s="73"/>
      <c r="O727" s="79" t="s">
        <v>417</v>
      </c>
      <c r="P727" s="79">
        <v>1</v>
      </c>
      <c r="Q727" s="79" t="s">
        <v>418</v>
      </c>
      <c r="R727" s="79"/>
      <c r="S727" s="79"/>
      <c r="T727" s="78" t="str">
        <f>REPLACE(INDEX(GroupVertices[Group],MATCH(Edges24[[#This Row],[Vertex 1]],GroupVertices[Vertex],0)),1,1,"")</f>
        <v>3</v>
      </c>
      <c r="U727" s="78" t="str">
        <f>REPLACE(INDEX(GroupVertices[Group],MATCH(Edges24[[#This Row],[Vertex 2]],GroupVertices[Vertex],0)),1,1,"")</f>
        <v>3</v>
      </c>
      <c r="V727" s="48"/>
      <c r="W727" s="49"/>
      <c r="X727" s="48"/>
      <c r="Y727" s="49"/>
      <c r="Z727" s="48"/>
      <c r="AA727" s="49"/>
      <c r="AB727" s="48"/>
      <c r="AC727" s="49"/>
      <c r="AD727" s="48"/>
    </row>
    <row r="728" spans="1:30" ht="15">
      <c r="A728" s="65" t="s">
        <v>199</v>
      </c>
      <c r="B728" s="65" t="s">
        <v>302</v>
      </c>
      <c r="C728" s="66"/>
      <c r="D728" s="67"/>
      <c r="E728" s="66"/>
      <c r="F728" s="69"/>
      <c r="G728" s="66"/>
      <c r="H728" s="70"/>
      <c r="I728" s="71"/>
      <c r="J728" s="71"/>
      <c r="K728" s="34" t="s">
        <v>65</v>
      </c>
      <c r="L728" s="72">
        <v>728</v>
      </c>
      <c r="M728" s="72"/>
      <c r="N728" s="73"/>
      <c r="O728" s="79" t="s">
        <v>417</v>
      </c>
      <c r="P728" s="79">
        <v>1</v>
      </c>
      <c r="Q728" s="79" t="s">
        <v>418</v>
      </c>
      <c r="R728" s="79"/>
      <c r="S728" s="79"/>
      <c r="T728" s="78" t="str">
        <f>REPLACE(INDEX(GroupVertices[Group],MATCH(Edges24[[#This Row],[Vertex 1]],GroupVertices[Vertex],0)),1,1,"")</f>
        <v>1</v>
      </c>
      <c r="U728" s="78" t="str">
        <f>REPLACE(INDEX(GroupVertices[Group],MATCH(Edges24[[#This Row],[Vertex 2]],GroupVertices[Vertex],0)),1,1,"")</f>
        <v>3</v>
      </c>
      <c r="V728" s="48"/>
      <c r="W728" s="49"/>
      <c r="X728" s="48"/>
      <c r="Y728" s="49"/>
      <c r="Z728" s="48"/>
      <c r="AA728" s="49"/>
      <c r="AB728" s="48"/>
      <c r="AC728" s="49"/>
      <c r="AD728" s="48"/>
    </row>
    <row r="729" spans="1:30" ht="15">
      <c r="A729" s="65" t="s">
        <v>317</v>
      </c>
      <c r="B729" s="65" t="s">
        <v>302</v>
      </c>
      <c r="C729" s="66"/>
      <c r="D729" s="67"/>
      <c r="E729" s="66"/>
      <c r="F729" s="69"/>
      <c r="G729" s="66"/>
      <c r="H729" s="70"/>
      <c r="I729" s="71"/>
      <c r="J729" s="71"/>
      <c r="K729" s="34" t="s">
        <v>65</v>
      </c>
      <c r="L729" s="72">
        <v>729</v>
      </c>
      <c r="M729" s="72"/>
      <c r="N729" s="73"/>
      <c r="O729" s="79" t="s">
        <v>417</v>
      </c>
      <c r="P729" s="79">
        <v>1</v>
      </c>
      <c r="Q729" s="79" t="s">
        <v>418</v>
      </c>
      <c r="R729" s="79"/>
      <c r="S729" s="79"/>
      <c r="T729" s="78" t="str">
        <f>REPLACE(INDEX(GroupVertices[Group],MATCH(Edges24[[#This Row],[Vertex 1]],GroupVertices[Vertex],0)),1,1,"")</f>
        <v>3</v>
      </c>
      <c r="U729" s="78" t="str">
        <f>REPLACE(INDEX(GroupVertices[Group],MATCH(Edges24[[#This Row],[Vertex 2]],GroupVertices[Vertex],0)),1,1,"")</f>
        <v>3</v>
      </c>
      <c r="V729" s="48"/>
      <c r="W729" s="49"/>
      <c r="X729" s="48"/>
      <c r="Y729" s="49"/>
      <c r="Z729" s="48"/>
      <c r="AA729" s="49"/>
      <c r="AB729" s="48"/>
      <c r="AC729" s="49"/>
      <c r="AD729" s="48"/>
    </row>
    <row r="730" spans="1:30" ht="15">
      <c r="A730" s="65" t="s">
        <v>199</v>
      </c>
      <c r="B730" s="65" t="s">
        <v>410</v>
      </c>
      <c r="C730" s="66"/>
      <c r="D730" s="67"/>
      <c r="E730" s="66"/>
      <c r="F730" s="69"/>
      <c r="G730" s="66"/>
      <c r="H730" s="70"/>
      <c r="I730" s="71"/>
      <c r="J730" s="71"/>
      <c r="K730" s="34" t="s">
        <v>65</v>
      </c>
      <c r="L730" s="72">
        <v>730</v>
      </c>
      <c r="M730" s="72"/>
      <c r="N730" s="73"/>
      <c r="O730" s="79" t="s">
        <v>417</v>
      </c>
      <c r="P730" s="79">
        <v>1</v>
      </c>
      <c r="Q730" s="79" t="s">
        <v>418</v>
      </c>
      <c r="R730" s="79"/>
      <c r="S730" s="79"/>
      <c r="T730" s="78" t="str">
        <f>REPLACE(INDEX(GroupVertices[Group],MATCH(Edges24[[#This Row],[Vertex 1]],GroupVertices[Vertex],0)),1,1,"")</f>
        <v>1</v>
      </c>
      <c r="U730" s="78" t="str">
        <f>REPLACE(INDEX(GroupVertices[Group],MATCH(Edges24[[#This Row],[Vertex 2]],GroupVertices[Vertex],0)),1,1,"")</f>
        <v>3</v>
      </c>
      <c r="V730" s="48"/>
      <c r="W730" s="49"/>
      <c r="X730" s="48"/>
      <c r="Y730" s="49"/>
      <c r="Z730" s="48"/>
      <c r="AA730" s="49"/>
      <c r="AB730" s="48"/>
      <c r="AC730" s="49"/>
      <c r="AD730" s="48"/>
    </row>
    <row r="731" spans="1:30" ht="15">
      <c r="A731" s="65" t="s">
        <v>317</v>
      </c>
      <c r="B731" s="65" t="s">
        <v>410</v>
      </c>
      <c r="C731" s="66"/>
      <c r="D731" s="67"/>
      <c r="E731" s="66"/>
      <c r="F731" s="69"/>
      <c r="G731" s="66"/>
      <c r="H731" s="70"/>
      <c r="I731" s="71"/>
      <c r="J731" s="71"/>
      <c r="K731" s="34" t="s">
        <v>65</v>
      </c>
      <c r="L731" s="72">
        <v>731</v>
      </c>
      <c r="M731" s="72"/>
      <c r="N731" s="73"/>
      <c r="O731" s="79" t="s">
        <v>417</v>
      </c>
      <c r="P731" s="79">
        <v>1</v>
      </c>
      <c r="Q731" s="79" t="s">
        <v>418</v>
      </c>
      <c r="R731" s="79"/>
      <c r="S731" s="79"/>
      <c r="T731" s="78" t="str">
        <f>REPLACE(INDEX(GroupVertices[Group],MATCH(Edges24[[#This Row],[Vertex 1]],GroupVertices[Vertex],0)),1,1,"")</f>
        <v>3</v>
      </c>
      <c r="U731" s="78" t="str">
        <f>REPLACE(INDEX(GroupVertices[Group],MATCH(Edges24[[#This Row],[Vertex 2]],GroupVertices[Vertex],0)),1,1,"")</f>
        <v>3</v>
      </c>
      <c r="V731" s="48"/>
      <c r="W731" s="49"/>
      <c r="X731" s="48"/>
      <c r="Y731" s="49"/>
      <c r="Z731" s="48"/>
      <c r="AA731" s="49"/>
      <c r="AB731" s="48"/>
      <c r="AC731" s="49"/>
      <c r="AD731" s="48"/>
    </row>
    <row r="732" spans="1:30" ht="15">
      <c r="A732" s="65" t="s">
        <v>319</v>
      </c>
      <c r="B732" s="65" t="s">
        <v>353</v>
      </c>
      <c r="C732" s="66"/>
      <c r="D732" s="67"/>
      <c r="E732" s="66"/>
      <c r="F732" s="69"/>
      <c r="G732" s="66"/>
      <c r="H732" s="70"/>
      <c r="I732" s="71"/>
      <c r="J732" s="71"/>
      <c r="K732" s="34" t="s">
        <v>65</v>
      </c>
      <c r="L732" s="72">
        <v>732</v>
      </c>
      <c r="M732" s="72"/>
      <c r="N732" s="73"/>
      <c r="O732" s="79" t="s">
        <v>417</v>
      </c>
      <c r="P732" s="79">
        <v>1</v>
      </c>
      <c r="Q732" s="79" t="s">
        <v>418</v>
      </c>
      <c r="R732" s="79"/>
      <c r="S732" s="79"/>
      <c r="T732" s="78" t="str">
        <f>REPLACE(INDEX(GroupVertices[Group],MATCH(Edges24[[#This Row],[Vertex 1]],GroupVertices[Vertex],0)),1,1,"")</f>
        <v>3</v>
      </c>
      <c r="U732" s="78" t="str">
        <f>REPLACE(INDEX(GroupVertices[Group],MATCH(Edges24[[#This Row],[Vertex 2]],GroupVertices[Vertex],0)),1,1,"")</f>
        <v>3</v>
      </c>
      <c r="V732" s="48"/>
      <c r="W732" s="49"/>
      <c r="X732" s="48"/>
      <c r="Y732" s="49"/>
      <c r="Z732" s="48"/>
      <c r="AA732" s="49"/>
      <c r="AB732" s="48"/>
      <c r="AC732" s="49"/>
      <c r="AD732" s="48"/>
    </row>
    <row r="733" spans="1:30" ht="15">
      <c r="A733" s="65" t="s">
        <v>319</v>
      </c>
      <c r="B733" s="65" t="s">
        <v>397</v>
      </c>
      <c r="C733" s="66"/>
      <c r="D733" s="67"/>
      <c r="E733" s="66"/>
      <c r="F733" s="69"/>
      <c r="G733" s="66"/>
      <c r="H733" s="70"/>
      <c r="I733" s="71"/>
      <c r="J733" s="71"/>
      <c r="K733" s="34" t="s">
        <v>65</v>
      </c>
      <c r="L733" s="72">
        <v>733</v>
      </c>
      <c r="M733" s="72"/>
      <c r="N733" s="73"/>
      <c r="O733" s="79" t="s">
        <v>417</v>
      </c>
      <c r="P733" s="79">
        <v>1</v>
      </c>
      <c r="Q733" s="79" t="s">
        <v>418</v>
      </c>
      <c r="R733" s="79"/>
      <c r="S733" s="79"/>
      <c r="T733" s="78" t="str">
        <f>REPLACE(INDEX(GroupVertices[Group],MATCH(Edges24[[#This Row],[Vertex 1]],GroupVertices[Vertex],0)),1,1,"")</f>
        <v>3</v>
      </c>
      <c r="U733" s="78" t="str">
        <f>REPLACE(INDEX(GroupVertices[Group],MATCH(Edges24[[#This Row],[Vertex 2]],GroupVertices[Vertex],0)),1,1,"")</f>
        <v>5</v>
      </c>
      <c r="V733" s="48"/>
      <c r="W733" s="49"/>
      <c r="X733" s="48"/>
      <c r="Y733" s="49"/>
      <c r="Z733" s="48"/>
      <c r="AA733" s="49"/>
      <c r="AB733" s="48"/>
      <c r="AC733" s="49"/>
      <c r="AD733" s="48"/>
    </row>
    <row r="734" spans="1:30" ht="15">
      <c r="A734" s="65" t="s">
        <v>319</v>
      </c>
      <c r="B734" s="65" t="s">
        <v>275</v>
      </c>
      <c r="C734" s="66"/>
      <c r="D734" s="67"/>
      <c r="E734" s="66"/>
      <c r="F734" s="69"/>
      <c r="G734" s="66"/>
      <c r="H734" s="70"/>
      <c r="I734" s="71"/>
      <c r="J734" s="71"/>
      <c r="K734" s="34" t="s">
        <v>65</v>
      </c>
      <c r="L734" s="72">
        <v>734</v>
      </c>
      <c r="M734" s="72"/>
      <c r="N734" s="73"/>
      <c r="O734" s="79" t="s">
        <v>417</v>
      </c>
      <c r="P734" s="79">
        <v>1</v>
      </c>
      <c r="Q734" s="79" t="s">
        <v>418</v>
      </c>
      <c r="R734" s="79"/>
      <c r="S734" s="79"/>
      <c r="T734" s="78" t="str">
        <f>REPLACE(INDEX(GroupVertices[Group],MATCH(Edges24[[#This Row],[Vertex 1]],GroupVertices[Vertex],0)),1,1,"")</f>
        <v>3</v>
      </c>
      <c r="U734" s="78" t="str">
        <f>REPLACE(INDEX(GroupVertices[Group],MATCH(Edges24[[#This Row],[Vertex 2]],GroupVertices[Vertex],0)),1,1,"")</f>
        <v>3</v>
      </c>
      <c r="V734" s="48"/>
      <c r="W734" s="49"/>
      <c r="X734" s="48"/>
      <c r="Y734" s="49"/>
      <c r="Z734" s="48"/>
      <c r="AA734" s="49"/>
      <c r="AB734" s="48"/>
      <c r="AC734" s="49"/>
      <c r="AD734" s="48"/>
    </row>
    <row r="735" spans="1:30" ht="15">
      <c r="A735" s="65" t="s">
        <v>319</v>
      </c>
      <c r="B735" s="65" t="s">
        <v>411</v>
      </c>
      <c r="C735" s="66"/>
      <c r="D735" s="67"/>
      <c r="E735" s="66"/>
      <c r="F735" s="69"/>
      <c r="G735" s="66"/>
      <c r="H735" s="70"/>
      <c r="I735" s="71"/>
      <c r="J735" s="71"/>
      <c r="K735" s="34" t="s">
        <v>65</v>
      </c>
      <c r="L735" s="72">
        <v>735</v>
      </c>
      <c r="M735" s="72"/>
      <c r="N735" s="73"/>
      <c r="O735" s="79" t="s">
        <v>417</v>
      </c>
      <c r="P735" s="79">
        <v>1</v>
      </c>
      <c r="Q735" s="79" t="s">
        <v>418</v>
      </c>
      <c r="R735" s="79"/>
      <c r="S735" s="79"/>
      <c r="T735" s="78" t="str">
        <f>REPLACE(INDEX(GroupVertices[Group],MATCH(Edges24[[#This Row],[Vertex 1]],GroupVertices[Vertex],0)),1,1,"")</f>
        <v>3</v>
      </c>
      <c r="U735" s="78" t="str">
        <f>REPLACE(INDEX(GroupVertices[Group],MATCH(Edges24[[#This Row],[Vertex 2]],GroupVertices[Vertex],0)),1,1,"")</f>
        <v>3</v>
      </c>
      <c r="V735" s="48"/>
      <c r="W735" s="49"/>
      <c r="X735" s="48"/>
      <c r="Y735" s="49"/>
      <c r="Z735" s="48"/>
      <c r="AA735" s="49"/>
      <c r="AB735" s="48"/>
      <c r="AC735" s="49"/>
      <c r="AD735" s="48"/>
    </row>
    <row r="736" spans="1:30" ht="15">
      <c r="A736" s="65" t="s">
        <v>319</v>
      </c>
      <c r="B736" s="65" t="s">
        <v>325</v>
      </c>
      <c r="C736" s="66"/>
      <c r="D736" s="67"/>
      <c r="E736" s="66"/>
      <c r="F736" s="69"/>
      <c r="G736" s="66"/>
      <c r="H736" s="70"/>
      <c r="I736" s="71"/>
      <c r="J736" s="71"/>
      <c r="K736" s="34" t="s">
        <v>65</v>
      </c>
      <c r="L736" s="72">
        <v>736</v>
      </c>
      <c r="M736" s="72"/>
      <c r="N736" s="73"/>
      <c r="O736" s="79" t="s">
        <v>417</v>
      </c>
      <c r="P736" s="79">
        <v>1</v>
      </c>
      <c r="Q736" s="79" t="s">
        <v>418</v>
      </c>
      <c r="R736" s="79"/>
      <c r="S736" s="79"/>
      <c r="T736" s="78" t="str">
        <f>REPLACE(INDEX(GroupVertices[Group],MATCH(Edges24[[#This Row],[Vertex 1]],GroupVertices[Vertex],0)),1,1,"")</f>
        <v>3</v>
      </c>
      <c r="U736" s="78" t="str">
        <f>REPLACE(INDEX(GroupVertices[Group],MATCH(Edges24[[#This Row],[Vertex 2]],GroupVertices[Vertex],0)),1,1,"")</f>
        <v>3</v>
      </c>
      <c r="V736" s="48"/>
      <c r="W736" s="49"/>
      <c r="X736" s="48"/>
      <c r="Y736" s="49"/>
      <c r="Z736" s="48"/>
      <c r="AA736" s="49"/>
      <c r="AB736" s="48"/>
      <c r="AC736" s="49"/>
      <c r="AD736" s="48"/>
    </row>
    <row r="737" spans="1:30" ht="15">
      <c r="A737" s="65" t="s">
        <v>199</v>
      </c>
      <c r="B737" s="65" t="s">
        <v>319</v>
      </c>
      <c r="C737" s="66"/>
      <c r="D737" s="67"/>
      <c r="E737" s="66"/>
      <c r="F737" s="69"/>
      <c r="G737" s="66"/>
      <c r="H737" s="70"/>
      <c r="I737" s="71"/>
      <c r="J737" s="71"/>
      <c r="K737" s="34" t="s">
        <v>65</v>
      </c>
      <c r="L737" s="72">
        <v>737</v>
      </c>
      <c r="M737" s="72"/>
      <c r="N737" s="73"/>
      <c r="O737" s="79" t="s">
        <v>417</v>
      </c>
      <c r="P737" s="79">
        <v>1</v>
      </c>
      <c r="Q737" s="79" t="s">
        <v>418</v>
      </c>
      <c r="R737" s="79"/>
      <c r="S737" s="79"/>
      <c r="T737" s="78" t="str">
        <f>REPLACE(INDEX(GroupVertices[Group],MATCH(Edges24[[#This Row],[Vertex 1]],GroupVertices[Vertex],0)),1,1,"")</f>
        <v>1</v>
      </c>
      <c r="U737" s="78" t="str">
        <f>REPLACE(INDEX(GroupVertices[Group],MATCH(Edges24[[#This Row],[Vertex 2]],GroupVertices[Vertex],0)),1,1,"")</f>
        <v>3</v>
      </c>
      <c r="V737" s="48"/>
      <c r="W737" s="49"/>
      <c r="X737" s="48"/>
      <c r="Y737" s="49"/>
      <c r="Z737" s="48"/>
      <c r="AA737" s="49"/>
      <c r="AB737" s="48"/>
      <c r="AC737" s="49"/>
      <c r="AD737" s="48"/>
    </row>
    <row r="738" spans="1:30" ht="15">
      <c r="A738" s="65" t="s">
        <v>317</v>
      </c>
      <c r="B738" s="65" t="s">
        <v>319</v>
      </c>
      <c r="C738" s="66"/>
      <c r="D738" s="67"/>
      <c r="E738" s="66"/>
      <c r="F738" s="69"/>
      <c r="G738" s="66"/>
      <c r="H738" s="70"/>
      <c r="I738" s="71"/>
      <c r="J738" s="71"/>
      <c r="K738" s="34" t="s">
        <v>65</v>
      </c>
      <c r="L738" s="72">
        <v>738</v>
      </c>
      <c r="M738" s="72"/>
      <c r="N738" s="73"/>
      <c r="O738" s="79" t="s">
        <v>417</v>
      </c>
      <c r="P738" s="79">
        <v>1</v>
      </c>
      <c r="Q738" s="79" t="s">
        <v>418</v>
      </c>
      <c r="R738" s="79"/>
      <c r="S738" s="79"/>
      <c r="T738" s="78" t="str">
        <f>REPLACE(INDEX(GroupVertices[Group],MATCH(Edges24[[#This Row],[Vertex 1]],GroupVertices[Vertex],0)),1,1,"")</f>
        <v>3</v>
      </c>
      <c r="U738" s="78" t="str">
        <f>REPLACE(INDEX(GroupVertices[Group],MATCH(Edges24[[#This Row],[Vertex 2]],GroupVertices[Vertex],0)),1,1,"")</f>
        <v>3</v>
      </c>
      <c r="V738" s="48"/>
      <c r="W738" s="49"/>
      <c r="X738" s="48"/>
      <c r="Y738" s="49"/>
      <c r="Z738" s="48"/>
      <c r="AA738" s="49"/>
      <c r="AB738" s="48"/>
      <c r="AC738" s="49"/>
      <c r="AD738" s="48"/>
    </row>
    <row r="739" spans="1:30" ht="15">
      <c r="A739" s="65" t="s">
        <v>270</v>
      </c>
      <c r="B739" s="65" t="s">
        <v>321</v>
      </c>
      <c r="C739" s="66"/>
      <c r="D739" s="67"/>
      <c r="E739" s="66"/>
      <c r="F739" s="69"/>
      <c r="G739" s="66"/>
      <c r="H739" s="70"/>
      <c r="I739" s="71"/>
      <c r="J739" s="71"/>
      <c r="K739" s="34" t="s">
        <v>66</v>
      </c>
      <c r="L739" s="72">
        <v>739</v>
      </c>
      <c r="M739" s="72"/>
      <c r="N739" s="73"/>
      <c r="O739" s="79" t="s">
        <v>417</v>
      </c>
      <c r="P739" s="79">
        <v>1</v>
      </c>
      <c r="Q739" s="79" t="s">
        <v>418</v>
      </c>
      <c r="R739" s="79"/>
      <c r="S739" s="79"/>
      <c r="T739" s="78" t="str">
        <f>REPLACE(INDEX(GroupVertices[Group],MATCH(Edges24[[#This Row],[Vertex 1]],GroupVertices[Vertex],0)),1,1,"")</f>
        <v>2</v>
      </c>
      <c r="U739" s="78" t="str">
        <f>REPLACE(INDEX(GroupVertices[Group],MATCH(Edges24[[#This Row],[Vertex 2]],GroupVertices[Vertex],0)),1,1,"")</f>
        <v>2</v>
      </c>
      <c r="V739" s="48"/>
      <c r="W739" s="49"/>
      <c r="X739" s="48"/>
      <c r="Y739" s="49"/>
      <c r="Z739" s="48"/>
      <c r="AA739" s="49"/>
      <c r="AB739" s="48"/>
      <c r="AC739" s="49"/>
      <c r="AD739" s="48"/>
    </row>
    <row r="740" spans="1:30" ht="15">
      <c r="A740" s="65" t="s">
        <v>321</v>
      </c>
      <c r="B740" s="65" t="s">
        <v>242</v>
      </c>
      <c r="C740" s="66"/>
      <c r="D740" s="67"/>
      <c r="E740" s="66"/>
      <c r="F740" s="69"/>
      <c r="G740" s="66"/>
      <c r="H740" s="70"/>
      <c r="I740" s="71"/>
      <c r="J740" s="71"/>
      <c r="K740" s="34" t="s">
        <v>65</v>
      </c>
      <c r="L740" s="72">
        <v>740</v>
      </c>
      <c r="M740" s="72"/>
      <c r="N740" s="73"/>
      <c r="O740" s="79" t="s">
        <v>417</v>
      </c>
      <c r="P740" s="79">
        <v>1</v>
      </c>
      <c r="Q740" s="79" t="s">
        <v>418</v>
      </c>
      <c r="R740" s="79"/>
      <c r="S740" s="79"/>
      <c r="T740" s="78" t="str">
        <f>REPLACE(INDEX(GroupVertices[Group],MATCH(Edges24[[#This Row],[Vertex 1]],GroupVertices[Vertex],0)),1,1,"")</f>
        <v>2</v>
      </c>
      <c r="U740" s="78" t="str">
        <f>REPLACE(INDEX(GroupVertices[Group],MATCH(Edges24[[#This Row],[Vertex 2]],GroupVertices[Vertex],0)),1,1,"")</f>
        <v>2</v>
      </c>
      <c r="V740" s="48"/>
      <c r="W740" s="49"/>
      <c r="X740" s="48"/>
      <c r="Y740" s="49"/>
      <c r="Z740" s="48"/>
      <c r="AA740" s="49"/>
      <c r="AB740" s="48"/>
      <c r="AC740" s="49"/>
      <c r="AD740" s="48"/>
    </row>
    <row r="741" spans="1:30" ht="15">
      <c r="A741" s="65" t="s">
        <v>321</v>
      </c>
      <c r="B741" s="65" t="s">
        <v>264</v>
      </c>
      <c r="C741" s="66"/>
      <c r="D741" s="67"/>
      <c r="E741" s="66"/>
      <c r="F741" s="69"/>
      <c r="G741" s="66"/>
      <c r="H741" s="70"/>
      <c r="I741" s="71"/>
      <c r="J741" s="71"/>
      <c r="K741" s="34" t="s">
        <v>65</v>
      </c>
      <c r="L741" s="72">
        <v>741</v>
      </c>
      <c r="M741" s="72"/>
      <c r="N741" s="73"/>
      <c r="O741" s="79" t="s">
        <v>417</v>
      </c>
      <c r="P741" s="79">
        <v>1</v>
      </c>
      <c r="Q741" s="79" t="s">
        <v>418</v>
      </c>
      <c r="R741" s="79"/>
      <c r="S741" s="79"/>
      <c r="T741" s="78" t="str">
        <f>REPLACE(INDEX(GroupVertices[Group],MATCH(Edges24[[#This Row],[Vertex 1]],GroupVertices[Vertex],0)),1,1,"")</f>
        <v>2</v>
      </c>
      <c r="U741" s="78" t="str">
        <f>REPLACE(INDEX(GroupVertices[Group],MATCH(Edges24[[#This Row],[Vertex 2]],GroupVertices[Vertex],0)),1,1,"")</f>
        <v>2</v>
      </c>
      <c r="V741" s="48"/>
      <c r="W741" s="49"/>
      <c r="X741" s="48"/>
      <c r="Y741" s="49"/>
      <c r="Z741" s="48"/>
      <c r="AA741" s="49"/>
      <c r="AB741" s="48"/>
      <c r="AC741" s="49"/>
      <c r="AD741" s="48"/>
    </row>
    <row r="742" spans="1:30" ht="15">
      <c r="A742" s="65" t="s">
        <v>321</v>
      </c>
      <c r="B742" s="65" t="s">
        <v>270</v>
      </c>
      <c r="C742" s="66"/>
      <c r="D742" s="67"/>
      <c r="E742" s="66"/>
      <c r="F742" s="69"/>
      <c r="G742" s="66"/>
      <c r="H742" s="70"/>
      <c r="I742" s="71"/>
      <c r="J742" s="71"/>
      <c r="K742" s="34" t="s">
        <v>66</v>
      </c>
      <c r="L742" s="72">
        <v>742</v>
      </c>
      <c r="M742" s="72"/>
      <c r="N742" s="73"/>
      <c r="O742" s="79" t="s">
        <v>417</v>
      </c>
      <c r="P742" s="79">
        <v>1</v>
      </c>
      <c r="Q742" s="79" t="s">
        <v>418</v>
      </c>
      <c r="R742" s="79"/>
      <c r="S742" s="79"/>
      <c r="T742" s="78" t="str">
        <f>REPLACE(INDEX(GroupVertices[Group],MATCH(Edges24[[#This Row],[Vertex 1]],GroupVertices[Vertex],0)),1,1,"")</f>
        <v>2</v>
      </c>
      <c r="U742" s="78" t="str">
        <f>REPLACE(INDEX(GroupVertices[Group],MATCH(Edges24[[#This Row],[Vertex 2]],GroupVertices[Vertex],0)),1,1,"")</f>
        <v>2</v>
      </c>
      <c r="V742" s="48"/>
      <c r="W742" s="49"/>
      <c r="X742" s="48"/>
      <c r="Y742" s="49"/>
      <c r="Z742" s="48"/>
      <c r="AA742" s="49"/>
      <c r="AB742" s="48"/>
      <c r="AC742" s="49"/>
      <c r="AD742" s="48"/>
    </row>
    <row r="743" spans="1:30" ht="15">
      <c r="A743" s="65" t="s">
        <v>321</v>
      </c>
      <c r="B743" s="65" t="s">
        <v>305</v>
      </c>
      <c r="C743" s="66"/>
      <c r="D743" s="67"/>
      <c r="E743" s="66"/>
      <c r="F743" s="69"/>
      <c r="G743" s="66"/>
      <c r="H743" s="70"/>
      <c r="I743" s="71"/>
      <c r="J743" s="71"/>
      <c r="K743" s="34" t="s">
        <v>65</v>
      </c>
      <c r="L743" s="72">
        <v>743</v>
      </c>
      <c r="M743" s="72"/>
      <c r="N743" s="73"/>
      <c r="O743" s="79" t="s">
        <v>417</v>
      </c>
      <c r="P743" s="79">
        <v>1</v>
      </c>
      <c r="Q743" s="79" t="s">
        <v>418</v>
      </c>
      <c r="R743" s="79"/>
      <c r="S743" s="79"/>
      <c r="T743" s="78" t="str">
        <f>REPLACE(INDEX(GroupVertices[Group],MATCH(Edges24[[#This Row],[Vertex 1]],GroupVertices[Vertex],0)),1,1,"")</f>
        <v>2</v>
      </c>
      <c r="U743" s="78" t="str">
        <f>REPLACE(INDEX(GroupVertices[Group],MATCH(Edges24[[#This Row],[Vertex 2]],GroupVertices[Vertex],0)),1,1,"")</f>
        <v>2</v>
      </c>
      <c r="V743" s="48"/>
      <c r="W743" s="49"/>
      <c r="X743" s="48"/>
      <c r="Y743" s="49"/>
      <c r="Z743" s="48"/>
      <c r="AA743" s="49"/>
      <c r="AB743" s="48"/>
      <c r="AC743" s="49"/>
      <c r="AD743" s="48"/>
    </row>
    <row r="744" spans="1:30" ht="15">
      <c r="A744" s="65" t="s">
        <v>199</v>
      </c>
      <c r="B744" s="65" t="s">
        <v>321</v>
      </c>
      <c r="C744" s="66"/>
      <c r="D744" s="67"/>
      <c r="E744" s="66"/>
      <c r="F744" s="69"/>
      <c r="G744" s="66"/>
      <c r="H744" s="70"/>
      <c r="I744" s="71"/>
      <c r="J744" s="71"/>
      <c r="K744" s="34" t="s">
        <v>65</v>
      </c>
      <c r="L744" s="72">
        <v>744</v>
      </c>
      <c r="M744" s="72"/>
      <c r="N744" s="73"/>
      <c r="O744" s="79" t="s">
        <v>417</v>
      </c>
      <c r="P744" s="79">
        <v>1</v>
      </c>
      <c r="Q744" s="79" t="s">
        <v>418</v>
      </c>
      <c r="R744" s="79"/>
      <c r="S744" s="79"/>
      <c r="T744" s="78" t="str">
        <f>REPLACE(INDEX(GroupVertices[Group],MATCH(Edges24[[#This Row],[Vertex 1]],GroupVertices[Vertex],0)),1,1,"")</f>
        <v>1</v>
      </c>
      <c r="U744" s="78" t="str">
        <f>REPLACE(INDEX(GroupVertices[Group],MATCH(Edges24[[#This Row],[Vertex 2]],GroupVertices[Vertex],0)),1,1,"")</f>
        <v>2</v>
      </c>
      <c r="V744" s="48"/>
      <c r="W744" s="49"/>
      <c r="X744" s="48"/>
      <c r="Y744" s="49"/>
      <c r="Z744" s="48"/>
      <c r="AA744" s="49"/>
      <c r="AB744" s="48"/>
      <c r="AC744" s="49"/>
      <c r="AD744" s="48"/>
    </row>
    <row r="745" spans="1:30" ht="15">
      <c r="A745" s="65" t="s">
        <v>304</v>
      </c>
      <c r="B745" s="65" t="s">
        <v>321</v>
      </c>
      <c r="C745" s="66"/>
      <c r="D745" s="67"/>
      <c r="E745" s="66"/>
      <c r="F745" s="69"/>
      <c r="G745" s="66"/>
      <c r="H745" s="70"/>
      <c r="I745" s="71"/>
      <c r="J745" s="71"/>
      <c r="K745" s="34" t="s">
        <v>65</v>
      </c>
      <c r="L745" s="72">
        <v>745</v>
      </c>
      <c r="M745" s="72"/>
      <c r="N745" s="73"/>
      <c r="O745" s="79" t="s">
        <v>417</v>
      </c>
      <c r="P745" s="79">
        <v>1</v>
      </c>
      <c r="Q745" s="79" t="s">
        <v>418</v>
      </c>
      <c r="R745" s="79"/>
      <c r="S745" s="79"/>
      <c r="T745" s="78" t="str">
        <f>REPLACE(INDEX(GroupVertices[Group],MATCH(Edges24[[#This Row],[Vertex 1]],GroupVertices[Vertex],0)),1,1,"")</f>
        <v>2</v>
      </c>
      <c r="U745" s="78" t="str">
        <f>REPLACE(INDEX(GroupVertices[Group],MATCH(Edges24[[#This Row],[Vertex 2]],GroupVertices[Vertex],0)),1,1,"")</f>
        <v>2</v>
      </c>
      <c r="V745" s="48"/>
      <c r="W745" s="49"/>
      <c r="X745" s="48"/>
      <c r="Y745" s="49"/>
      <c r="Z745" s="48"/>
      <c r="AA745" s="49"/>
      <c r="AB745" s="48"/>
      <c r="AC745" s="49"/>
      <c r="AD745" s="48"/>
    </row>
    <row r="746" spans="1:30" ht="15">
      <c r="A746" s="65" t="s">
        <v>317</v>
      </c>
      <c r="B746" s="65" t="s">
        <v>321</v>
      </c>
      <c r="C746" s="66"/>
      <c r="D746" s="67"/>
      <c r="E746" s="66"/>
      <c r="F746" s="69"/>
      <c r="G746" s="66"/>
      <c r="H746" s="70"/>
      <c r="I746" s="71"/>
      <c r="J746" s="71"/>
      <c r="K746" s="34" t="s">
        <v>65</v>
      </c>
      <c r="L746" s="72">
        <v>746</v>
      </c>
      <c r="M746" s="72"/>
      <c r="N746" s="73"/>
      <c r="O746" s="79" t="s">
        <v>417</v>
      </c>
      <c r="P746" s="79">
        <v>1</v>
      </c>
      <c r="Q746" s="79" t="s">
        <v>418</v>
      </c>
      <c r="R746" s="79"/>
      <c r="S746" s="79"/>
      <c r="T746" s="78" t="str">
        <f>REPLACE(INDEX(GroupVertices[Group],MATCH(Edges24[[#This Row],[Vertex 1]],GroupVertices[Vertex],0)),1,1,"")</f>
        <v>3</v>
      </c>
      <c r="U746" s="78" t="str">
        <f>REPLACE(INDEX(GroupVertices[Group],MATCH(Edges24[[#This Row],[Vertex 2]],GroupVertices[Vertex],0)),1,1,"")</f>
        <v>2</v>
      </c>
      <c r="V746" s="48"/>
      <c r="W746" s="49"/>
      <c r="X746" s="48"/>
      <c r="Y746" s="49"/>
      <c r="Z746" s="48"/>
      <c r="AA746" s="49"/>
      <c r="AB746" s="48"/>
      <c r="AC746" s="49"/>
      <c r="AD746" s="48"/>
    </row>
    <row r="747" spans="1:30" ht="15">
      <c r="A747" s="65" t="s">
        <v>322</v>
      </c>
      <c r="B747" s="65" t="s">
        <v>298</v>
      </c>
      <c r="C747" s="66"/>
      <c r="D747" s="67"/>
      <c r="E747" s="66"/>
      <c r="F747" s="69"/>
      <c r="G747" s="66"/>
      <c r="H747" s="70"/>
      <c r="I747" s="71"/>
      <c r="J747" s="71"/>
      <c r="K747" s="34" t="s">
        <v>65</v>
      </c>
      <c r="L747" s="72">
        <v>747</v>
      </c>
      <c r="M747" s="72"/>
      <c r="N747" s="73"/>
      <c r="O747" s="79" t="s">
        <v>417</v>
      </c>
      <c r="P747" s="79">
        <v>1</v>
      </c>
      <c r="Q747" s="79" t="s">
        <v>418</v>
      </c>
      <c r="R747" s="79"/>
      <c r="S747" s="79"/>
      <c r="T747" s="78" t="str">
        <f>REPLACE(INDEX(GroupVertices[Group],MATCH(Edges24[[#This Row],[Vertex 1]],GroupVertices[Vertex],0)),1,1,"")</f>
        <v>1</v>
      </c>
      <c r="U747" s="78" t="str">
        <f>REPLACE(INDEX(GroupVertices[Group],MATCH(Edges24[[#This Row],[Vertex 2]],GroupVertices[Vertex],0)),1,1,"")</f>
        <v>1</v>
      </c>
      <c r="V747" s="48"/>
      <c r="W747" s="49"/>
      <c r="X747" s="48"/>
      <c r="Y747" s="49"/>
      <c r="Z747" s="48"/>
      <c r="AA747" s="49"/>
      <c r="AB747" s="48"/>
      <c r="AC747" s="49"/>
      <c r="AD747" s="48"/>
    </row>
    <row r="748" spans="1:30" ht="15">
      <c r="A748" s="65" t="s">
        <v>199</v>
      </c>
      <c r="B748" s="65" t="s">
        <v>322</v>
      </c>
      <c r="C748" s="66"/>
      <c r="D748" s="67"/>
      <c r="E748" s="66"/>
      <c r="F748" s="69"/>
      <c r="G748" s="66"/>
      <c r="H748" s="70"/>
      <c r="I748" s="71"/>
      <c r="J748" s="71"/>
      <c r="K748" s="34" t="s">
        <v>65</v>
      </c>
      <c r="L748" s="72">
        <v>748</v>
      </c>
      <c r="M748" s="72"/>
      <c r="N748" s="73"/>
      <c r="O748" s="79" t="s">
        <v>417</v>
      </c>
      <c r="P748" s="79">
        <v>1</v>
      </c>
      <c r="Q748" s="79" t="s">
        <v>418</v>
      </c>
      <c r="R748" s="79"/>
      <c r="S748" s="79"/>
      <c r="T748" s="78" t="str">
        <f>REPLACE(INDEX(GroupVertices[Group],MATCH(Edges24[[#This Row],[Vertex 1]],GroupVertices[Vertex],0)),1,1,"")</f>
        <v>1</v>
      </c>
      <c r="U748" s="78" t="str">
        <f>REPLACE(INDEX(GroupVertices[Group],MATCH(Edges24[[#This Row],[Vertex 2]],GroupVertices[Vertex],0)),1,1,"")</f>
        <v>1</v>
      </c>
      <c r="V748" s="48"/>
      <c r="W748" s="49"/>
      <c r="X748" s="48"/>
      <c r="Y748" s="49"/>
      <c r="Z748" s="48"/>
      <c r="AA748" s="49"/>
      <c r="AB748" s="48"/>
      <c r="AC748" s="49"/>
      <c r="AD748" s="48"/>
    </row>
    <row r="749" spans="1:30" ht="15">
      <c r="A749" s="65" t="s">
        <v>199</v>
      </c>
      <c r="B749" s="65" t="s">
        <v>412</v>
      </c>
      <c r="C749" s="66"/>
      <c r="D749" s="67"/>
      <c r="E749" s="66"/>
      <c r="F749" s="69"/>
      <c r="G749" s="66"/>
      <c r="H749" s="70"/>
      <c r="I749" s="71"/>
      <c r="J749" s="71"/>
      <c r="K749" s="34" t="s">
        <v>65</v>
      </c>
      <c r="L749" s="72">
        <v>749</v>
      </c>
      <c r="M749" s="72"/>
      <c r="N749" s="73"/>
      <c r="O749" s="79" t="s">
        <v>417</v>
      </c>
      <c r="P749" s="79">
        <v>1</v>
      </c>
      <c r="Q749" s="79" t="s">
        <v>418</v>
      </c>
      <c r="R749" s="79"/>
      <c r="S749" s="79"/>
      <c r="T749" s="78" t="str">
        <f>REPLACE(INDEX(GroupVertices[Group],MATCH(Edges24[[#This Row],[Vertex 1]],GroupVertices[Vertex],0)),1,1,"")</f>
        <v>1</v>
      </c>
      <c r="U749" s="78" t="str">
        <f>REPLACE(INDEX(GroupVertices[Group],MATCH(Edges24[[#This Row],[Vertex 2]],GroupVertices[Vertex],0)),1,1,"")</f>
        <v>1</v>
      </c>
      <c r="V749" s="48"/>
      <c r="W749" s="49"/>
      <c r="X749" s="48"/>
      <c r="Y749" s="49"/>
      <c r="Z749" s="48"/>
      <c r="AA749" s="49"/>
      <c r="AB749" s="48"/>
      <c r="AC749" s="49"/>
      <c r="AD749" s="48"/>
    </row>
    <row r="750" spans="1:30" ht="15">
      <c r="A750" s="65" t="s">
        <v>323</v>
      </c>
      <c r="B750" s="65" t="s">
        <v>353</v>
      </c>
      <c r="C750" s="66"/>
      <c r="D750" s="67"/>
      <c r="E750" s="66"/>
      <c r="F750" s="69"/>
      <c r="G750" s="66"/>
      <c r="H750" s="70"/>
      <c r="I750" s="71"/>
      <c r="J750" s="71"/>
      <c r="K750" s="34" t="s">
        <v>65</v>
      </c>
      <c r="L750" s="72">
        <v>750</v>
      </c>
      <c r="M750" s="72"/>
      <c r="N750" s="73"/>
      <c r="O750" s="79" t="s">
        <v>417</v>
      </c>
      <c r="P750" s="79">
        <v>1</v>
      </c>
      <c r="Q750" s="79" t="s">
        <v>418</v>
      </c>
      <c r="R750" s="79"/>
      <c r="S750" s="79"/>
      <c r="T750" s="78" t="str">
        <f>REPLACE(INDEX(GroupVertices[Group],MATCH(Edges24[[#This Row],[Vertex 1]],GroupVertices[Vertex],0)),1,1,"")</f>
        <v>3</v>
      </c>
      <c r="U750" s="78" t="str">
        <f>REPLACE(INDEX(GroupVertices[Group],MATCH(Edges24[[#This Row],[Vertex 2]],GroupVertices[Vertex],0)),1,1,"")</f>
        <v>3</v>
      </c>
      <c r="V750" s="48"/>
      <c r="W750" s="49"/>
      <c r="X750" s="48"/>
      <c r="Y750" s="49"/>
      <c r="Z750" s="48"/>
      <c r="AA750" s="49"/>
      <c r="AB750" s="48"/>
      <c r="AC750" s="49"/>
      <c r="AD750" s="48"/>
    </row>
    <row r="751" spans="1:30" ht="15">
      <c r="A751" s="65" t="s">
        <v>323</v>
      </c>
      <c r="B751" s="65" t="s">
        <v>324</v>
      </c>
      <c r="C751" s="66"/>
      <c r="D751" s="67"/>
      <c r="E751" s="66"/>
      <c r="F751" s="69"/>
      <c r="G751" s="66"/>
      <c r="H751" s="70"/>
      <c r="I751" s="71"/>
      <c r="J751" s="71"/>
      <c r="K751" s="34" t="s">
        <v>66</v>
      </c>
      <c r="L751" s="72">
        <v>751</v>
      </c>
      <c r="M751" s="72"/>
      <c r="N751" s="73"/>
      <c r="O751" s="79" t="s">
        <v>417</v>
      </c>
      <c r="P751" s="79">
        <v>1</v>
      </c>
      <c r="Q751" s="79" t="s">
        <v>418</v>
      </c>
      <c r="R751" s="79"/>
      <c r="S751" s="79"/>
      <c r="T751" s="78" t="str">
        <f>REPLACE(INDEX(GroupVertices[Group],MATCH(Edges24[[#This Row],[Vertex 1]],GroupVertices[Vertex],0)),1,1,"")</f>
        <v>3</v>
      </c>
      <c r="U751" s="78" t="str">
        <f>REPLACE(INDEX(GroupVertices[Group],MATCH(Edges24[[#This Row],[Vertex 2]],GroupVertices[Vertex],0)),1,1,"")</f>
        <v>3</v>
      </c>
      <c r="V751" s="48"/>
      <c r="W751" s="49"/>
      <c r="X751" s="48"/>
      <c r="Y751" s="49"/>
      <c r="Z751" s="48"/>
      <c r="AA751" s="49"/>
      <c r="AB751" s="48"/>
      <c r="AC751" s="49"/>
      <c r="AD751" s="48"/>
    </row>
    <row r="752" spans="1:30" ht="15">
      <c r="A752" s="65" t="s">
        <v>199</v>
      </c>
      <c r="B752" s="65" t="s">
        <v>323</v>
      </c>
      <c r="C752" s="66"/>
      <c r="D752" s="67"/>
      <c r="E752" s="66"/>
      <c r="F752" s="69"/>
      <c r="G752" s="66"/>
      <c r="H752" s="70"/>
      <c r="I752" s="71"/>
      <c r="J752" s="71"/>
      <c r="K752" s="34" t="s">
        <v>65</v>
      </c>
      <c r="L752" s="72">
        <v>752</v>
      </c>
      <c r="M752" s="72"/>
      <c r="N752" s="73"/>
      <c r="O752" s="79" t="s">
        <v>417</v>
      </c>
      <c r="P752" s="79">
        <v>1</v>
      </c>
      <c r="Q752" s="79" t="s">
        <v>418</v>
      </c>
      <c r="R752" s="79"/>
      <c r="S752" s="79"/>
      <c r="T752" s="78" t="str">
        <f>REPLACE(INDEX(GroupVertices[Group],MATCH(Edges24[[#This Row],[Vertex 1]],GroupVertices[Vertex],0)),1,1,"")</f>
        <v>1</v>
      </c>
      <c r="U752" s="78" t="str">
        <f>REPLACE(INDEX(GroupVertices[Group],MATCH(Edges24[[#This Row],[Vertex 2]],GroupVertices[Vertex],0)),1,1,"")</f>
        <v>3</v>
      </c>
      <c r="V752" s="48"/>
      <c r="W752" s="49"/>
      <c r="X752" s="48"/>
      <c r="Y752" s="49"/>
      <c r="Z752" s="48"/>
      <c r="AA752" s="49"/>
      <c r="AB752" s="48"/>
      <c r="AC752" s="49"/>
      <c r="AD752" s="48"/>
    </row>
    <row r="753" spans="1:30" ht="15">
      <c r="A753" s="65" t="s">
        <v>324</v>
      </c>
      <c r="B753" s="65" t="s">
        <v>323</v>
      </c>
      <c r="C753" s="66"/>
      <c r="D753" s="67"/>
      <c r="E753" s="66"/>
      <c r="F753" s="69"/>
      <c r="G753" s="66"/>
      <c r="H753" s="70"/>
      <c r="I753" s="71"/>
      <c r="J753" s="71"/>
      <c r="K753" s="34" t="s">
        <v>66</v>
      </c>
      <c r="L753" s="72">
        <v>753</v>
      </c>
      <c r="M753" s="72"/>
      <c r="N753" s="73"/>
      <c r="O753" s="79" t="s">
        <v>417</v>
      </c>
      <c r="P753" s="79">
        <v>1</v>
      </c>
      <c r="Q753" s="79" t="s">
        <v>418</v>
      </c>
      <c r="R753" s="79"/>
      <c r="S753" s="79"/>
      <c r="T753" s="78" t="str">
        <f>REPLACE(INDEX(GroupVertices[Group],MATCH(Edges24[[#This Row],[Vertex 1]],GroupVertices[Vertex],0)),1,1,"")</f>
        <v>3</v>
      </c>
      <c r="U753" s="78" t="str">
        <f>REPLACE(INDEX(GroupVertices[Group],MATCH(Edges24[[#This Row],[Vertex 2]],GroupVertices[Vertex],0)),1,1,"")</f>
        <v>3</v>
      </c>
      <c r="V753" s="48"/>
      <c r="W753" s="49"/>
      <c r="X753" s="48"/>
      <c r="Y753" s="49"/>
      <c r="Z753" s="48"/>
      <c r="AA753" s="49"/>
      <c r="AB753" s="48"/>
      <c r="AC753" s="49"/>
      <c r="AD753" s="48"/>
    </row>
    <row r="754" spans="1:30" ht="15">
      <c r="A754" s="65" t="s">
        <v>199</v>
      </c>
      <c r="B754" s="65" t="s">
        <v>404</v>
      </c>
      <c r="C754" s="66"/>
      <c r="D754" s="67"/>
      <c r="E754" s="66"/>
      <c r="F754" s="69"/>
      <c r="G754" s="66"/>
      <c r="H754" s="70"/>
      <c r="I754" s="71"/>
      <c r="J754" s="71"/>
      <c r="K754" s="34" t="s">
        <v>65</v>
      </c>
      <c r="L754" s="72">
        <v>754</v>
      </c>
      <c r="M754" s="72"/>
      <c r="N754" s="73"/>
      <c r="O754" s="79" t="s">
        <v>417</v>
      </c>
      <c r="P754" s="79">
        <v>1</v>
      </c>
      <c r="Q754" s="79" t="s">
        <v>418</v>
      </c>
      <c r="R754" s="79"/>
      <c r="S754" s="79"/>
      <c r="T754" s="78" t="str">
        <f>REPLACE(INDEX(GroupVertices[Group],MATCH(Edges24[[#This Row],[Vertex 1]],GroupVertices[Vertex],0)),1,1,"")</f>
        <v>1</v>
      </c>
      <c r="U754" s="78" t="str">
        <f>REPLACE(INDEX(GroupVertices[Group],MATCH(Edges24[[#This Row],[Vertex 2]],GroupVertices[Vertex],0)),1,1,"")</f>
        <v>3</v>
      </c>
      <c r="V754" s="48"/>
      <c r="W754" s="49"/>
      <c r="X754" s="48"/>
      <c r="Y754" s="49"/>
      <c r="Z754" s="48"/>
      <c r="AA754" s="49"/>
      <c r="AB754" s="48"/>
      <c r="AC754" s="49"/>
      <c r="AD754" s="48"/>
    </row>
    <row r="755" spans="1:30" ht="15">
      <c r="A755" s="65" t="s">
        <v>324</v>
      </c>
      <c r="B755" s="65" t="s">
        <v>404</v>
      </c>
      <c r="C755" s="66"/>
      <c r="D755" s="67"/>
      <c r="E755" s="66"/>
      <c r="F755" s="69"/>
      <c r="G755" s="66"/>
      <c r="H755" s="70"/>
      <c r="I755" s="71"/>
      <c r="J755" s="71"/>
      <c r="K755" s="34" t="s">
        <v>65</v>
      </c>
      <c r="L755" s="72">
        <v>755</v>
      </c>
      <c r="M755" s="72"/>
      <c r="N755" s="73"/>
      <c r="O755" s="79" t="s">
        <v>417</v>
      </c>
      <c r="P755" s="79">
        <v>1</v>
      </c>
      <c r="Q755" s="79" t="s">
        <v>418</v>
      </c>
      <c r="R755" s="79"/>
      <c r="S755" s="79"/>
      <c r="T755" s="78" t="str">
        <f>REPLACE(INDEX(GroupVertices[Group],MATCH(Edges24[[#This Row],[Vertex 1]],GroupVertices[Vertex],0)),1,1,"")</f>
        <v>3</v>
      </c>
      <c r="U755" s="78" t="str">
        <f>REPLACE(INDEX(GroupVertices[Group],MATCH(Edges24[[#This Row],[Vertex 2]],GroupVertices[Vertex],0)),1,1,"")</f>
        <v>3</v>
      </c>
      <c r="V755" s="48"/>
      <c r="W755" s="49"/>
      <c r="X755" s="48"/>
      <c r="Y755" s="49"/>
      <c r="Z755" s="48"/>
      <c r="AA755" s="49"/>
      <c r="AB755" s="48"/>
      <c r="AC755" s="49"/>
      <c r="AD755" s="48"/>
    </row>
    <row r="756" spans="1:30" ht="15">
      <c r="A756" s="65" t="s">
        <v>239</v>
      </c>
      <c r="B756" s="65" t="s">
        <v>411</v>
      </c>
      <c r="C756" s="66"/>
      <c r="D756" s="67"/>
      <c r="E756" s="66"/>
      <c r="F756" s="69"/>
      <c r="G756" s="66"/>
      <c r="H756" s="70"/>
      <c r="I756" s="71"/>
      <c r="J756" s="71"/>
      <c r="K756" s="34" t="s">
        <v>65</v>
      </c>
      <c r="L756" s="72">
        <v>756</v>
      </c>
      <c r="M756" s="72"/>
      <c r="N756" s="73"/>
      <c r="O756" s="79" t="s">
        <v>417</v>
      </c>
      <c r="P756" s="79">
        <v>1</v>
      </c>
      <c r="Q756" s="79" t="s">
        <v>418</v>
      </c>
      <c r="R756" s="79"/>
      <c r="S756" s="79"/>
      <c r="T756" s="78" t="str">
        <f>REPLACE(INDEX(GroupVertices[Group],MATCH(Edges24[[#This Row],[Vertex 1]],GroupVertices[Vertex],0)),1,1,"")</f>
        <v>3</v>
      </c>
      <c r="U756" s="78" t="str">
        <f>REPLACE(INDEX(GroupVertices[Group],MATCH(Edges24[[#This Row],[Vertex 2]],GroupVertices[Vertex],0)),1,1,"")</f>
        <v>3</v>
      </c>
      <c r="V756" s="48"/>
      <c r="W756" s="49"/>
      <c r="X756" s="48"/>
      <c r="Y756" s="49"/>
      <c r="Z756" s="48"/>
      <c r="AA756" s="49"/>
      <c r="AB756" s="48"/>
      <c r="AC756" s="49"/>
      <c r="AD756" s="48"/>
    </row>
    <row r="757" spans="1:30" ht="15">
      <c r="A757" s="65" t="s">
        <v>214</v>
      </c>
      <c r="B757" s="65" t="s">
        <v>411</v>
      </c>
      <c r="C757" s="66"/>
      <c r="D757" s="67"/>
      <c r="E757" s="66"/>
      <c r="F757" s="69"/>
      <c r="G757" s="66"/>
      <c r="H757" s="70"/>
      <c r="I757" s="71"/>
      <c r="J757" s="71"/>
      <c r="K757" s="34" t="s">
        <v>65</v>
      </c>
      <c r="L757" s="72">
        <v>757</v>
      </c>
      <c r="M757" s="72"/>
      <c r="N757" s="73"/>
      <c r="O757" s="79" t="s">
        <v>417</v>
      </c>
      <c r="P757" s="79">
        <v>1</v>
      </c>
      <c r="Q757" s="79" t="s">
        <v>418</v>
      </c>
      <c r="R757" s="79"/>
      <c r="S757" s="79"/>
      <c r="T757" s="78" t="str">
        <f>REPLACE(INDEX(GroupVertices[Group],MATCH(Edges24[[#This Row],[Vertex 1]],GroupVertices[Vertex],0)),1,1,"")</f>
        <v>3</v>
      </c>
      <c r="U757" s="78" t="str">
        <f>REPLACE(INDEX(GroupVertices[Group],MATCH(Edges24[[#This Row],[Vertex 2]],GroupVertices[Vertex],0)),1,1,"")</f>
        <v>3</v>
      </c>
      <c r="V757" s="48"/>
      <c r="W757" s="49"/>
      <c r="X757" s="48"/>
      <c r="Y757" s="49"/>
      <c r="Z757" s="48"/>
      <c r="AA757" s="49"/>
      <c r="AB757" s="48"/>
      <c r="AC757" s="49"/>
      <c r="AD757" s="48"/>
    </row>
    <row r="758" spans="1:30" ht="15">
      <c r="A758" s="65" t="s">
        <v>313</v>
      </c>
      <c r="B758" s="65" t="s">
        <v>411</v>
      </c>
      <c r="C758" s="66"/>
      <c r="D758" s="67"/>
      <c r="E758" s="66"/>
      <c r="F758" s="69"/>
      <c r="G758" s="66"/>
      <c r="H758" s="70"/>
      <c r="I758" s="71"/>
      <c r="J758" s="71"/>
      <c r="K758" s="34" t="s">
        <v>65</v>
      </c>
      <c r="L758" s="72">
        <v>758</v>
      </c>
      <c r="M758" s="72"/>
      <c r="N758" s="73"/>
      <c r="O758" s="79" t="s">
        <v>417</v>
      </c>
      <c r="P758" s="79">
        <v>1</v>
      </c>
      <c r="Q758" s="79" t="s">
        <v>418</v>
      </c>
      <c r="R758" s="79"/>
      <c r="S758" s="79"/>
      <c r="T758" s="78" t="str">
        <f>REPLACE(INDEX(GroupVertices[Group],MATCH(Edges24[[#This Row],[Vertex 1]],GroupVertices[Vertex],0)),1,1,"")</f>
        <v>2</v>
      </c>
      <c r="U758" s="78" t="str">
        <f>REPLACE(INDEX(GroupVertices[Group],MATCH(Edges24[[#This Row],[Vertex 2]],GroupVertices[Vertex],0)),1,1,"")</f>
        <v>3</v>
      </c>
      <c r="V758" s="48"/>
      <c r="W758" s="49"/>
      <c r="X758" s="48"/>
      <c r="Y758" s="49"/>
      <c r="Z758" s="48"/>
      <c r="AA758" s="49"/>
      <c r="AB758" s="48"/>
      <c r="AC758" s="49"/>
      <c r="AD758" s="48"/>
    </row>
    <row r="759" spans="1:30" ht="15">
      <c r="A759" s="65" t="s">
        <v>199</v>
      </c>
      <c r="B759" s="65" t="s">
        <v>411</v>
      </c>
      <c r="C759" s="66"/>
      <c r="D759" s="67"/>
      <c r="E759" s="66"/>
      <c r="F759" s="69"/>
      <c r="G759" s="66"/>
      <c r="H759" s="70"/>
      <c r="I759" s="71"/>
      <c r="J759" s="71"/>
      <c r="K759" s="34" t="s">
        <v>65</v>
      </c>
      <c r="L759" s="72">
        <v>759</v>
      </c>
      <c r="M759" s="72"/>
      <c r="N759" s="73"/>
      <c r="O759" s="79" t="s">
        <v>417</v>
      </c>
      <c r="P759" s="79">
        <v>1</v>
      </c>
      <c r="Q759" s="79" t="s">
        <v>418</v>
      </c>
      <c r="R759" s="79"/>
      <c r="S759" s="79"/>
      <c r="T759" s="78" t="str">
        <f>REPLACE(INDEX(GroupVertices[Group],MATCH(Edges24[[#This Row],[Vertex 1]],GroupVertices[Vertex],0)),1,1,"")</f>
        <v>1</v>
      </c>
      <c r="U759" s="78" t="str">
        <f>REPLACE(INDEX(GroupVertices[Group],MATCH(Edges24[[#This Row],[Vertex 2]],GroupVertices[Vertex],0)),1,1,"")</f>
        <v>3</v>
      </c>
      <c r="V759" s="48"/>
      <c r="W759" s="49"/>
      <c r="X759" s="48"/>
      <c r="Y759" s="49"/>
      <c r="Z759" s="48"/>
      <c r="AA759" s="49"/>
      <c r="AB759" s="48"/>
      <c r="AC759" s="49"/>
      <c r="AD759" s="48"/>
    </row>
    <row r="760" spans="1:30" ht="15">
      <c r="A760" s="65" t="s">
        <v>304</v>
      </c>
      <c r="B760" s="65" t="s">
        <v>411</v>
      </c>
      <c r="C760" s="66"/>
      <c r="D760" s="67"/>
      <c r="E760" s="66"/>
      <c r="F760" s="69"/>
      <c r="G760" s="66"/>
      <c r="H760" s="70"/>
      <c r="I760" s="71"/>
      <c r="J760" s="71"/>
      <c r="K760" s="34" t="s">
        <v>65</v>
      </c>
      <c r="L760" s="72">
        <v>760</v>
      </c>
      <c r="M760" s="72"/>
      <c r="N760" s="73"/>
      <c r="O760" s="79" t="s">
        <v>417</v>
      </c>
      <c r="P760" s="79">
        <v>1</v>
      </c>
      <c r="Q760" s="79" t="s">
        <v>418</v>
      </c>
      <c r="R760" s="79"/>
      <c r="S760" s="79"/>
      <c r="T760" s="78" t="str">
        <f>REPLACE(INDEX(GroupVertices[Group],MATCH(Edges24[[#This Row],[Vertex 1]],GroupVertices[Vertex],0)),1,1,"")</f>
        <v>2</v>
      </c>
      <c r="U760" s="78" t="str">
        <f>REPLACE(INDEX(GroupVertices[Group],MATCH(Edges24[[#This Row],[Vertex 2]],GroupVertices[Vertex],0)),1,1,"")</f>
        <v>3</v>
      </c>
      <c r="V760" s="48"/>
      <c r="W760" s="49"/>
      <c r="X760" s="48"/>
      <c r="Y760" s="49"/>
      <c r="Z760" s="48"/>
      <c r="AA760" s="49"/>
      <c r="AB760" s="48"/>
      <c r="AC760" s="49"/>
      <c r="AD760" s="48"/>
    </row>
    <row r="761" spans="1:30" ht="15">
      <c r="A761" s="65" t="s">
        <v>324</v>
      </c>
      <c r="B761" s="65" t="s">
        <v>411</v>
      </c>
      <c r="C761" s="66"/>
      <c r="D761" s="67"/>
      <c r="E761" s="66"/>
      <c r="F761" s="69"/>
      <c r="G761" s="66"/>
      <c r="H761" s="70"/>
      <c r="I761" s="71"/>
      <c r="J761" s="71"/>
      <c r="K761" s="34" t="s">
        <v>65</v>
      </c>
      <c r="L761" s="72">
        <v>761</v>
      </c>
      <c r="M761" s="72"/>
      <c r="N761" s="73"/>
      <c r="O761" s="79" t="s">
        <v>417</v>
      </c>
      <c r="P761" s="79">
        <v>1</v>
      </c>
      <c r="Q761" s="79" t="s">
        <v>418</v>
      </c>
      <c r="R761" s="79"/>
      <c r="S761" s="79"/>
      <c r="T761" s="78" t="str">
        <f>REPLACE(INDEX(GroupVertices[Group],MATCH(Edges24[[#This Row],[Vertex 1]],GroupVertices[Vertex],0)),1,1,"")</f>
        <v>3</v>
      </c>
      <c r="U761" s="78" t="str">
        <f>REPLACE(INDEX(GroupVertices[Group],MATCH(Edges24[[#This Row],[Vertex 2]],GroupVertices[Vertex],0)),1,1,"")</f>
        <v>3</v>
      </c>
      <c r="V761" s="48"/>
      <c r="W761" s="49"/>
      <c r="X761" s="48"/>
      <c r="Y761" s="49"/>
      <c r="Z761" s="48"/>
      <c r="AA761" s="49"/>
      <c r="AB761" s="48"/>
      <c r="AC761" s="49"/>
      <c r="AD761" s="48"/>
    </row>
    <row r="762" spans="1:30" ht="15">
      <c r="A762" s="65" t="s">
        <v>214</v>
      </c>
      <c r="B762" s="65" t="s">
        <v>324</v>
      </c>
      <c r="C762" s="66"/>
      <c r="D762" s="67"/>
      <c r="E762" s="66"/>
      <c r="F762" s="69"/>
      <c r="G762" s="66"/>
      <c r="H762" s="70"/>
      <c r="I762" s="71"/>
      <c r="J762" s="71"/>
      <c r="K762" s="34" t="s">
        <v>66</v>
      </c>
      <c r="L762" s="72">
        <v>762</v>
      </c>
      <c r="M762" s="72"/>
      <c r="N762" s="73"/>
      <c r="O762" s="79" t="s">
        <v>417</v>
      </c>
      <c r="P762" s="79">
        <v>1</v>
      </c>
      <c r="Q762" s="79" t="s">
        <v>418</v>
      </c>
      <c r="R762" s="79"/>
      <c r="S762" s="79"/>
      <c r="T762" s="78" t="str">
        <f>REPLACE(INDEX(GroupVertices[Group],MATCH(Edges24[[#This Row],[Vertex 1]],GroupVertices[Vertex],0)),1,1,"")</f>
        <v>3</v>
      </c>
      <c r="U762" s="78" t="str">
        <f>REPLACE(INDEX(GroupVertices[Group],MATCH(Edges24[[#This Row],[Vertex 2]],GroupVertices[Vertex],0)),1,1,"")</f>
        <v>3</v>
      </c>
      <c r="V762" s="48"/>
      <c r="W762" s="49"/>
      <c r="X762" s="48"/>
      <c r="Y762" s="49"/>
      <c r="Z762" s="48"/>
      <c r="AA762" s="49"/>
      <c r="AB762" s="48"/>
      <c r="AC762" s="49"/>
      <c r="AD762" s="48"/>
    </row>
    <row r="763" spans="1:30" ht="15">
      <c r="A763" s="65" t="s">
        <v>221</v>
      </c>
      <c r="B763" s="65" t="s">
        <v>324</v>
      </c>
      <c r="C763" s="66"/>
      <c r="D763" s="67"/>
      <c r="E763" s="66"/>
      <c r="F763" s="69"/>
      <c r="G763" s="66"/>
      <c r="H763" s="70"/>
      <c r="I763" s="71"/>
      <c r="J763" s="71"/>
      <c r="K763" s="34" t="s">
        <v>65</v>
      </c>
      <c r="L763" s="72">
        <v>763</v>
      </c>
      <c r="M763" s="72"/>
      <c r="N763" s="73"/>
      <c r="O763" s="79" t="s">
        <v>417</v>
      </c>
      <c r="P763" s="79">
        <v>1</v>
      </c>
      <c r="Q763" s="79" t="s">
        <v>418</v>
      </c>
      <c r="R763" s="79"/>
      <c r="S763" s="79"/>
      <c r="T763" s="78" t="str">
        <f>REPLACE(INDEX(GroupVertices[Group],MATCH(Edges24[[#This Row],[Vertex 1]],GroupVertices[Vertex],0)),1,1,"")</f>
        <v>1</v>
      </c>
      <c r="U763" s="78" t="str">
        <f>REPLACE(INDEX(GroupVertices[Group],MATCH(Edges24[[#This Row],[Vertex 2]],GroupVertices[Vertex],0)),1,1,"")</f>
        <v>3</v>
      </c>
      <c r="V763" s="48"/>
      <c r="W763" s="49"/>
      <c r="X763" s="48"/>
      <c r="Y763" s="49"/>
      <c r="Z763" s="48"/>
      <c r="AA763" s="49"/>
      <c r="AB763" s="48"/>
      <c r="AC763" s="49"/>
      <c r="AD763" s="48"/>
    </row>
    <row r="764" spans="1:30" ht="15">
      <c r="A764" s="65" t="s">
        <v>276</v>
      </c>
      <c r="B764" s="65" t="s">
        <v>324</v>
      </c>
      <c r="C764" s="66"/>
      <c r="D764" s="67"/>
      <c r="E764" s="66"/>
      <c r="F764" s="69"/>
      <c r="G764" s="66"/>
      <c r="H764" s="70"/>
      <c r="I764" s="71"/>
      <c r="J764" s="71"/>
      <c r="K764" s="34" t="s">
        <v>65</v>
      </c>
      <c r="L764" s="72">
        <v>764</v>
      </c>
      <c r="M764" s="72"/>
      <c r="N764" s="73"/>
      <c r="O764" s="79" t="s">
        <v>417</v>
      </c>
      <c r="P764" s="79">
        <v>1</v>
      </c>
      <c r="Q764" s="79" t="s">
        <v>418</v>
      </c>
      <c r="R764" s="79"/>
      <c r="S764" s="79"/>
      <c r="T764" s="78" t="str">
        <f>REPLACE(INDEX(GroupVertices[Group],MATCH(Edges24[[#This Row],[Vertex 1]],GroupVertices[Vertex],0)),1,1,"")</f>
        <v>3</v>
      </c>
      <c r="U764" s="78" t="str">
        <f>REPLACE(INDEX(GroupVertices[Group],MATCH(Edges24[[#This Row],[Vertex 2]],GroupVertices[Vertex],0)),1,1,"")</f>
        <v>3</v>
      </c>
      <c r="V764" s="48"/>
      <c r="W764" s="49"/>
      <c r="X764" s="48"/>
      <c r="Y764" s="49"/>
      <c r="Z764" s="48"/>
      <c r="AA764" s="49"/>
      <c r="AB764" s="48"/>
      <c r="AC764" s="49"/>
      <c r="AD764" s="48"/>
    </row>
    <row r="765" spans="1:30" ht="15">
      <c r="A765" s="65" t="s">
        <v>230</v>
      </c>
      <c r="B765" s="65" t="s">
        <v>324</v>
      </c>
      <c r="C765" s="66"/>
      <c r="D765" s="67"/>
      <c r="E765" s="66"/>
      <c r="F765" s="69"/>
      <c r="G765" s="66"/>
      <c r="H765" s="70"/>
      <c r="I765" s="71"/>
      <c r="J765" s="71"/>
      <c r="K765" s="34" t="s">
        <v>65</v>
      </c>
      <c r="L765" s="72">
        <v>765</v>
      </c>
      <c r="M765" s="72"/>
      <c r="N765" s="73"/>
      <c r="O765" s="79" t="s">
        <v>417</v>
      </c>
      <c r="P765" s="79">
        <v>1</v>
      </c>
      <c r="Q765" s="79" t="s">
        <v>418</v>
      </c>
      <c r="R765" s="79"/>
      <c r="S765" s="79"/>
      <c r="T765" s="78" t="str">
        <f>REPLACE(INDEX(GroupVertices[Group],MATCH(Edges24[[#This Row],[Vertex 1]],GroupVertices[Vertex],0)),1,1,"")</f>
        <v>1</v>
      </c>
      <c r="U765" s="78" t="str">
        <f>REPLACE(INDEX(GroupVertices[Group],MATCH(Edges24[[#This Row],[Vertex 2]],GroupVertices[Vertex],0)),1,1,"")</f>
        <v>3</v>
      </c>
      <c r="V765" s="48"/>
      <c r="W765" s="49"/>
      <c r="X765" s="48"/>
      <c r="Y765" s="49"/>
      <c r="Z765" s="48"/>
      <c r="AA765" s="49"/>
      <c r="AB765" s="48"/>
      <c r="AC765" s="49"/>
      <c r="AD765" s="48"/>
    </row>
    <row r="766" spans="1:30" ht="15">
      <c r="A766" s="65" t="s">
        <v>242</v>
      </c>
      <c r="B766" s="65" t="s">
        <v>324</v>
      </c>
      <c r="C766" s="66"/>
      <c r="D766" s="67"/>
      <c r="E766" s="66"/>
      <c r="F766" s="69"/>
      <c r="G766" s="66"/>
      <c r="H766" s="70"/>
      <c r="I766" s="71"/>
      <c r="J766" s="71"/>
      <c r="K766" s="34" t="s">
        <v>66</v>
      </c>
      <c r="L766" s="72">
        <v>766</v>
      </c>
      <c r="M766" s="72"/>
      <c r="N766" s="73"/>
      <c r="O766" s="79" t="s">
        <v>417</v>
      </c>
      <c r="P766" s="79">
        <v>1</v>
      </c>
      <c r="Q766" s="79" t="s">
        <v>418</v>
      </c>
      <c r="R766" s="79"/>
      <c r="S766" s="79"/>
      <c r="T766" s="78" t="str">
        <f>REPLACE(INDEX(GroupVertices[Group],MATCH(Edges24[[#This Row],[Vertex 1]],GroupVertices[Vertex],0)),1,1,"")</f>
        <v>2</v>
      </c>
      <c r="U766" s="78" t="str">
        <f>REPLACE(INDEX(GroupVertices[Group],MATCH(Edges24[[#This Row],[Vertex 2]],GroupVertices[Vertex],0)),1,1,"")</f>
        <v>3</v>
      </c>
      <c r="V766" s="48"/>
      <c r="W766" s="49"/>
      <c r="X766" s="48"/>
      <c r="Y766" s="49"/>
      <c r="Z766" s="48"/>
      <c r="AA766" s="49"/>
      <c r="AB766" s="48"/>
      <c r="AC766" s="49"/>
      <c r="AD766" s="48"/>
    </row>
    <row r="767" spans="1:30" ht="15">
      <c r="A767" s="65" t="s">
        <v>260</v>
      </c>
      <c r="B767" s="65" t="s">
        <v>324</v>
      </c>
      <c r="C767" s="66"/>
      <c r="D767" s="67"/>
      <c r="E767" s="66"/>
      <c r="F767" s="69"/>
      <c r="G767" s="66"/>
      <c r="H767" s="70"/>
      <c r="I767" s="71"/>
      <c r="J767" s="71"/>
      <c r="K767" s="34" t="s">
        <v>66</v>
      </c>
      <c r="L767" s="72">
        <v>767</v>
      </c>
      <c r="M767" s="72"/>
      <c r="N767" s="73"/>
      <c r="O767" s="79" t="s">
        <v>417</v>
      </c>
      <c r="P767" s="79">
        <v>1</v>
      </c>
      <c r="Q767" s="79" t="s">
        <v>418</v>
      </c>
      <c r="R767" s="79"/>
      <c r="S767" s="79"/>
      <c r="T767" s="78" t="str">
        <f>REPLACE(INDEX(GroupVertices[Group],MATCH(Edges24[[#This Row],[Vertex 1]],GroupVertices[Vertex],0)),1,1,"")</f>
        <v>3</v>
      </c>
      <c r="U767" s="78" t="str">
        <f>REPLACE(INDEX(GroupVertices[Group],MATCH(Edges24[[#This Row],[Vertex 2]],GroupVertices[Vertex],0)),1,1,"")</f>
        <v>3</v>
      </c>
      <c r="V767" s="48"/>
      <c r="W767" s="49"/>
      <c r="X767" s="48"/>
      <c r="Y767" s="49"/>
      <c r="Z767" s="48"/>
      <c r="AA767" s="49"/>
      <c r="AB767" s="48"/>
      <c r="AC767" s="49"/>
      <c r="AD767" s="48"/>
    </row>
    <row r="768" spans="1:30" ht="15">
      <c r="A768" s="65" t="s">
        <v>234</v>
      </c>
      <c r="B768" s="65" t="s">
        <v>324</v>
      </c>
      <c r="C768" s="66"/>
      <c r="D768" s="67"/>
      <c r="E768" s="66"/>
      <c r="F768" s="69"/>
      <c r="G768" s="66"/>
      <c r="H768" s="70"/>
      <c r="I768" s="71"/>
      <c r="J768" s="71"/>
      <c r="K768" s="34" t="s">
        <v>65</v>
      </c>
      <c r="L768" s="72">
        <v>768</v>
      </c>
      <c r="M768" s="72"/>
      <c r="N768" s="73"/>
      <c r="O768" s="79" t="s">
        <v>417</v>
      </c>
      <c r="P768" s="79">
        <v>1</v>
      </c>
      <c r="Q768" s="79" t="s">
        <v>418</v>
      </c>
      <c r="R768" s="79"/>
      <c r="S768" s="79"/>
      <c r="T768" s="78" t="str">
        <f>REPLACE(INDEX(GroupVertices[Group],MATCH(Edges24[[#This Row],[Vertex 1]],GroupVertices[Vertex],0)),1,1,"")</f>
        <v>2</v>
      </c>
      <c r="U768" s="78" t="str">
        <f>REPLACE(INDEX(GroupVertices[Group],MATCH(Edges24[[#This Row],[Vertex 2]],GroupVertices[Vertex],0)),1,1,"")</f>
        <v>3</v>
      </c>
      <c r="V768" s="48"/>
      <c r="W768" s="49"/>
      <c r="X768" s="48"/>
      <c r="Y768" s="49"/>
      <c r="Z768" s="48"/>
      <c r="AA768" s="49"/>
      <c r="AB768" s="48"/>
      <c r="AC768" s="49"/>
      <c r="AD768" s="48"/>
    </row>
    <row r="769" spans="1:30" ht="15">
      <c r="A769" s="65" t="s">
        <v>324</v>
      </c>
      <c r="B769" s="65" t="s">
        <v>214</v>
      </c>
      <c r="C769" s="66"/>
      <c r="D769" s="67"/>
      <c r="E769" s="66"/>
      <c r="F769" s="69"/>
      <c r="G769" s="66"/>
      <c r="H769" s="70"/>
      <c r="I769" s="71"/>
      <c r="J769" s="71"/>
      <c r="K769" s="34" t="s">
        <v>66</v>
      </c>
      <c r="L769" s="72">
        <v>769</v>
      </c>
      <c r="M769" s="72"/>
      <c r="N769" s="73"/>
      <c r="O769" s="79" t="s">
        <v>417</v>
      </c>
      <c r="P769" s="79">
        <v>1</v>
      </c>
      <c r="Q769" s="79" t="s">
        <v>418</v>
      </c>
      <c r="R769" s="79"/>
      <c r="S769" s="79"/>
      <c r="T769" s="78" t="str">
        <f>REPLACE(INDEX(GroupVertices[Group],MATCH(Edges24[[#This Row],[Vertex 1]],GroupVertices[Vertex],0)),1,1,"")</f>
        <v>3</v>
      </c>
      <c r="U769" s="78" t="str">
        <f>REPLACE(INDEX(GroupVertices[Group],MATCH(Edges24[[#This Row],[Vertex 2]],GroupVertices[Vertex],0)),1,1,"")</f>
        <v>3</v>
      </c>
      <c r="V769" s="48"/>
      <c r="W769" s="49"/>
      <c r="X769" s="48"/>
      <c r="Y769" s="49"/>
      <c r="Z769" s="48"/>
      <c r="AA769" s="49"/>
      <c r="AB769" s="48"/>
      <c r="AC769" s="49"/>
      <c r="AD769" s="48"/>
    </row>
    <row r="770" spans="1:30" ht="15">
      <c r="A770" s="65" t="s">
        <v>324</v>
      </c>
      <c r="B770" s="65" t="s">
        <v>242</v>
      </c>
      <c r="C770" s="66"/>
      <c r="D770" s="67"/>
      <c r="E770" s="66"/>
      <c r="F770" s="69"/>
      <c r="G770" s="66"/>
      <c r="H770" s="70"/>
      <c r="I770" s="71"/>
      <c r="J770" s="71"/>
      <c r="K770" s="34" t="s">
        <v>66</v>
      </c>
      <c r="L770" s="72">
        <v>770</v>
      </c>
      <c r="M770" s="72"/>
      <c r="N770" s="73"/>
      <c r="O770" s="79" t="s">
        <v>417</v>
      </c>
      <c r="P770" s="79">
        <v>1</v>
      </c>
      <c r="Q770" s="79" t="s">
        <v>418</v>
      </c>
      <c r="R770" s="79"/>
      <c r="S770" s="79"/>
      <c r="T770" s="78" t="str">
        <f>REPLACE(INDEX(GroupVertices[Group],MATCH(Edges24[[#This Row],[Vertex 1]],GroupVertices[Vertex],0)),1,1,"")</f>
        <v>3</v>
      </c>
      <c r="U770" s="78" t="str">
        <f>REPLACE(INDEX(GroupVertices[Group],MATCH(Edges24[[#This Row],[Vertex 2]],GroupVertices[Vertex],0)),1,1,"")</f>
        <v>2</v>
      </c>
      <c r="V770" s="48"/>
      <c r="W770" s="49"/>
      <c r="X770" s="48"/>
      <c r="Y770" s="49"/>
      <c r="Z770" s="48"/>
      <c r="AA770" s="49"/>
      <c r="AB770" s="48"/>
      <c r="AC770" s="49"/>
      <c r="AD770" s="48"/>
    </row>
    <row r="771" spans="1:30" ht="15">
      <c r="A771" s="65" t="s">
        <v>324</v>
      </c>
      <c r="B771" s="65" t="s">
        <v>260</v>
      </c>
      <c r="C771" s="66"/>
      <c r="D771" s="67"/>
      <c r="E771" s="66"/>
      <c r="F771" s="69"/>
      <c r="G771" s="66"/>
      <c r="H771" s="70"/>
      <c r="I771" s="71"/>
      <c r="J771" s="71"/>
      <c r="K771" s="34" t="s">
        <v>66</v>
      </c>
      <c r="L771" s="72">
        <v>771</v>
      </c>
      <c r="M771" s="72"/>
      <c r="N771" s="73"/>
      <c r="O771" s="79" t="s">
        <v>417</v>
      </c>
      <c r="P771" s="79">
        <v>1</v>
      </c>
      <c r="Q771" s="79" t="s">
        <v>418</v>
      </c>
      <c r="R771" s="79"/>
      <c r="S771" s="79"/>
      <c r="T771" s="78" t="str">
        <f>REPLACE(INDEX(GroupVertices[Group],MATCH(Edges24[[#This Row],[Vertex 1]],GroupVertices[Vertex],0)),1,1,"")</f>
        <v>3</v>
      </c>
      <c r="U771" s="78" t="str">
        <f>REPLACE(INDEX(GroupVertices[Group],MATCH(Edges24[[#This Row],[Vertex 2]],GroupVertices[Vertex],0)),1,1,"")</f>
        <v>3</v>
      </c>
      <c r="V771" s="48"/>
      <c r="W771" s="49"/>
      <c r="X771" s="48"/>
      <c r="Y771" s="49"/>
      <c r="Z771" s="48"/>
      <c r="AA771" s="49"/>
      <c r="AB771" s="48"/>
      <c r="AC771" s="49"/>
      <c r="AD771" s="48"/>
    </row>
    <row r="772" spans="1:30" ht="15">
      <c r="A772" s="65" t="s">
        <v>324</v>
      </c>
      <c r="B772" s="65" t="s">
        <v>274</v>
      </c>
      <c r="C772" s="66"/>
      <c r="D772" s="67"/>
      <c r="E772" s="66"/>
      <c r="F772" s="69"/>
      <c r="G772" s="66"/>
      <c r="H772" s="70"/>
      <c r="I772" s="71"/>
      <c r="J772" s="71"/>
      <c r="K772" s="34" t="s">
        <v>65</v>
      </c>
      <c r="L772" s="72">
        <v>772</v>
      </c>
      <c r="M772" s="72"/>
      <c r="N772" s="73"/>
      <c r="O772" s="79" t="s">
        <v>417</v>
      </c>
      <c r="P772" s="79">
        <v>1</v>
      </c>
      <c r="Q772" s="79" t="s">
        <v>418</v>
      </c>
      <c r="R772" s="79"/>
      <c r="S772" s="79"/>
      <c r="T772" s="78" t="str">
        <f>REPLACE(INDEX(GroupVertices[Group],MATCH(Edges24[[#This Row],[Vertex 1]],GroupVertices[Vertex],0)),1,1,"")</f>
        <v>3</v>
      </c>
      <c r="U772" s="78" t="str">
        <f>REPLACE(INDEX(GroupVertices[Group],MATCH(Edges24[[#This Row],[Vertex 2]],GroupVertices[Vertex],0)),1,1,"")</f>
        <v>3</v>
      </c>
      <c r="V772" s="48"/>
      <c r="W772" s="49"/>
      <c r="X772" s="48"/>
      <c r="Y772" s="49"/>
      <c r="Z772" s="48"/>
      <c r="AA772" s="49"/>
      <c r="AB772" s="48"/>
      <c r="AC772" s="49"/>
      <c r="AD772" s="48"/>
    </row>
    <row r="773" spans="1:30" ht="15">
      <c r="A773" s="65" t="s">
        <v>324</v>
      </c>
      <c r="B773" s="65" t="s">
        <v>264</v>
      </c>
      <c r="C773" s="66"/>
      <c r="D773" s="67"/>
      <c r="E773" s="66"/>
      <c r="F773" s="69"/>
      <c r="G773" s="66"/>
      <c r="H773" s="70"/>
      <c r="I773" s="71"/>
      <c r="J773" s="71"/>
      <c r="K773" s="34" t="s">
        <v>65</v>
      </c>
      <c r="L773" s="72">
        <v>773</v>
      </c>
      <c r="M773" s="72"/>
      <c r="N773" s="73"/>
      <c r="O773" s="79" t="s">
        <v>417</v>
      </c>
      <c r="P773" s="79">
        <v>1</v>
      </c>
      <c r="Q773" s="79" t="s">
        <v>418</v>
      </c>
      <c r="R773" s="79"/>
      <c r="S773" s="79"/>
      <c r="T773" s="78" t="str">
        <f>REPLACE(INDEX(GroupVertices[Group],MATCH(Edges24[[#This Row],[Vertex 1]],GroupVertices[Vertex],0)),1,1,"")</f>
        <v>3</v>
      </c>
      <c r="U773" s="78" t="str">
        <f>REPLACE(INDEX(GroupVertices[Group],MATCH(Edges24[[#This Row],[Vertex 2]],GroupVertices[Vertex],0)),1,1,"")</f>
        <v>2</v>
      </c>
      <c r="V773" s="48"/>
      <c r="W773" s="49"/>
      <c r="X773" s="48"/>
      <c r="Y773" s="49"/>
      <c r="Z773" s="48"/>
      <c r="AA773" s="49"/>
      <c r="AB773" s="48"/>
      <c r="AC773" s="49"/>
      <c r="AD773" s="48"/>
    </row>
    <row r="774" spans="1:30" ht="15">
      <c r="A774" s="65" t="s">
        <v>324</v>
      </c>
      <c r="B774" s="65" t="s">
        <v>316</v>
      </c>
      <c r="C774" s="66"/>
      <c r="D774" s="67"/>
      <c r="E774" s="66"/>
      <c r="F774" s="69"/>
      <c r="G774" s="66"/>
      <c r="H774" s="70"/>
      <c r="I774" s="71"/>
      <c r="J774" s="71"/>
      <c r="K774" s="34" t="s">
        <v>65</v>
      </c>
      <c r="L774" s="72">
        <v>774</v>
      </c>
      <c r="M774" s="72"/>
      <c r="N774" s="73"/>
      <c r="O774" s="79" t="s">
        <v>417</v>
      </c>
      <c r="P774" s="79">
        <v>1</v>
      </c>
      <c r="Q774" s="79" t="s">
        <v>418</v>
      </c>
      <c r="R774" s="79"/>
      <c r="S774" s="79"/>
      <c r="T774" s="78" t="str">
        <f>REPLACE(INDEX(GroupVertices[Group],MATCH(Edges24[[#This Row],[Vertex 1]],GroupVertices[Vertex],0)),1,1,"")</f>
        <v>3</v>
      </c>
      <c r="U774" s="78" t="str">
        <f>REPLACE(INDEX(GroupVertices[Group],MATCH(Edges24[[#This Row],[Vertex 2]],GroupVertices[Vertex],0)),1,1,"")</f>
        <v>4</v>
      </c>
      <c r="V774" s="48"/>
      <c r="W774" s="49"/>
      <c r="X774" s="48"/>
      <c r="Y774" s="49"/>
      <c r="Z774" s="48"/>
      <c r="AA774" s="49"/>
      <c r="AB774" s="48"/>
      <c r="AC774" s="49"/>
      <c r="AD774" s="48"/>
    </row>
    <row r="775" spans="1:30" ht="15">
      <c r="A775" s="65" t="s">
        <v>324</v>
      </c>
      <c r="B775" s="65" t="s">
        <v>331</v>
      </c>
      <c r="C775" s="66"/>
      <c r="D775" s="67"/>
      <c r="E775" s="66"/>
      <c r="F775" s="69"/>
      <c r="G775" s="66"/>
      <c r="H775" s="70"/>
      <c r="I775" s="71"/>
      <c r="J775" s="71"/>
      <c r="K775" s="34" t="s">
        <v>65</v>
      </c>
      <c r="L775" s="72">
        <v>775</v>
      </c>
      <c r="M775" s="72"/>
      <c r="N775" s="73"/>
      <c r="O775" s="79" t="s">
        <v>417</v>
      </c>
      <c r="P775" s="79">
        <v>1</v>
      </c>
      <c r="Q775" s="79" t="s">
        <v>418</v>
      </c>
      <c r="R775" s="79"/>
      <c r="S775" s="79"/>
      <c r="T775" s="78" t="str">
        <f>REPLACE(INDEX(GroupVertices[Group],MATCH(Edges24[[#This Row],[Vertex 1]],GroupVertices[Vertex],0)),1,1,"")</f>
        <v>3</v>
      </c>
      <c r="U775" s="78" t="str">
        <f>REPLACE(INDEX(GroupVertices[Group],MATCH(Edges24[[#This Row],[Vertex 2]],GroupVertices[Vertex],0)),1,1,"")</f>
        <v>4</v>
      </c>
      <c r="V775" s="48"/>
      <c r="W775" s="49"/>
      <c r="X775" s="48"/>
      <c r="Y775" s="49"/>
      <c r="Z775" s="48"/>
      <c r="AA775" s="49"/>
      <c r="AB775" s="48"/>
      <c r="AC775" s="49"/>
      <c r="AD775" s="48"/>
    </row>
    <row r="776" spans="1:30" ht="15">
      <c r="A776" s="65" t="s">
        <v>199</v>
      </c>
      <c r="B776" s="65" t="s">
        <v>324</v>
      </c>
      <c r="C776" s="66"/>
      <c r="D776" s="67"/>
      <c r="E776" s="66"/>
      <c r="F776" s="69"/>
      <c r="G776" s="66"/>
      <c r="H776" s="70"/>
      <c r="I776" s="71"/>
      <c r="J776" s="71"/>
      <c r="K776" s="34" t="s">
        <v>65</v>
      </c>
      <c r="L776" s="72">
        <v>776</v>
      </c>
      <c r="M776" s="72"/>
      <c r="N776" s="73"/>
      <c r="O776" s="79" t="s">
        <v>417</v>
      </c>
      <c r="P776" s="79">
        <v>1</v>
      </c>
      <c r="Q776" s="79" t="s">
        <v>418</v>
      </c>
      <c r="R776" s="79"/>
      <c r="S776" s="79"/>
      <c r="T776" s="78" t="str">
        <f>REPLACE(INDEX(GroupVertices[Group],MATCH(Edges24[[#This Row],[Vertex 1]],GroupVertices[Vertex],0)),1,1,"")</f>
        <v>1</v>
      </c>
      <c r="U776" s="78" t="str">
        <f>REPLACE(INDEX(GroupVertices[Group],MATCH(Edges24[[#This Row],[Vertex 2]],GroupVertices[Vertex],0)),1,1,"")</f>
        <v>3</v>
      </c>
      <c r="V776" s="48"/>
      <c r="W776" s="49"/>
      <c r="X776" s="48"/>
      <c r="Y776" s="49"/>
      <c r="Z776" s="48"/>
      <c r="AA776" s="49"/>
      <c r="AB776" s="48"/>
      <c r="AC776" s="49"/>
      <c r="AD776" s="48"/>
    </row>
    <row r="777" spans="1:30" ht="15">
      <c r="A777" s="65" t="s">
        <v>199</v>
      </c>
      <c r="B777" s="65" t="s">
        <v>235</v>
      </c>
      <c r="C777" s="66"/>
      <c r="D777" s="67"/>
      <c r="E777" s="66"/>
      <c r="F777" s="69"/>
      <c r="G777" s="66"/>
      <c r="H777" s="70"/>
      <c r="I777" s="71"/>
      <c r="J777" s="71"/>
      <c r="K777" s="34" t="s">
        <v>65</v>
      </c>
      <c r="L777" s="72">
        <v>777</v>
      </c>
      <c r="M777" s="72"/>
      <c r="N777" s="73"/>
      <c r="O777" s="79" t="s">
        <v>417</v>
      </c>
      <c r="P777" s="79">
        <v>1</v>
      </c>
      <c r="Q777" s="79" t="s">
        <v>418</v>
      </c>
      <c r="R777" s="79"/>
      <c r="S777" s="79"/>
      <c r="T777" s="78" t="str">
        <f>REPLACE(INDEX(GroupVertices[Group],MATCH(Edges24[[#This Row],[Vertex 1]],GroupVertices[Vertex],0)),1,1,"")</f>
        <v>1</v>
      </c>
      <c r="U777" s="78" t="str">
        <f>REPLACE(INDEX(GroupVertices[Group],MATCH(Edges24[[#This Row],[Vertex 2]],GroupVertices[Vertex],0)),1,1,"")</f>
        <v>1</v>
      </c>
      <c r="V777" s="48"/>
      <c r="W777" s="49"/>
      <c r="X777" s="48"/>
      <c r="Y777" s="49"/>
      <c r="Z777" s="48"/>
      <c r="AA777" s="49"/>
      <c r="AB777" s="48"/>
      <c r="AC777" s="49"/>
      <c r="AD777" s="48"/>
    </row>
    <row r="778" spans="1:30" ht="15">
      <c r="A778" s="65" t="s">
        <v>272</v>
      </c>
      <c r="B778" s="65" t="s">
        <v>235</v>
      </c>
      <c r="C778" s="66"/>
      <c r="D778" s="67"/>
      <c r="E778" s="66"/>
      <c r="F778" s="69"/>
      <c r="G778" s="66"/>
      <c r="H778" s="70"/>
      <c r="I778" s="71"/>
      <c r="J778" s="71"/>
      <c r="K778" s="34" t="s">
        <v>65</v>
      </c>
      <c r="L778" s="72">
        <v>778</v>
      </c>
      <c r="M778" s="72"/>
      <c r="N778" s="73"/>
      <c r="O778" s="79" t="s">
        <v>417</v>
      </c>
      <c r="P778" s="79">
        <v>1</v>
      </c>
      <c r="Q778" s="79" t="s">
        <v>418</v>
      </c>
      <c r="R778" s="79"/>
      <c r="S778" s="79"/>
      <c r="T778" s="78" t="str">
        <f>REPLACE(INDEX(GroupVertices[Group],MATCH(Edges24[[#This Row],[Vertex 1]],GroupVertices[Vertex],0)),1,1,"")</f>
        <v>1</v>
      </c>
      <c r="U778" s="78" t="str">
        <f>REPLACE(INDEX(GroupVertices[Group],MATCH(Edges24[[#This Row],[Vertex 2]],GroupVertices[Vertex],0)),1,1,"")</f>
        <v>1</v>
      </c>
      <c r="V778" s="48"/>
      <c r="W778" s="49"/>
      <c r="X778" s="48"/>
      <c r="Y778" s="49"/>
      <c r="Z778" s="48"/>
      <c r="AA778" s="49"/>
      <c r="AB778" s="48"/>
      <c r="AC778" s="49"/>
      <c r="AD778" s="48"/>
    </row>
    <row r="779" spans="1:30" ht="15">
      <c r="A779" s="65" t="s">
        <v>325</v>
      </c>
      <c r="B779" s="65" t="s">
        <v>235</v>
      </c>
      <c r="C779" s="66"/>
      <c r="D779" s="67"/>
      <c r="E779" s="66"/>
      <c r="F779" s="69"/>
      <c r="G779" s="66"/>
      <c r="H779" s="70"/>
      <c r="I779" s="71"/>
      <c r="J779" s="71"/>
      <c r="K779" s="34" t="s">
        <v>65</v>
      </c>
      <c r="L779" s="72">
        <v>779</v>
      </c>
      <c r="M779" s="72"/>
      <c r="N779" s="73"/>
      <c r="O779" s="79" t="s">
        <v>417</v>
      </c>
      <c r="P779" s="79">
        <v>1</v>
      </c>
      <c r="Q779" s="79" t="s">
        <v>418</v>
      </c>
      <c r="R779" s="79"/>
      <c r="S779" s="79"/>
      <c r="T779" s="78" t="str">
        <f>REPLACE(INDEX(GroupVertices[Group],MATCH(Edges24[[#This Row],[Vertex 1]],GroupVertices[Vertex],0)),1,1,"")</f>
        <v>3</v>
      </c>
      <c r="U779" s="78" t="str">
        <f>REPLACE(INDEX(GroupVertices[Group],MATCH(Edges24[[#This Row],[Vertex 2]],GroupVertices[Vertex],0)),1,1,"")</f>
        <v>1</v>
      </c>
      <c r="V779" s="48"/>
      <c r="W779" s="49"/>
      <c r="X779" s="48"/>
      <c r="Y779" s="49"/>
      <c r="Z779" s="48"/>
      <c r="AA779" s="49"/>
      <c r="AB779" s="48"/>
      <c r="AC779" s="49"/>
      <c r="AD779" s="48"/>
    </row>
    <row r="780" spans="1:30" ht="15">
      <c r="A780" s="65" t="s">
        <v>326</v>
      </c>
      <c r="B780" s="65" t="s">
        <v>350</v>
      </c>
      <c r="C780" s="66"/>
      <c r="D780" s="67"/>
      <c r="E780" s="66"/>
      <c r="F780" s="69"/>
      <c r="G780" s="66"/>
      <c r="H780" s="70"/>
      <c r="I780" s="71"/>
      <c r="J780" s="71"/>
      <c r="K780" s="34" t="s">
        <v>65</v>
      </c>
      <c r="L780" s="72">
        <v>780</v>
      </c>
      <c r="M780" s="72"/>
      <c r="N780" s="73"/>
      <c r="O780" s="79" t="s">
        <v>417</v>
      </c>
      <c r="P780" s="79">
        <v>1</v>
      </c>
      <c r="Q780" s="79" t="s">
        <v>418</v>
      </c>
      <c r="R780" s="79"/>
      <c r="S780" s="79"/>
      <c r="T780" s="78" t="str">
        <f>REPLACE(INDEX(GroupVertices[Group],MATCH(Edges24[[#This Row],[Vertex 1]],GroupVertices[Vertex],0)),1,1,"")</f>
        <v>3</v>
      </c>
      <c r="U780" s="78" t="str">
        <f>REPLACE(INDEX(GroupVertices[Group],MATCH(Edges24[[#This Row],[Vertex 2]],GroupVertices[Vertex],0)),1,1,"")</f>
        <v>3</v>
      </c>
      <c r="V780" s="48"/>
      <c r="W780" s="49"/>
      <c r="X780" s="48"/>
      <c r="Y780" s="49"/>
      <c r="Z780" s="48"/>
      <c r="AA780" s="49"/>
      <c r="AB780" s="48"/>
      <c r="AC780" s="49"/>
      <c r="AD780" s="48"/>
    </row>
    <row r="781" spans="1:30" ht="15">
      <c r="A781" s="65" t="s">
        <v>199</v>
      </c>
      <c r="B781" s="65" t="s">
        <v>326</v>
      </c>
      <c r="C781" s="66"/>
      <c r="D781" s="67"/>
      <c r="E781" s="66"/>
      <c r="F781" s="69"/>
      <c r="G781" s="66"/>
      <c r="H781" s="70"/>
      <c r="I781" s="71"/>
      <c r="J781" s="71"/>
      <c r="K781" s="34" t="s">
        <v>65</v>
      </c>
      <c r="L781" s="72">
        <v>781</v>
      </c>
      <c r="M781" s="72"/>
      <c r="N781" s="73"/>
      <c r="O781" s="79" t="s">
        <v>417</v>
      </c>
      <c r="P781" s="79">
        <v>1</v>
      </c>
      <c r="Q781" s="79" t="s">
        <v>418</v>
      </c>
      <c r="R781" s="79"/>
      <c r="S781" s="79"/>
      <c r="T781" s="78" t="str">
        <f>REPLACE(INDEX(GroupVertices[Group],MATCH(Edges24[[#This Row],[Vertex 1]],GroupVertices[Vertex],0)),1,1,"")</f>
        <v>1</v>
      </c>
      <c r="U781" s="78" t="str">
        <f>REPLACE(INDEX(GroupVertices[Group],MATCH(Edges24[[#This Row],[Vertex 2]],GroupVertices[Vertex],0)),1,1,"")</f>
        <v>3</v>
      </c>
      <c r="V781" s="48"/>
      <c r="W781" s="49"/>
      <c r="X781" s="48"/>
      <c r="Y781" s="49"/>
      <c r="Z781" s="48"/>
      <c r="AA781" s="49"/>
      <c r="AB781" s="48"/>
      <c r="AC781" s="49"/>
      <c r="AD781" s="48"/>
    </row>
    <row r="782" spans="1:30" ht="15">
      <c r="A782" s="65" t="s">
        <v>325</v>
      </c>
      <c r="B782" s="65" t="s">
        <v>326</v>
      </c>
      <c r="C782" s="66"/>
      <c r="D782" s="67"/>
      <c r="E782" s="66"/>
      <c r="F782" s="69"/>
      <c r="G782" s="66"/>
      <c r="H782" s="70"/>
      <c r="I782" s="71"/>
      <c r="J782" s="71"/>
      <c r="K782" s="34" t="s">
        <v>65</v>
      </c>
      <c r="L782" s="72">
        <v>782</v>
      </c>
      <c r="M782" s="72"/>
      <c r="N782" s="73"/>
      <c r="O782" s="79" t="s">
        <v>417</v>
      </c>
      <c r="P782" s="79">
        <v>1</v>
      </c>
      <c r="Q782" s="79" t="s">
        <v>418</v>
      </c>
      <c r="R782" s="79"/>
      <c r="S782" s="79"/>
      <c r="T782" s="78" t="str">
        <f>REPLACE(INDEX(GroupVertices[Group],MATCH(Edges24[[#This Row],[Vertex 1]],GroupVertices[Vertex],0)),1,1,"")</f>
        <v>3</v>
      </c>
      <c r="U782" s="78" t="str">
        <f>REPLACE(INDEX(GroupVertices[Group],MATCH(Edges24[[#This Row],[Vertex 2]],GroupVertices[Vertex],0)),1,1,"")</f>
        <v>3</v>
      </c>
      <c r="V782" s="48"/>
      <c r="W782" s="49"/>
      <c r="X782" s="48"/>
      <c r="Y782" s="49"/>
      <c r="Z782" s="48"/>
      <c r="AA782" s="49"/>
      <c r="AB782" s="48"/>
      <c r="AC782" s="49"/>
      <c r="AD782" s="48"/>
    </row>
    <row r="783" spans="1:30" ht="15">
      <c r="A783" s="65" t="s">
        <v>225</v>
      </c>
      <c r="B783" s="65" t="s">
        <v>340</v>
      </c>
      <c r="C783" s="66"/>
      <c r="D783" s="67"/>
      <c r="E783" s="66"/>
      <c r="F783" s="69"/>
      <c r="G783" s="66"/>
      <c r="H783" s="70"/>
      <c r="I783" s="71"/>
      <c r="J783" s="71"/>
      <c r="K783" s="34" t="s">
        <v>65</v>
      </c>
      <c r="L783" s="72">
        <v>783</v>
      </c>
      <c r="M783" s="72"/>
      <c r="N783" s="73"/>
      <c r="O783" s="79" t="s">
        <v>417</v>
      </c>
      <c r="P783" s="79">
        <v>1</v>
      </c>
      <c r="Q783" s="79" t="s">
        <v>418</v>
      </c>
      <c r="R783" s="79"/>
      <c r="S783" s="79"/>
      <c r="T783" s="78" t="str">
        <f>REPLACE(INDEX(GroupVertices[Group],MATCH(Edges24[[#This Row],[Vertex 1]],GroupVertices[Vertex],0)),1,1,"")</f>
        <v>5</v>
      </c>
      <c r="U783" s="78" t="str">
        <f>REPLACE(INDEX(GroupVertices[Group],MATCH(Edges24[[#This Row],[Vertex 2]],GroupVertices[Vertex],0)),1,1,"")</f>
        <v>4</v>
      </c>
      <c r="V783" s="48"/>
      <c r="W783" s="49"/>
      <c r="X783" s="48"/>
      <c r="Y783" s="49"/>
      <c r="Z783" s="48"/>
      <c r="AA783" s="49"/>
      <c r="AB783" s="48"/>
      <c r="AC783" s="49"/>
      <c r="AD783" s="48"/>
    </row>
    <row r="784" spans="1:30" ht="15">
      <c r="A784" s="65" t="s">
        <v>225</v>
      </c>
      <c r="B784" s="65" t="s">
        <v>234</v>
      </c>
      <c r="C784" s="66"/>
      <c r="D784" s="67"/>
      <c r="E784" s="66"/>
      <c r="F784" s="69"/>
      <c r="G784" s="66"/>
      <c r="H784" s="70"/>
      <c r="I784" s="71"/>
      <c r="J784" s="71"/>
      <c r="K784" s="34" t="s">
        <v>65</v>
      </c>
      <c r="L784" s="72">
        <v>784</v>
      </c>
      <c r="M784" s="72"/>
      <c r="N784" s="73"/>
      <c r="O784" s="79" t="s">
        <v>417</v>
      </c>
      <c r="P784" s="79">
        <v>1</v>
      </c>
      <c r="Q784" s="79" t="s">
        <v>418</v>
      </c>
      <c r="R784" s="79"/>
      <c r="S784" s="79"/>
      <c r="T784" s="78" t="str">
        <f>REPLACE(INDEX(GroupVertices[Group],MATCH(Edges24[[#This Row],[Vertex 1]],GroupVertices[Vertex],0)),1,1,"")</f>
        <v>5</v>
      </c>
      <c r="U784" s="78" t="str">
        <f>REPLACE(INDEX(GroupVertices[Group],MATCH(Edges24[[#This Row],[Vertex 2]],GroupVertices[Vertex],0)),1,1,"")</f>
        <v>2</v>
      </c>
      <c r="V784" s="48"/>
      <c r="W784" s="49"/>
      <c r="X784" s="48"/>
      <c r="Y784" s="49"/>
      <c r="Z784" s="48"/>
      <c r="AA784" s="49"/>
      <c r="AB784" s="48"/>
      <c r="AC784" s="49"/>
      <c r="AD784" s="48"/>
    </row>
    <row r="785" spans="1:30" ht="15">
      <c r="A785" s="65" t="s">
        <v>225</v>
      </c>
      <c r="B785" s="65" t="s">
        <v>339</v>
      </c>
      <c r="C785" s="66"/>
      <c r="D785" s="67"/>
      <c r="E785" s="66"/>
      <c r="F785" s="69"/>
      <c r="G785" s="66"/>
      <c r="H785" s="70"/>
      <c r="I785" s="71"/>
      <c r="J785" s="71"/>
      <c r="K785" s="34" t="s">
        <v>65</v>
      </c>
      <c r="L785" s="72">
        <v>785</v>
      </c>
      <c r="M785" s="72"/>
      <c r="N785" s="73"/>
      <c r="O785" s="79" t="s">
        <v>417</v>
      </c>
      <c r="P785" s="79">
        <v>1</v>
      </c>
      <c r="Q785" s="79" t="s">
        <v>418</v>
      </c>
      <c r="R785" s="79"/>
      <c r="S785" s="79"/>
      <c r="T785" s="78" t="str">
        <f>REPLACE(INDEX(GroupVertices[Group],MATCH(Edges24[[#This Row],[Vertex 1]],GroupVertices[Vertex],0)),1,1,"")</f>
        <v>5</v>
      </c>
      <c r="U785" s="78" t="str">
        <f>REPLACE(INDEX(GroupVertices[Group],MATCH(Edges24[[#This Row],[Vertex 2]],GroupVertices[Vertex],0)),1,1,"")</f>
        <v>2</v>
      </c>
      <c r="V785" s="48"/>
      <c r="W785" s="49"/>
      <c r="X785" s="48"/>
      <c r="Y785" s="49"/>
      <c r="Z785" s="48"/>
      <c r="AA785" s="49"/>
      <c r="AB785" s="48"/>
      <c r="AC785" s="49"/>
      <c r="AD785" s="48"/>
    </row>
    <row r="786" spans="1:30" ht="15">
      <c r="A786" s="65" t="s">
        <v>199</v>
      </c>
      <c r="B786" s="65" t="s">
        <v>225</v>
      </c>
      <c r="C786" s="66"/>
      <c r="D786" s="67"/>
      <c r="E786" s="66"/>
      <c r="F786" s="69"/>
      <c r="G786" s="66"/>
      <c r="H786" s="70"/>
      <c r="I786" s="71"/>
      <c r="J786" s="71"/>
      <c r="K786" s="34" t="s">
        <v>65</v>
      </c>
      <c r="L786" s="72">
        <v>786</v>
      </c>
      <c r="M786" s="72"/>
      <c r="N786" s="73"/>
      <c r="O786" s="79" t="s">
        <v>417</v>
      </c>
      <c r="P786" s="79">
        <v>1</v>
      </c>
      <c r="Q786" s="79" t="s">
        <v>418</v>
      </c>
      <c r="R786" s="79"/>
      <c r="S786" s="79"/>
      <c r="T786" s="78" t="str">
        <f>REPLACE(INDEX(GroupVertices[Group],MATCH(Edges24[[#This Row],[Vertex 1]],GroupVertices[Vertex],0)),1,1,"")</f>
        <v>1</v>
      </c>
      <c r="U786" s="78" t="str">
        <f>REPLACE(INDEX(GroupVertices[Group],MATCH(Edges24[[#This Row],[Vertex 2]],GroupVertices[Vertex],0)),1,1,"")</f>
        <v>5</v>
      </c>
      <c r="V786" s="48"/>
      <c r="W786" s="49"/>
      <c r="X786" s="48"/>
      <c r="Y786" s="49"/>
      <c r="Z786" s="48"/>
      <c r="AA786" s="49"/>
      <c r="AB786" s="48"/>
      <c r="AC786" s="49"/>
      <c r="AD786" s="48"/>
    </row>
    <row r="787" spans="1:30" ht="15">
      <c r="A787" s="65" t="s">
        <v>256</v>
      </c>
      <c r="B787" s="65" t="s">
        <v>225</v>
      </c>
      <c r="C787" s="66"/>
      <c r="D787" s="67"/>
      <c r="E787" s="66"/>
      <c r="F787" s="69"/>
      <c r="G787" s="66"/>
      <c r="H787" s="70"/>
      <c r="I787" s="71"/>
      <c r="J787" s="71"/>
      <c r="K787" s="34" t="s">
        <v>65</v>
      </c>
      <c r="L787" s="72">
        <v>787</v>
      </c>
      <c r="M787" s="72"/>
      <c r="N787" s="73"/>
      <c r="O787" s="79" t="s">
        <v>417</v>
      </c>
      <c r="P787" s="79">
        <v>1</v>
      </c>
      <c r="Q787" s="79" t="s">
        <v>418</v>
      </c>
      <c r="R787" s="79"/>
      <c r="S787" s="79"/>
      <c r="T787" s="78" t="str">
        <f>REPLACE(INDEX(GroupVertices[Group],MATCH(Edges24[[#This Row],[Vertex 1]],GroupVertices[Vertex],0)),1,1,"")</f>
        <v>5</v>
      </c>
      <c r="U787" s="78" t="str">
        <f>REPLACE(INDEX(GroupVertices[Group],MATCH(Edges24[[#This Row],[Vertex 2]],GroupVertices[Vertex],0)),1,1,"")</f>
        <v>5</v>
      </c>
      <c r="V787" s="48"/>
      <c r="W787" s="49"/>
      <c r="X787" s="48"/>
      <c r="Y787" s="49"/>
      <c r="Z787" s="48"/>
      <c r="AA787" s="49"/>
      <c r="AB787" s="48"/>
      <c r="AC787" s="49"/>
      <c r="AD787" s="48"/>
    </row>
    <row r="788" spans="1:30" ht="15">
      <c r="A788" s="65" t="s">
        <v>327</v>
      </c>
      <c r="B788" s="65" t="s">
        <v>225</v>
      </c>
      <c r="C788" s="66"/>
      <c r="D788" s="67"/>
      <c r="E788" s="66"/>
      <c r="F788" s="69"/>
      <c r="G788" s="66"/>
      <c r="H788" s="70"/>
      <c r="I788" s="71"/>
      <c r="J788" s="71"/>
      <c r="K788" s="34" t="s">
        <v>65</v>
      </c>
      <c r="L788" s="72">
        <v>788</v>
      </c>
      <c r="M788" s="72"/>
      <c r="N788" s="73"/>
      <c r="O788" s="79" t="s">
        <v>417</v>
      </c>
      <c r="P788" s="79">
        <v>1</v>
      </c>
      <c r="Q788" s="79" t="s">
        <v>418</v>
      </c>
      <c r="R788" s="79"/>
      <c r="S788" s="79"/>
      <c r="T788" s="78" t="str">
        <f>REPLACE(INDEX(GroupVertices[Group],MATCH(Edges24[[#This Row],[Vertex 1]],GroupVertices[Vertex],0)),1,1,"")</f>
        <v>5</v>
      </c>
      <c r="U788" s="78" t="str">
        <f>REPLACE(INDEX(GroupVertices[Group],MATCH(Edges24[[#This Row],[Vertex 2]],GroupVertices[Vertex],0)),1,1,"")</f>
        <v>5</v>
      </c>
      <c r="V788" s="48"/>
      <c r="W788" s="49"/>
      <c r="X788" s="48"/>
      <c r="Y788" s="49"/>
      <c r="Z788" s="48"/>
      <c r="AA788" s="49"/>
      <c r="AB788" s="48"/>
      <c r="AC788" s="49"/>
      <c r="AD788" s="48"/>
    </row>
    <row r="789" spans="1:30" ht="15">
      <c r="A789" s="65" t="s">
        <v>230</v>
      </c>
      <c r="B789" s="65" t="s">
        <v>299</v>
      </c>
      <c r="C789" s="66"/>
      <c r="D789" s="67"/>
      <c r="E789" s="66"/>
      <c r="F789" s="69"/>
      <c r="G789" s="66"/>
      <c r="H789" s="70"/>
      <c r="I789" s="71"/>
      <c r="J789" s="71"/>
      <c r="K789" s="34" t="s">
        <v>65</v>
      </c>
      <c r="L789" s="72">
        <v>789</v>
      </c>
      <c r="M789" s="72"/>
      <c r="N789" s="73"/>
      <c r="O789" s="79" t="s">
        <v>417</v>
      </c>
      <c r="P789" s="79">
        <v>1</v>
      </c>
      <c r="Q789" s="79" t="s">
        <v>418</v>
      </c>
      <c r="R789" s="79"/>
      <c r="S789" s="79"/>
      <c r="T789" s="78" t="str">
        <f>REPLACE(INDEX(GroupVertices[Group],MATCH(Edges24[[#This Row],[Vertex 1]],GroupVertices[Vertex],0)),1,1,"")</f>
        <v>1</v>
      </c>
      <c r="U789" s="78" t="str">
        <f>REPLACE(INDEX(GroupVertices[Group],MATCH(Edges24[[#This Row],[Vertex 2]],GroupVertices[Vertex],0)),1,1,"")</f>
        <v>1</v>
      </c>
      <c r="V789" s="48"/>
      <c r="W789" s="49"/>
      <c r="X789" s="48"/>
      <c r="Y789" s="49"/>
      <c r="Z789" s="48"/>
      <c r="AA789" s="49"/>
      <c r="AB789" s="48"/>
      <c r="AC789" s="49"/>
      <c r="AD789" s="48"/>
    </row>
    <row r="790" spans="1:30" ht="15">
      <c r="A790" s="65" t="s">
        <v>230</v>
      </c>
      <c r="B790" s="65" t="s">
        <v>276</v>
      </c>
      <c r="C790" s="66"/>
      <c r="D790" s="67"/>
      <c r="E790" s="66"/>
      <c r="F790" s="69"/>
      <c r="G790" s="66"/>
      <c r="H790" s="70"/>
      <c r="I790" s="71"/>
      <c r="J790" s="71"/>
      <c r="K790" s="34" t="s">
        <v>65</v>
      </c>
      <c r="L790" s="72">
        <v>790</v>
      </c>
      <c r="M790" s="72"/>
      <c r="N790" s="73"/>
      <c r="O790" s="79" t="s">
        <v>417</v>
      </c>
      <c r="P790" s="79">
        <v>1</v>
      </c>
      <c r="Q790" s="79" t="s">
        <v>418</v>
      </c>
      <c r="R790" s="79"/>
      <c r="S790" s="79"/>
      <c r="T790" s="78" t="str">
        <f>REPLACE(INDEX(GroupVertices[Group],MATCH(Edges24[[#This Row],[Vertex 1]],GroupVertices[Vertex],0)),1,1,"")</f>
        <v>1</v>
      </c>
      <c r="U790" s="78" t="str">
        <f>REPLACE(INDEX(GroupVertices[Group],MATCH(Edges24[[#This Row],[Vertex 2]],GroupVertices[Vertex],0)),1,1,"")</f>
        <v>3</v>
      </c>
      <c r="V790" s="48"/>
      <c r="W790" s="49"/>
      <c r="X790" s="48"/>
      <c r="Y790" s="49"/>
      <c r="Z790" s="48"/>
      <c r="AA790" s="49"/>
      <c r="AB790" s="48"/>
      <c r="AC790" s="49"/>
      <c r="AD790" s="48"/>
    </row>
    <row r="791" spans="1:30" ht="15">
      <c r="A791" s="65" t="s">
        <v>230</v>
      </c>
      <c r="B791" s="65" t="s">
        <v>219</v>
      </c>
      <c r="C791" s="66"/>
      <c r="D791" s="67"/>
      <c r="E791" s="66"/>
      <c r="F791" s="69"/>
      <c r="G791" s="66"/>
      <c r="H791" s="70"/>
      <c r="I791" s="71"/>
      <c r="J791" s="71"/>
      <c r="K791" s="34" t="s">
        <v>65</v>
      </c>
      <c r="L791" s="72">
        <v>791</v>
      </c>
      <c r="M791" s="72"/>
      <c r="N791" s="73"/>
      <c r="O791" s="79" t="s">
        <v>417</v>
      </c>
      <c r="P791" s="79">
        <v>1</v>
      </c>
      <c r="Q791" s="79" t="s">
        <v>418</v>
      </c>
      <c r="R791" s="79"/>
      <c r="S791" s="79"/>
      <c r="T791" s="78" t="str">
        <f>REPLACE(INDEX(GroupVertices[Group],MATCH(Edges24[[#This Row],[Vertex 1]],GroupVertices[Vertex],0)),1,1,"")</f>
        <v>1</v>
      </c>
      <c r="U791" s="78" t="str">
        <f>REPLACE(INDEX(GroupVertices[Group],MATCH(Edges24[[#This Row],[Vertex 2]],GroupVertices[Vertex],0)),1,1,"")</f>
        <v>4</v>
      </c>
      <c r="V791" s="48"/>
      <c r="W791" s="49"/>
      <c r="X791" s="48"/>
      <c r="Y791" s="49"/>
      <c r="Z791" s="48"/>
      <c r="AA791" s="49"/>
      <c r="AB791" s="48"/>
      <c r="AC791" s="49"/>
      <c r="AD791" s="48"/>
    </row>
    <row r="792" spans="1:30" ht="15">
      <c r="A792" s="65" t="s">
        <v>230</v>
      </c>
      <c r="B792" s="65" t="s">
        <v>311</v>
      </c>
      <c r="C792" s="66"/>
      <c r="D792" s="67"/>
      <c r="E792" s="66"/>
      <c r="F792" s="69"/>
      <c r="G792" s="66"/>
      <c r="H792" s="70"/>
      <c r="I792" s="71"/>
      <c r="J792" s="71"/>
      <c r="K792" s="34" t="s">
        <v>65</v>
      </c>
      <c r="L792" s="72">
        <v>792</v>
      </c>
      <c r="M792" s="72"/>
      <c r="N792" s="73"/>
      <c r="O792" s="79" t="s">
        <v>417</v>
      </c>
      <c r="P792" s="79">
        <v>1</v>
      </c>
      <c r="Q792" s="79" t="s">
        <v>418</v>
      </c>
      <c r="R792" s="79"/>
      <c r="S792" s="79"/>
      <c r="T792" s="78" t="str">
        <f>REPLACE(INDEX(GroupVertices[Group],MATCH(Edges24[[#This Row],[Vertex 1]],GroupVertices[Vertex],0)),1,1,"")</f>
        <v>1</v>
      </c>
      <c r="U792" s="78" t="str">
        <f>REPLACE(INDEX(GroupVertices[Group],MATCH(Edges24[[#This Row],[Vertex 2]],GroupVertices[Vertex],0)),1,1,"")</f>
        <v>3</v>
      </c>
      <c r="V792" s="48"/>
      <c r="W792" s="49"/>
      <c r="X792" s="48"/>
      <c r="Y792" s="49"/>
      <c r="Z792" s="48"/>
      <c r="AA792" s="49"/>
      <c r="AB792" s="48"/>
      <c r="AC792" s="49"/>
      <c r="AD792" s="48"/>
    </row>
    <row r="793" spans="1:30" ht="15">
      <c r="A793" s="65" t="s">
        <v>230</v>
      </c>
      <c r="B793" s="65" t="s">
        <v>260</v>
      </c>
      <c r="C793" s="66"/>
      <c r="D793" s="67"/>
      <c r="E793" s="66"/>
      <c r="F793" s="69"/>
      <c r="G793" s="66"/>
      <c r="H793" s="70"/>
      <c r="I793" s="71"/>
      <c r="J793" s="71"/>
      <c r="K793" s="34" t="s">
        <v>65</v>
      </c>
      <c r="L793" s="72">
        <v>793</v>
      </c>
      <c r="M793" s="72"/>
      <c r="N793" s="73"/>
      <c r="O793" s="79" t="s">
        <v>417</v>
      </c>
      <c r="P793" s="79">
        <v>1</v>
      </c>
      <c r="Q793" s="79" t="s">
        <v>418</v>
      </c>
      <c r="R793" s="79"/>
      <c r="S793" s="79"/>
      <c r="T793" s="78" t="str">
        <f>REPLACE(INDEX(GroupVertices[Group],MATCH(Edges24[[#This Row],[Vertex 1]],GroupVertices[Vertex],0)),1,1,"")</f>
        <v>1</v>
      </c>
      <c r="U793" s="78" t="str">
        <f>REPLACE(INDEX(GroupVertices[Group],MATCH(Edges24[[#This Row],[Vertex 2]],GroupVertices[Vertex],0)),1,1,"")</f>
        <v>3</v>
      </c>
      <c r="V793" s="48"/>
      <c r="W793" s="49"/>
      <c r="X793" s="48"/>
      <c r="Y793" s="49"/>
      <c r="Z793" s="48"/>
      <c r="AA793" s="49"/>
      <c r="AB793" s="48"/>
      <c r="AC793" s="49"/>
      <c r="AD793" s="48"/>
    </row>
    <row r="794" spans="1:30" ht="15">
      <c r="A794" s="65" t="s">
        <v>230</v>
      </c>
      <c r="B794" s="65" t="s">
        <v>263</v>
      </c>
      <c r="C794" s="66"/>
      <c r="D794" s="67"/>
      <c r="E794" s="66"/>
      <c r="F794" s="69"/>
      <c r="G794" s="66"/>
      <c r="H794" s="70"/>
      <c r="I794" s="71"/>
      <c r="J794" s="71"/>
      <c r="K794" s="34" t="s">
        <v>65</v>
      </c>
      <c r="L794" s="72">
        <v>794</v>
      </c>
      <c r="M794" s="72"/>
      <c r="N794" s="73"/>
      <c r="O794" s="79" t="s">
        <v>417</v>
      </c>
      <c r="P794" s="79">
        <v>1</v>
      </c>
      <c r="Q794" s="79" t="s">
        <v>418</v>
      </c>
      <c r="R794" s="79"/>
      <c r="S794" s="79"/>
      <c r="T794" s="78" t="str">
        <f>REPLACE(INDEX(GroupVertices[Group],MATCH(Edges24[[#This Row],[Vertex 1]],GroupVertices[Vertex],0)),1,1,"")</f>
        <v>1</v>
      </c>
      <c r="U794" s="78" t="str">
        <f>REPLACE(INDEX(GroupVertices[Group],MATCH(Edges24[[#This Row],[Vertex 2]],GroupVertices[Vertex],0)),1,1,"")</f>
        <v>1</v>
      </c>
      <c r="V794" s="48"/>
      <c r="W794" s="49"/>
      <c r="X794" s="48"/>
      <c r="Y794" s="49"/>
      <c r="Z794" s="48"/>
      <c r="AA794" s="49"/>
      <c r="AB794" s="48"/>
      <c r="AC794" s="49"/>
      <c r="AD794" s="48"/>
    </row>
    <row r="795" spans="1:30" ht="15">
      <c r="A795" s="65" t="s">
        <v>230</v>
      </c>
      <c r="B795" s="65" t="s">
        <v>297</v>
      </c>
      <c r="C795" s="66"/>
      <c r="D795" s="67"/>
      <c r="E795" s="66"/>
      <c r="F795" s="69"/>
      <c r="G795" s="66"/>
      <c r="H795" s="70"/>
      <c r="I795" s="71"/>
      <c r="J795" s="71"/>
      <c r="K795" s="34" t="s">
        <v>65</v>
      </c>
      <c r="L795" s="72">
        <v>795</v>
      </c>
      <c r="M795" s="72"/>
      <c r="N795" s="73"/>
      <c r="O795" s="79" t="s">
        <v>417</v>
      </c>
      <c r="P795" s="79">
        <v>1</v>
      </c>
      <c r="Q795" s="79" t="s">
        <v>418</v>
      </c>
      <c r="R795" s="79"/>
      <c r="S795" s="79"/>
      <c r="T795" s="78" t="str">
        <f>REPLACE(INDEX(GroupVertices[Group],MATCH(Edges24[[#This Row],[Vertex 1]],GroupVertices[Vertex],0)),1,1,"")</f>
        <v>1</v>
      </c>
      <c r="U795" s="78" t="str">
        <f>REPLACE(INDEX(GroupVertices[Group],MATCH(Edges24[[#This Row],[Vertex 2]],GroupVertices[Vertex],0)),1,1,"")</f>
        <v>4</v>
      </c>
      <c r="V795" s="48"/>
      <c r="W795" s="49"/>
      <c r="X795" s="48"/>
      <c r="Y795" s="49"/>
      <c r="Z795" s="48"/>
      <c r="AA795" s="49"/>
      <c r="AB795" s="48"/>
      <c r="AC795" s="49"/>
      <c r="AD795" s="48"/>
    </row>
    <row r="796" spans="1:30" ht="15">
      <c r="A796" s="65" t="s">
        <v>230</v>
      </c>
      <c r="B796" s="65" t="s">
        <v>339</v>
      </c>
      <c r="C796" s="66"/>
      <c r="D796" s="67"/>
      <c r="E796" s="66"/>
      <c r="F796" s="69"/>
      <c r="G796" s="66"/>
      <c r="H796" s="70"/>
      <c r="I796" s="71"/>
      <c r="J796" s="71"/>
      <c r="K796" s="34" t="s">
        <v>65</v>
      </c>
      <c r="L796" s="72">
        <v>796</v>
      </c>
      <c r="M796" s="72"/>
      <c r="N796" s="73"/>
      <c r="O796" s="79" t="s">
        <v>417</v>
      </c>
      <c r="P796" s="79">
        <v>1</v>
      </c>
      <c r="Q796" s="79" t="s">
        <v>418</v>
      </c>
      <c r="R796" s="79"/>
      <c r="S796" s="79"/>
      <c r="T796" s="78" t="str">
        <f>REPLACE(INDEX(GroupVertices[Group],MATCH(Edges24[[#This Row],[Vertex 1]],GroupVertices[Vertex],0)),1,1,"")</f>
        <v>1</v>
      </c>
      <c r="U796" s="78" t="str">
        <f>REPLACE(INDEX(GroupVertices[Group],MATCH(Edges24[[#This Row],[Vertex 2]],GroupVertices[Vertex],0)),1,1,"")</f>
        <v>2</v>
      </c>
      <c r="V796" s="48"/>
      <c r="W796" s="49"/>
      <c r="X796" s="48"/>
      <c r="Y796" s="49"/>
      <c r="Z796" s="48"/>
      <c r="AA796" s="49"/>
      <c r="AB796" s="48"/>
      <c r="AC796" s="49"/>
      <c r="AD796" s="48"/>
    </row>
    <row r="797" spans="1:30" ht="15">
      <c r="A797" s="65" t="s">
        <v>199</v>
      </c>
      <c r="B797" s="65" t="s">
        <v>230</v>
      </c>
      <c r="C797" s="66"/>
      <c r="D797" s="67"/>
      <c r="E797" s="66"/>
      <c r="F797" s="69"/>
      <c r="G797" s="66"/>
      <c r="H797" s="70"/>
      <c r="I797" s="71"/>
      <c r="J797" s="71"/>
      <c r="K797" s="34" t="s">
        <v>65</v>
      </c>
      <c r="L797" s="72">
        <v>797</v>
      </c>
      <c r="M797" s="72"/>
      <c r="N797" s="73"/>
      <c r="O797" s="79" t="s">
        <v>417</v>
      </c>
      <c r="P797" s="79">
        <v>1</v>
      </c>
      <c r="Q797" s="79" t="s">
        <v>418</v>
      </c>
      <c r="R797" s="79"/>
      <c r="S797" s="79"/>
      <c r="T797" s="78" t="str">
        <f>REPLACE(INDEX(GroupVertices[Group],MATCH(Edges24[[#This Row],[Vertex 1]],GroupVertices[Vertex],0)),1,1,"")</f>
        <v>1</v>
      </c>
      <c r="U797" s="78" t="str">
        <f>REPLACE(INDEX(GroupVertices[Group],MATCH(Edges24[[#This Row],[Vertex 2]],GroupVertices[Vertex],0)),1,1,"")</f>
        <v>1</v>
      </c>
      <c r="V797" s="48"/>
      <c r="W797" s="49"/>
      <c r="X797" s="48"/>
      <c r="Y797" s="49"/>
      <c r="Z797" s="48"/>
      <c r="AA797" s="49"/>
      <c r="AB797" s="48"/>
      <c r="AC797" s="49"/>
      <c r="AD797" s="48"/>
    </row>
    <row r="798" spans="1:30" ht="15">
      <c r="A798" s="65" t="s">
        <v>327</v>
      </c>
      <c r="B798" s="65" t="s">
        <v>230</v>
      </c>
      <c r="C798" s="66"/>
      <c r="D798" s="67"/>
      <c r="E798" s="66"/>
      <c r="F798" s="69"/>
      <c r="G798" s="66"/>
      <c r="H798" s="70"/>
      <c r="I798" s="71"/>
      <c r="J798" s="71"/>
      <c r="K798" s="34" t="s">
        <v>65</v>
      </c>
      <c r="L798" s="72">
        <v>798</v>
      </c>
      <c r="M798" s="72"/>
      <c r="N798" s="73"/>
      <c r="O798" s="79" t="s">
        <v>417</v>
      </c>
      <c r="P798" s="79">
        <v>1</v>
      </c>
      <c r="Q798" s="79" t="s">
        <v>418</v>
      </c>
      <c r="R798" s="79"/>
      <c r="S798" s="79"/>
      <c r="T798" s="78" t="str">
        <f>REPLACE(INDEX(GroupVertices[Group],MATCH(Edges24[[#This Row],[Vertex 1]],GroupVertices[Vertex],0)),1,1,"")</f>
        <v>5</v>
      </c>
      <c r="U798" s="78" t="str">
        <f>REPLACE(INDEX(GroupVertices[Group],MATCH(Edges24[[#This Row],[Vertex 2]],GroupVertices[Vertex],0)),1,1,"")</f>
        <v>1</v>
      </c>
      <c r="V798" s="48"/>
      <c r="W798" s="49"/>
      <c r="X798" s="48"/>
      <c r="Y798" s="49"/>
      <c r="Z798" s="48"/>
      <c r="AA798" s="49"/>
      <c r="AB798" s="48"/>
      <c r="AC798" s="49"/>
      <c r="AD798" s="48"/>
    </row>
    <row r="799" spans="1:30" ht="15">
      <c r="A799" s="65" t="s">
        <v>222</v>
      </c>
      <c r="B799" s="65" t="s">
        <v>327</v>
      </c>
      <c r="C799" s="66"/>
      <c r="D799" s="67"/>
      <c r="E799" s="66"/>
      <c r="F799" s="69"/>
      <c r="G799" s="66"/>
      <c r="H799" s="70"/>
      <c r="I799" s="71"/>
      <c r="J799" s="71"/>
      <c r="K799" s="34" t="s">
        <v>65</v>
      </c>
      <c r="L799" s="72">
        <v>799</v>
      </c>
      <c r="M799" s="72"/>
      <c r="N799" s="73"/>
      <c r="O799" s="79" t="s">
        <v>417</v>
      </c>
      <c r="P799" s="79">
        <v>1</v>
      </c>
      <c r="Q799" s="79" t="s">
        <v>418</v>
      </c>
      <c r="R799" s="79"/>
      <c r="S799" s="79"/>
      <c r="T799" s="78" t="str">
        <f>REPLACE(INDEX(GroupVertices[Group],MATCH(Edges24[[#This Row],[Vertex 1]],GroupVertices[Vertex],0)),1,1,"")</f>
        <v>3</v>
      </c>
      <c r="U799" s="78" t="str">
        <f>REPLACE(INDEX(GroupVertices[Group],MATCH(Edges24[[#This Row],[Vertex 2]],GroupVertices[Vertex],0)),1,1,"")</f>
        <v>5</v>
      </c>
      <c r="V799" s="48"/>
      <c r="W799" s="49"/>
      <c r="X799" s="48"/>
      <c r="Y799" s="49"/>
      <c r="Z799" s="48"/>
      <c r="AA799" s="49"/>
      <c r="AB799" s="48"/>
      <c r="AC799" s="49"/>
      <c r="AD799" s="48"/>
    </row>
    <row r="800" spans="1:30" ht="15">
      <c r="A800" s="65" t="s">
        <v>328</v>
      </c>
      <c r="B800" s="65" t="s">
        <v>327</v>
      </c>
      <c r="C800" s="66"/>
      <c r="D800" s="67"/>
      <c r="E800" s="66"/>
      <c r="F800" s="69"/>
      <c r="G800" s="66"/>
      <c r="H800" s="70"/>
      <c r="I800" s="71"/>
      <c r="J800" s="71"/>
      <c r="K800" s="34" t="s">
        <v>65</v>
      </c>
      <c r="L800" s="72">
        <v>800</v>
      </c>
      <c r="M800" s="72"/>
      <c r="N800" s="73"/>
      <c r="O800" s="79" t="s">
        <v>417</v>
      </c>
      <c r="P800" s="79">
        <v>1</v>
      </c>
      <c r="Q800" s="79" t="s">
        <v>418</v>
      </c>
      <c r="R800" s="79"/>
      <c r="S800" s="79"/>
      <c r="T800" s="78" t="str">
        <f>REPLACE(INDEX(GroupVertices[Group],MATCH(Edges24[[#This Row],[Vertex 1]],GroupVertices[Vertex],0)),1,1,"")</f>
        <v>2</v>
      </c>
      <c r="U800" s="78" t="str">
        <f>REPLACE(INDEX(GroupVertices[Group],MATCH(Edges24[[#This Row],[Vertex 2]],GroupVertices[Vertex],0)),1,1,"")</f>
        <v>5</v>
      </c>
      <c r="V800" s="48"/>
      <c r="W800" s="49"/>
      <c r="X800" s="48"/>
      <c r="Y800" s="49"/>
      <c r="Z800" s="48"/>
      <c r="AA800" s="49"/>
      <c r="AB800" s="48"/>
      <c r="AC800" s="49"/>
      <c r="AD800" s="48"/>
    </row>
    <row r="801" spans="1:30" ht="15">
      <c r="A801" s="65" t="s">
        <v>329</v>
      </c>
      <c r="B801" s="65" t="s">
        <v>327</v>
      </c>
      <c r="C801" s="66"/>
      <c r="D801" s="67"/>
      <c r="E801" s="66"/>
      <c r="F801" s="69"/>
      <c r="G801" s="66"/>
      <c r="H801" s="70"/>
      <c r="I801" s="71"/>
      <c r="J801" s="71"/>
      <c r="K801" s="34" t="s">
        <v>65</v>
      </c>
      <c r="L801" s="72">
        <v>801</v>
      </c>
      <c r="M801" s="72"/>
      <c r="N801" s="73"/>
      <c r="O801" s="79" t="s">
        <v>417</v>
      </c>
      <c r="P801" s="79">
        <v>1</v>
      </c>
      <c r="Q801" s="79" t="s">
        <v>418</v>
      </c>
      <c r="R801" s="79"/>
      <c r="S801" s="79"/>
      <c r="T801" s="78" t="str">
        <f>REPLACE(INDEX(GroupVertices[Group],MATCH(Edges24[[#This Row],[Vertex 1]],GroupVertices[Vertex],0)),1,1,"")</f>
        <v>2</v>
      </c>
      <c r="U801" s="78" t="str">
        <f>REPLACE(INDEX(GroupVertices[Group],MATCH(Edges24[[#This Row],[Vertex 2]],GroupVertices[Vertex],0)),1,1,"")</f>
        <v>5</v>
      </c>
      <c r="V801" s="48"/>
      <c r="W801" s="49"/>
      <c r="X801" s="48"/>
      <c r="Y801" s="49"/>
      <c r="Z801" s="48"/>
      <c r="AA801" s="49"/>
      <c r="AB801" s="48"/>
      <c r="AC801" s="49"/>
      <c r="AD801" s="48"/>
    </row>
    <row r="802" spans="1:30" ht="15">
      <c r="A802" s="65" t="s">
        <v>327</v>
      </c>
      <c r="B802" s="65" t="s">
        <v>234</v>
      </c>
      <c r="C802" s="66"/>
      <c r="D802" s="67"/>
      <c r="E802" s="66"/>
      <c r="F802" s="69"/>
      <c r="G802" s="66"/>
      <c r="H802" s="70"/>
      <c r="I802" s="71"/>
      <c r="J802" s="71"/>
      <c r="K802" s="34" t="s">
        <v>65</v>
      </c>
      <c r="L802" s="72">
        <v>802</v>
      </c>
      <c r="M802" s="72"/>
      <c r="N802" s="73"/>
      <c r="O802" s="79" t="s">
        <v>417</v>
      </c>
      <c r="P802" s="79">
        <v>1</v>
      </c>
      <c r="Q802" s="79" t="s">
        <v>418</v>
      </c>
      <c r="R802" s="79"/>
      <c r="S802" s="79"/>
      <c r="T802" s="78" t="str">
        <f>REPLACE(INDEX(GroupVertices[Group],MATCH(Edges24[[#This Row],[Vertex 1]],GroupVertices[Vertex],0)),1,1,"")</f>
        <v>5</v>
      </c>
      <c r="U802" s="78" t="str">
        <f>REPLACE(INDEX(GroupVertices[Group],MATCH(Edges24[[#This Row],[Vertex 2]],GroupVertices[Vertex],0)),1,1,"")</f>
        <v>2</v>
      </c>
      <c r="V802" s="48"/>
      <c r="W802" s="49"/>
      <c r="X802" s="48"/>
      <c r="Y802" s="49"/>
      <c r="Z802" s="48"/>
      <c r="AA802" s="49"/>
      <c r="AB802" s="48"/>
      <c r="AC802" s="49"/>
      <c r="AD802" s="48"/>
    </row>
    <row r="803" spans="1:30" ht="15">
      <c r="A803" s="65" t="s">
        <v>327</v>
      </c>
      <c r="B803" s="65" t="s">
        <v>332</v>
      </c>
      <c r="C803" s="66"/>
      <c r="D803" s="67"/>
      <c r="E803" s="66"/>
      <c r="F803" s="69"/>
      <c r="G803" s="66"/>
      <c r="H803" s="70"/>
      <c r="I803" s="71"/>
      <c r="J803" s="71"/>
      <c r="K803" s="34" t="s">
        <v>65</v>
      </c>
      <c r="L803" s="72">
        <v>803</v>
      </c>
      <c r="M803" s="72"/>
      <c r="N803" s="73"/>
      <c r="O803" s="79" t="s">
        <v>417</v>
      </c>
      <c r="P803" s="79">
        <v>1</v>
      </c>
      <c r="Q803" s="79" t="s">
        <v>418</v>
      </c>
      <c r="R803" s="79"/>
      <c r="S803" s="79"/>
      <c r="T803" s="78" t="str">
        <f>REPLACE(INDEX(GroupVertices[Group],MATCH(Edges24[[#This Row],[Vertex 1]],GroupVertices[Vertex],0)),1,1,"")</f>
        <v>5</v>
      </c>
      <c r="U803" s="78" t="str">
        <f>REPLACE(INDEX(GroupVertices[Group],MATCH(Edges24[[#This Row],[Vertex 2]],GroupVertices[Vertex],0)),1,1,"")</f>
        <v>4</v>
      </c>
      <c r="V803" s="48"/>
      <c r="W803" s="49"/>
      <c r="X803" s="48"/>
      <c r="Y803" s="49"/>
      <c r="Z803" s="48"/>
      <c r="AA803" s="49"/>
      <c r="AB803" s="48"/>
      <c r="AC803" s="49"/>
      <c r="AD803" s="48"/>
    </row>
    <row r="804" spans="1:30" ht="15">
      <c r="A804" s="65" t="s">
        <v>327</v>
      </c>
      <c r="B804" s="65" t="s">
        <v>312</v>
      </c>
      <c r="C804" s="66"/>
      <c r="D804" s="67"/>
      <c r="E804" s="66"/>
      <c r="F804" s="69"/>
      <c r="G804" s="66"/>
      <c r="H804" s="70"/>
      <c r="I804" s="71"/>
      <c r="J804" s="71"/>
      <c r="K804" s="34" t="s">
        <v>65</v>
      </c>
      <c r="L804" s="72">
        <v>804</v>
      </c>
      <c r="M804" s="72"/>
      <c r="N804" s="73"/>
      <c r="O804" s="79" t="s">
        <v>417</v>
      </c>
      <c r="P804" s="79">
        <v>1</v>
      </c>
      <c r="Q804" s="79" t="s">
        <v>418</v>
      </c>
      <c r="R804" s="79"/>
      <c r="S804" s="79"/>
      <c r="T804" s="78" t="str">
        <f>REPLACE(INDEX(GroupVertices[Group],MATCH(Edges24[[#This Row],[Vertex 1]],GroupVertices[Vertex],0)),1,1,"")</f>
        <v>5</v>
      </c>
      <c r="U804" s="78" t="str">
        <f>REPLACE(INDEX(GroupVertices[Group],MATCH(Edges24[[#This Row],[Vertex 2]],GroupVertices[Vertex],0)),1,1,"")</f>
        <v>2</v>
      </c>
      <c r="V804" s="48"/>
      <c r="W804" s="49"/>
      <c r="X804" s="48"/>
      <c r="Y804" s="49"/>
      <c r="Z804" s="48"/>
      <c r="AA804" s="49"/>
      <c r="AB804" s="48"/>
      <c r="AC804" s="49"/>
      <c r="AD804" s="48"/>
    </row>
    <row r="805" spans="1:30" ht="15">
      <c r="A805" s="65" t="s">
        <v>327</v>
      </c>
      <c r="B805" s="65" t="s">
        <v>413</v>
      </c>
      <c r="C805" s="66"/>
      <c r="D805" s="67"/>
      <c r="E805" s="66"/>
      <c r="F805" s="69"/>
      <c r="G805" s="66"/>
      <c r="H805" s="70"/>
      <c r="I805" s="71"/>
      <c r="J805" s="71"/>
      <c r="K805" s="34" t="s">
        <v>65</v>
      </c>
      <c r="L805" s="72">
        <v>805</v>
      </c>
      <c r="M805" s="72"/>
      <c r="N805" s="73"/>
      <c r="O805" s="79" t="s">
        <v>417</v>
      </c>
      <c r="P805" s="79">
        <v>1</v>
      </c>
      <c r="Q805" s="79" t="s">
        <v>418</v>
      </c>
      <c r="R805" s="79"/>
      <c r="S805" s="79"/>
      <c r="T805" s="78" t="str">
        <f>REPLACE(INDEX(GroupVertices[Group],MATCH(Edges24[[#This Row],[Vertex 1]],GroupVertices[Vertex],0)),1,1,"")</f>
        <v>5</v>
      </c>
      <c r="U805" s="78" t="str">
        <f>REPLACE(INDEX(GroupVertices[Group],MATCH(Edges24[[#This Row],[Vertex 2]],GroupVertices[Vertex],0)),1,1,"")</f>
        <v>5</v>
      </c>
      <c r="V805" s="48"/>
      <c r="W805" s="49"/>
      <c r="X805" s="48"/>
      <c r="Y805" s="49"/>
      <c r="Z805" s="48"/>
      <c r="AA805" s="49"/>
      <c r="AB805" s="48"/>
      <c r="AC805" s="49"/>
      <c r="AD805" s="48"/>
    </row>
    <row r="806" spans="1:30" ht="15">
      <c r="A806" s="65" t="s">
        <v>327</v>
      </c>
      <c r="B806" s="65" t="s">
        <v>338</v>
      </c>
      <c r="C806" s="66"/>
      <c r="D806" s="67"/>
      <c r="E806" s="66"/>
      <c r="F806" s="69"/>
      <c r="G806" s="66"/>
      <c r="H806" s="70"/>
      <c r="I806" s="71"/>
      <c r="J806" s="71"/>
      <c r="K806" s="34" t="s">
        <v>65</v>
      </c>
      <c r="L806" s="72">
        <v>806</v>
      </c>
      <c r="M806" s="72"/>
      <c r="N806" s="73"/>
      <c r="O806" s="79" t="s">
        <v>417</v>
      </c>
      <c r="P806" s="79">
        <v>1</v>
      </c>
      <c r="Q806" s="79" t="s">
        <v>418</v>
      </c>
      <c r="R806" s="79"/>
      <c r="S806" s="79"/>
      <c r="T806" s="78" t="str">
        <f>REPLACE(INDEX(GroupVertices[Group],MATCH(Edges24[[#This Row],[Vertex 1]],GroupVertices[Vertex],0)),1,1,"")</f>
        <v>5</v>
      </c>
      <c r="U806" s="78" t="str">
        <f>REPLACE(INDEX(GroupVertices[Group],MATCH(Edges24[[#This Row],[Vertex 2]],GroupVertices[Vertex],0)),1,1,"")</f>
        <v>4</v>
      </c>
      <c r="V806" s="48"/>
      <c r="W806" s="49"/>
      <c r="X806" s="48"/>
      <c r="Y806" s="49"/>
      <c r="Z806" s="48"/>
      <c r="AA806" s="49"/>
      <c r="AB806" s="48"/>
      <c r="AC806" s="49"/>
      <c r="AD806" s="48"/>
    </row>
    <row r="807" spans="1:30" ht="15">
      <c r="A807" s="65" t="s">
        <v>327</v>
      </c>
      <c r="B807" s="65" t="s">
        <v>339</v>
      </c>
      <c r="C807" s="66"/>
      <c r="D807" s="67"/>
      <c r="E807" s="66"/>
      <c r="F807" s="69"/>
      <c r="G807" s="66"/>
      <c r="H807" s="70"/>
      <c r="I807" s="71"/>
      <c r="J807" s="71"/>
      <c r="K807" s="34" t="s">
        <v>65</v>
      </c>
      <c r="L807" s="72">
        <v>807</v>
      </c>
      <c r="M807" s="72"/>
      <c r="N807" s="73"/>
      <c r="O807" s="79" t="s">
        <v>417</v>
      </c>
      <c r="P807" s="79">
        <v>1</v>
      </c>
      <c r="Q807" s="79" t="s">
        <v>418</v>
      </c>
      <c r="R807" s="79"/>
      <c r="S807" s="79"/>
      <c r="T807" s="78" t="str">
        <f>REPLACE(INDEX(GroupVertices[Group],MATCH(Edges24[[#This Row],[Vertex 1]],GroupVertices[Vertex],0)),1,1,"")</f>
        <v>5</v>
      </c>
      <c r="U807" s="78" t="str">
        <f>REPLACE(INDEX(GroupVertices[Group],MATCH(Edges24[[#This Row],[Vertex 2]],GroupVertices[Vertex],0)),1,1,"")</f>
        <v>2</v>
      </c>
      <c r="V807" s="48"/>
      <c r="W807" s="49"/>
      <c r="X807" s="48"/>
      <c r="Y807" s="49"/>
      <c r="Z807" s="48"/>
      <c r="AA807" s="49"/>
      <c r="AB807" s="48"/>
      <c r="AC807" s="49"/>
      <c r="AD807" s="48"/>
    </row>
    <row r="808" spans="1:30" ht="15">
      <c r="A808" s="65" t="s">
        <v>327</v>
      </c>
      <c r="B808" s="65" t="s">
        <v>358</v>
      </c>
      <c r="C808" s="66"/>
      <c r="D808" s="67"/>
      <c r="E808" s="66"/>
      <c r="F808" s="69"/>
      <c r="G808" s="66"/>
      <c r="H808" s="70"/>
      <c r="I808" s="71"/>
      <c r="J808" s="71"/>
      <c r="K808" s="34" t="s">
        <v>65</v>
      </c>
      <c r="L808" s="72">
        <v>808</v>
      </c>
      <c r="M808" s="72"/>
      <c r="N808" s="73"/>
      <c r="O808" s="79" t="s">
        <v>417</v>
      </c>
      <c r="P808" s="79">
        <v>1</v>
      </c>
      <c r="Q808" s="79" t="s">
        <v>418</v>
      </c>
      <c r="R808" s="79"/>
      <c r="S808" s="79"/>
      <c r="T808" s="78" t="str">
        <f>REPLACE(INDEX(GroupVertices[Group],MATCH(Edges24[[#This Row],[Vertex 1]],GroupVertices[Vertex],0)),1,1,"")</f>
        <v>5</v>
      </c>
      <c r="U808" s="78" t="str">
        <f>REPLACE(INDEX(GroupVertices[Group],MATCH(Edges24[[#This Row],[Vertex 2]],GroupVertices[Vertex],0)),1,1,"")</f>
        <v>1</v>
      </c>
      <c r="V808" s="48"/>
      <c r="W808" s="49"/>
      <c r="X808" s="48"/>
      <c r="Y808" s="49"/>
      <c r="Z808" s="48"/>
      <c r="AA808" s="49"/>
      <c r="AB808" s="48"/>
      <c r="AC808" s="49"/>
      <c r="AD808" s="48"/>
    </row>
    <row r="809" spans="1:30" ht="15">
      <c r="A809" s="65" t="s">
        <v>199</v>
      </c>
      <c r="B809" s="65" t="s">
        <v>327</v>
      </c>
      <c r="C809" s="66"/>
      <c r="D809" s="67"/>
      <c r="E809" s="66"/>
      <c r="F809" s="69"/>
      <c r="G809" s="66"/>
      <c r="H809" s="70"/>
      <c r="I809" s="71"/>
      <c r="J809" s="71"/>
      <c r="K809" s="34" t="s">
        <v>65</v>
      </c>
      <c r="L809" s="72">
        <v>809</v>
      </c>
      <c r="M809" s="72"/>
      <c r="N809" s="73"/>
      <c r="O809" s="79" t="s">
        <v>417</v>
      </c>
      <c r="P809" s="79">
        <v>1</v>
      </c>
      <c r="Q809" s="79" t="s">
        <v>418</v>
      </c>
      <c r="R809" s="79"/>
      <c r="S809" s="79"/>
      <c r="T809" s="78" t="str">
        <f>REPLACE(INDEX(GroupVertices[Group],MATCH(Edges24[[#This Row],[Vertex 1]],GroupVertices[Vertex],0)),1,1,"")</f>
        <v>1</v>
      </c>
      <c r="U809" s="78" t="str">
        <f>REPLACE(INDEX(GroupVertices[Group],MATCH(Edges24[[#This Row],[Vertex 2]],GroupVertices[Vertex],0)),1,1,"")</f>
        <v>5</v>
      </c>
      <c r="V809" s="48"/>
      <c r="W809" s="49"/>
      <c r="X809" s="48"/>
      <c r="Y809" s="49"/>
      <c r="Z809" s="48"/>
      <c r="AA809" s="49"/>
      <c r="AB809" s="48"/>
      <c r="AC809" s="49"/>
      <c r="AD809" s="48"/>
    </row>
    <row r="810" spans="1:30" ht="15">
      <c r="A810" s="65" t="s">
        <v>330</v>
      </c>
      <c r="B810" s="65" t="s">
        <v>222</v>
      </c>
      <c r="C810" s="66"/>
      <c r="D810" s="67"/>
      <c r="E810" s="66"/>
      <c r="F810" s="69"/>
      <c r="G810" s="66"/>
      <c r="H810" s="70"/>
      <c r="I810" s="71"/>
      <c r="J810" s="71"/>
      <c r="K810" s="34" t="s">
        <v>65</v>
      </c>
      <c r="L810" s="72">
        <v>810</v>
      </c>
      <c r="M810" s="72"/>
      <c r="N810" s="73"/>
      <c r="O810" s="79" t="s">
        <v>417</v>
      </c>
      <c r="P810" s="79">
        <v>1</v>
      </c>
      <c r="Q810" s="79" t="s">
        <v>418</v>
      </c>
      <c r="R810" s="79"/>
      <c r="S810" s="79"/>
      <c r="T810" s="78" t="str">
        <f>REPLACE(INDEX(GroupVertices[Group],MATCH(Edges24[[#This Row],[Vertex 1]],GroupVertices[Vertex],0)),1,1,"")</f>
        <v>4</v>
      </c>
      <c r="U810" s="78" t="str">
        <f>REPLACE(INDEX(GroupVertices[Group],MATCH(Edges24[[#This Row],[Vertex 2]],GroupVertices[Vertex],0)),1,1,"")</f>
        <v>3</v>
      </c>
      <c r="V810" s="48"/>
      <c r="W810" s="49"/>
      <c r="X810" s="48"/>
      <c r="Y810" s="49"/>
      <c r="Z810" s="48"/>
      <c r="AA810" s="49"/>
      <c r="AB810" s="48"/>
      <c r="AC810" s="49"/>
      <c r="AD810" s="48"/>
    </row>
    <row r="811" spans="1:30" ht="15">
      <c r="A811" s="65" t="s">
        <v>199</v>
      </c>
      <c r="B811" s="65" t="s">
        <v>330</v>
      </c>
      <c r="C811" s="66"/>
      <c r="D811" s="67"/>
      <c r="E811" s="66"/>
      <c r="F811" s="69"/>
      <c r="G811" s="66"/>
      <c r="H811" s="70"/>
      <c r="I811" s="71"/>
      <c r="J811" s="71"/>
      <c r="K811" s="34" t="s">
        <v>65</v>
      </c>
      <c r="L811" s="72">
        <v>811</v>
      </c>
      <c r="M811" s="72"/>
      <c r="N811" s="73"/>
      <c r="O811" s="79" t="s">
        <v>417</v>
      </c>
      <c r="P811" s="79">
        <v>1</v>
      </c>
      <c r="Q811" s="79" t="s">
        <v>418</v>
      </c>
      <c r="R811" s="79"/>
      <c r="S811" s="79"/>
      <c r="T811" s="78" t="str">
        <f>REPLACE(INDEX(GroupVertices[Group],MATCH(Edges24[[#This Row],[Vertex 1]],GroupVertices[Vertex],0)),1,1,"")</f>
        <v>1</v>
      </c>
      <c r="U811" s="78" t="str">
        <f>REPLACE(INDEX(GroupVertices[Group],MATCH(Edges24[[#This Row],[Vertex 2]],GroupVertices[Vertex],0)),1,1,"")</f>
        <v>4</v>
      </c>
      <c r="V811" s="48"/>
      <c r="W811" s="49"/>
      <c r="X811" s="48"/>
      <c r="Y811" s="49"/>
      <c r="Z811" s="48"/>
      <c r="AA811" s="49"/>
      <c r="AB811" s="48"/>
      <c r="AC811" s="49"/>
      <c r="AD811" s="48"/>
    </row>
    <row r="812" spans="1:30" ht="15">
      <c r="A812" s="65" t="s">
        <v>239</v>
      </c>
      <c r="B812" s="65" t="s">
        <v>330</v>
      </c>
      <c r="C812" s="66"/>
      <c r="D812" s="67"/>
      <c r="E812" s="66"/>
      <c r="F812" s="69"/>
      <c r="G812" s="66"/>
      <c r="H812" s="70"/>
      <c r="I812" s="71"/>
      <c r="J812" s="71"/>
      <c r="K812" s="34" t="s">
        <v>65</v>
      </c>
      <c r="L812" s="72">
        <v>812</v>
      </c>
      <c r="M812" s="72"/>
      <c r="N812" s="73"/>
      <c r="O812" s="79" t="s">
        <v>417</v>
      </c>
      <c r="P812" s="79">
        <v>1</v>
      </c>
      <c r="Q812" s="79" t="s">
        <v>418</v>
      </c>
      <c r="R812" s="79"/>
      <c r="S812" s="79"/>
      <c r="T812" s="78" t="str">
        <f>REPLACE(INDEX(GroupVertices[Group],MATCH(Edges24[[#This Row],[Vertex 1]],GroupVertices[Vertex],0)),1,1,"")</f>
        <v>3</v>
      </c>
      <c r="U812" s="78" t="str">
        <f>REPLACE(INDEX(GroupVertices[Group],MATCH(Edges24[[#This Row],[Vertex 2]],GroupVertices[Vertex],0)),1,1,"")</f>
        <v>4</v>
      </c>
      <c r="V812" s="48"/>
      <c r="W812" s="49"/>
      <c r="X812" s="48"/>
      <c r="Y812" s="49"/>
      <c r="Z812" s="48"/>
      <c r="AA812" s="49"/>
      <c r="AB812" s="48"/>
      <c r="AC812" s="49"/>
      <c r="AD812" s="48"/>
    </row>
    <row r="813" spans="1:30" ht="15">
      <c r="A813" s="65" t="s">
        <v>287</v>
      </c>
      <c r="B813" s="65" t="s">
        <v>330</v>
      </c>
      <c r="C813" s="66"/>
      <c r="D813" s="67"/>
      <c r="E813" s="66"/>
      <c r="F813" s="69"/>
      <c r="G813" s="66"/>
      <c r="H813" s="70"/>
      <c r="I813" s="71"/>
      <c r="J813" s="71"/>
      <c r="K813" s="34" t="s">
        <v>65</v>
      </c>
      <c r="L813" s="72">
        <v>813</v>
      </c>
      <c r="M813" s="72"/>
      <c r="N813" s="73"/>
      <c r="O813" s="79" t="s">
        <v>417</v>
      </c>
      <c r="P813" s="79">
        <v>1</v>
      </c>
      <c r="Q813" s="79" t="s">
        <v>418</v>
      </c>
      <c r="R813" s="79"/>
      <c r="S813" s="79"/>
      <c r="T813" s="78" t="str">
        <f>REPLACE(INDEX(GroupVertices[Group],MATCH(Edges24[[#This Row],[Vertex 1]],GroupVertices[Vertex],0)),1,1,"")</f>
        <v>4</v>
      </c>
      <c r="U813" s="78" t="str">
        <f>REPLACE(INDEX(GroupVertices[Group],MATCH(Edges24[[#This Row],[Vertex 2]],GroupVertices[Vertex],0)),1,1,"")</f>
        <v>4</v>
      </c>
      <c r="V813" s="48"/>
      <c r="W813" s="49"/>
      <c r="X813" s="48"/>
      <c r="Y813" s="49"/>
      <c r="Z813" s="48"/>
      <c r="AA813" s="49"/>
      <c r="AB813" s="48"/>
      <c r="AC813" s="49"/>
      <c r="AD813" s="48"/>
    </row>
    <row r="814" spans="1:30" ht="15">
      <c r="A814" s="65" t="s">
        <v>290</v>
      </c>
      <c r="B814" s="65" t="s">
        <v>330</v>
      </c>
      <c r="C814" s="66"/>
      <c r="D814" s="67"/>
      <c r="E814" s="66"/>
      <c r="F814" s="69"/>
      <c r="G814" s="66"/>
      <c r="H814" s="70"/>
      <c r="I814" s="71"/>
      <c r="J814" s="71"/>
      <c r="K814" s="34" t="s">
        <v>65</v>
      </c>
      <c r="L814" s="72">
        <v>814</v>
      </c>
      <c r="M814" s="72"/>
      <c r="N814" s="73"/>
      <c r="O814" s="79" t="s">
        <v>417</v>
      </c>
      <c r="P814" s="79">
        <v>1</v>
      </c>
      <c r="Q814" s="79" t="s">
        <v>418</v>
      </c>
      <c r="R814" s="79"/>
      <c r="S814" s="79"/>
      <c r="T814" s="78" t="str">
        <f>REPLACE(INDEX(GroupVertices[Group],MATCH(Edges24[[#This Row],[Vertex 1]],GroupVertices[Vertex],0)),1,1,"")</f>
        <v>4</v>
      </c>
      <c r="U814" s="78" t="str">
        <f>REPLACE(INDEX(GroupVertices[Group],MATCH(Edges24[[#This Row],[Vertex 2]],GroupVertices[Vertex],0)),1,1,"")</f>
        <v>4</v>
      </c>
      <c r="V814" s="48"/>
      <c r="W814" s="49"/>
      <c r="X814" s="48"/>
      <c r="Y814" s="49"/>
      <c r="Z814" s="48"/>
      <c r="AA814" s="49"/>
      <c r="AB814" s="48"/>
      <c r="AC814" s="49"/>
      <c r="AD814" s="48"/>
    </row>
    <row r="815" spans="1:30" ht="15">
      <c r="A815" s="65" t="s">
        <v>309</v>
      </c>
      <c r="B815" s="65" t="s">
        <v>330</v>
      </c>
      <c r="C815" s="66"/>
      <c r="D815" s="67"/>
      <c r="E815" s="66"/>
      <c r="F815" s="69"/>
      <c r="G815" s="66"/>
      <c r="H815" s="70"/>
      <c r="I815" s="71"/>
      <c r="J815" s="71"/>
      <c r="K815" s="34" t="s">
        <v>65</v>
      </c>
      <c r="L815" s="72">
        <v>815</v>
      </c>
      <c r="M815" s="72"/>
      <c r="N815" s="73"/>
      <c r="O815" s="79" t="s">
        <v>417</v>
      </c>
      <c r="P815" s="79">
        <v>1</v>
      </c>
      <c r="Q815" s="79" t="s">
        <v>418</v>
      </c>
      <c r="R815" s="79"/>
      <c r="S815" s="79"/>
      <c r="T815" s="78" t="str">
        <f>REPLACE(INDEX(GroupVertices[Group],MATCH(Edges24[[#This Row],[Vertex 1]],GroupVertices[Vertex],0)),1,1,"")</f>
        <v>4</v>
      </c>
      <c r="U815" s="78" t="str">
        <f>REPLACE(INDEX(GroupVertices[Group],MATCH(Edges24[[#This Row],[Vertex 2]],GroupVertices[Vertex],0)),1,1,"")</f>
        <v>4</v>
      </c>
      <c r="V815" s="48"/>
      <c r="W815" s="49"/>
      <c r="X815" s="48"/>
      <c r="Y815" s="49"/>
      <c r="Z815" s="48"/>
      <c r="AA815" s="49"/>
      <c r="AB815" s="48"/>
      <c r="AC815" s="49"/>
      <c r="AD815" s="48"/>
    </row>
    <row r="816" spans="1:30" ht="15">
      <c r="A816" s="65" t="s">
        <v>331</v>
      </c>
      <c r="B816" s="65" t="s">
        <v>330</v>
      </c>
      <c r="C816" s="66"/>
      <c r="D816" s="67"/>
      <c r="E816" s="66"/>
      <c r="F816" s="69"/>
      <c r="G816" s="66"/>
      <c r="H816" s="70"/>
      <c r="I816" s="71"/>
      <c r="J816" s="71"/>
      <c r="K816" s="34" t="s">
        <v>65</v>
      </c>
      <c r="L816" s="72">
        <v>816</v>
      </c>
      <c r="M816" s="72"/>
      <c r="N816" s="73"/>
      <c r="O816" s="79" t="s">
        <v>417</v>
      </c>
      <c r="P816" s="79">
        <v>1</v>
      </c>
      <c r="Q816" s="79" t="s">
        <v>418</v>
      </c>
      <c r="R816" s="79"/>
      <c r="S816" s="79"/>
      <c r="T816" s="78" t="str">
        <f>REPLACE(INDEX(GroupVertices[Group],MATCH(Edges24[[#This Row],[Vertex 1]],GroupVertices[Vertex],0)),1,1,"")</f>
        <v>4</v>
      </c>
      <c r="U816" s="78" t="str">
        <f>REPLACE(INDEX(GroupVertices[Group],MATCH(Edges24[[#This Row],[Vertex 2]],GroupVertices[Vertex],0)),1,1,"")</f>
        <v>4</v>
      </c>
      <c r="V816" s="48"/>
      <c r="W816" s="49"/>
      <c r="X816" s="48"/>
      <c r="Y816" s="49"/>
      <c r="Z816" s="48"/>
      <c r="AA816" s="49"/>
      <c r="AB816" s="48"/>
      <c r="AC816" s="49"/>
      <c r="AD816" s="48"/>
    </row>
    <row r="817" spans="1:30" ht="15">
      <c r="A817" s="65" t="s">
        <v>239</v>
      </c>
      <c r="B817" s="65" t="s">
        <v>205</v>
      </c>
      <c r="C817" s="66"/>
      <c r="D817" s="67"/>
      <c r="E817" s="66"/>
      <c r="F817" s="69"/>
      <c r="G817" s="66"/>
      <c r="H817" s="70"/>
      <c r="I817" s="71"/>
      <c r="J817" s="71"/>
      <c r="K817" s="34" t="s">
        <v>65</v>
      </c>
      <c r="L817" s="72">
        <v>817</v>
      </c>
      <c r="M817" s="72"/>
      <c r="N817" s="73"/>
      <c r="O817" s="79" t="s">
        <v>417</v>
      </c>
      <c r="P817" s="79">
        <v>1</v>
      </c>
      <c r="Q817" s="79" t="s">
        <v>418</v>
      </c>
      <c r="R817" s="79"/>
      <c r="S817" s="79"/>
      <c r="T817" s="78" t="str">
        <f>REPLACE(INDEX(GroupVertices[Group],MATCH(Edges24[[#This Row],[Vertex 1]],GroupVertices[Vertex],0)),1,1,"")</f>
        <v>3</v>
      </c>
      <c r="U817" s="78" t="str">
        <f>REPLACE(INDEX(GroupVertices[Group],MATCH(Edges24[[#This Row],[Vertex 2]],GroupVertices[Vertex],0)),1,1,"")</f>
        <v>4</v>
      </c>
      <c r="V817" s="48"/>
      <c r="W817" s="49"/>
      <c r="X817" s="48"/>
      <c r="Y817" s="49"/>
      <c r="Z817" s="48"/>
      <c r="AA817" s="49"/>
      <c r="AB817" s="48"/>
      <c r="AC817" s="49"/>
      <c r="AD817" s="48"/>
    </row>
    <row r="818" spans="1:30" ht="15">
      <c r="A818" s="65" t="s">
        <v>239</v>
      </c>
      <c r="B818" s="65" t="s">
        <v>214</v>
      </c>
      <c r="C818" s="66"/>
      <c r="D818" s="67"/>
      <c r="E818" s="66"/>
      <c r="F818" s="69"/>
      <c r="G818" s="66"/>
      <c r="H818" s="70"/>
      <c r="I818" s="71"/>
      <c r="J818" s="71"/>
      <c r="K818" s="34" t="s">
        <v>65</v>
      </c>
      <c r="L818" s="72">
        <v>818</v>
      </c>
      <c r="M818" s="72"/>
      <c r="N818" s="73"/>
      <c r="O818" s="79" t="s">
        <v>417</v>
      </c>
      <c r="P818" s="79">
        <v>1</v>
      </c>
      <c r="Q818" s="79" t="s">
        <v>418</v>
      </c>
      <c r="R818" s="79"/>
      <c r="S818" s="79"/>
      <c r="T818" s="78" t="str">
        <f>REPLACE(INDEX(GroupVertices[Group],MATCH(Edges24[[#This Row],[Vertex 1]],GroupVertices[Vertex],0)),1,1,"")</f>
        <v>3</v>
      </c>
      <c r="U818" s="78" t="str">
        <f>REPLACE(INDEX(GroupVertices[Group],MATCH(Edges24[[#This Row],[Vertex 2]],GroupVertices[Vertex],0)),1,1,"")</f>
        <v>3</v>
      </c>
      <c r="V818" s="48"/>
      <c r="W818" s="49"/>
      <c r="X818" s="48"/>
      <c r="Y818" s="49"/>
      <c r="Z818" s="48"/>
      <c r="AA818" s="49"/>
      <c r="AB818" s="48"/>
      <c r="AC818" s="49"/>
      <c r="AD818" s="48"/>
    </row>
    <row r="819" spans="1:30" ht="15">
      <c r="A819" s="65" t="s">
        <v>239</v>
      </c>
      <c r="B819" s="65" t="s">
        <v>298</v>
      </c>
      <c r="C819" s="66"/>
      <c r="D819" s="67"/>
      <c r="E819" s="66"/>
      <c r="F819" s="69"/>
      <c r="G819" s="66"/>
      <c r="H819" s="70"/>
      <c r="I819" s="71"/>
      <c r="J819" s="71"/>
      <c r="K819" s="34" t="s">
        <v>65</v>
      </c>
      <c r="L819" s="72">
        <v>819</v>
      </c>
      <c r="M819" s="72"/>
      <c r="N819" s="73"/>
      <c r="O819" s="79" t="s">
        <v>417</v>
      </c>
      <c r="P819" s="79">
        <v>1</v>
      </c>
      <c r="Q819" s="79" t="s">
        <v>418</v>
      </c>
      <c r="R819" s="79"/>
      <c r="S819" s="79"/>
      <c r="T819" s="78" t="str">
        <f>REPLACE(INDEX(GroupVertices[Group],MATCH(Edges24[[#This Row],[Vertex 1]],GroupVertices[Vertex],0)),1,1,"")</f>
        <v>3</v>
      </c>
      <c r="U819" s="78" t="str">
        <f>REPLACE(INDEX(GroupVertices[Group],MATCH(Edges24[[#This Row],[Vertex 2]],GroupVertices[Vertex],0)),1,1,"")</f>
        <v>1</v>
      </c>
      <c r="V819" s="48"/>
      <c r="W819" s="49"/>
      <c r="X819" s="48"/>
      <c r="Y819" s="49"/>
      <c r="Z819" s="48"/>
      <c r="AA819" s="49"/>
      <c r="AB819" s="48"/>
      <c r="AC819" s="49"/>
      <c r="AD819" s="48"/>
    </row>
    <row r="820" spans="1:30" ht="15">
      <c r="A820" s="65" t="s">
        <v>239</v>
      </c>
      <c r="B820" s="65" t="s">
        <v>344</v>
      </c>
      <c r="C820" s="66"/>
      <c r="D820" s="67"/>
      <c r="E820" s="66"/>
      <c r="F820" s="69"/>
      <c r="G820" s="66"/>
      <c r="H820" s="70"/>
      <c r="I820" s="71"/>
      <c r="J820" s="71"/>
      <c r="K820" s="34" t="s">
        <v>65</v>
      </c>
      <c r="L820" s="72">
        <v>820</v>
      </c>
      <c r="M820" s="72"/>
      <c r="N820" s="73"/>
      <c r="O820" s="79" t="s">
        <v>417</v>
      </c>
      <c r="P820" s="79">
        <v>1</v>
      </c>
      <c r="Q820" s="79" t="s">
        <v>418</v>
      </c>
      <c r="R820" s="79"/>
      <c r="S820" s="79"/>
      <c r="T820" s="78" t="str">
        <f>REPLACE(INDEX(GroupVertices[Group],MATCH(Edges24[[#This Row],[Vertex 1]],GroupVertices[Vertex],0)),1,1,"")</f>
        <v>3</v>
      </c>
      <c r="U820" s="78" t="str">
        <f>REPLACE(INDEX(GroupVertices[Group],MATCH(Edges24[[#This Row],[Vertex 2]],GroupVertices[Vertex],0)),1,1,"")</f>
        <v>1</v>
      </c>
      <c r="V820" s="48"/>
      <c r="W820" s="49"/>
      <c r="X820" s="48"/>
      <c r="Y820" s="49"/>
      <c r="Z820" s="48"/>
      <c r="AA820" s="49"/>
      <c r="AB820" s="48"/>
      <c r="AC820" s="49"/>
      <c r="AD820" s="48"/>
    </row>
    <row r="821" spans="1:30" ht="15">
      <c r="A821" s="65" t="s">
        <v>239</v>
      </c>
      <c r="B821" s="65" t="s">
        <v>353</v>
      </c>
      <c r="C821" s="66"/>
      <c r="D821" s="67"/>
      <c r="E821" s="66"/>
      <c r="F821" s="69"/>
      <c r="G821" s="66"/>
      <c r="H821" s="70"/>
      <c r="I821" s="71"/>
      <c r="J821" s="71"/>
      <c r="K821" s="34" t="s">
        <v>65</v>
      </c>
      <c r="L821" s="72">
        <v>821</v>
      </c>
      <c r="M821" s="72"/>
      <c r="N821" s="73"/>
      <c r="O821" s="79" t="s">
        <v>417</v>
      </c>
      <c r="P821" s="79">
        <v>1</v>
      </c>
      <c r="Q821" s="79" t="s">
        <v>418</v>
      </c>
      <c r="R821" s="79"/>
      <c r="S821" s="79"/>
      <c r="T821" s="78" t="str">
        <f>REPLACE(INDEX(GroupVertices[Group],MATCH(Edges24[[#This Row],[Vertex 1]],GroupVertices[Vertex],0)),1,1,"")</f>
        <v>3</v>
      </c>
      <c r="U821" s="78" t="str">
        <f>REPLACE(INDEX(GroupVertices[Group],MATCH(Edges24[[#This Row],[Vertex 2]],GroupVertices[Vertex],0)),1,1,"")</f>
        <v>3</v>
      </c>
      <c r="V821" s="48"/>
      <c r="W821" s="49"/>
      <c r="X821" s="48"/>
      <c r="Y821" s="49"/>
      <c r="Z821" s="48"/>
      <c r="AA821" s="49"/>
      <c r="AB821" s="48"/>
      <c r="AC821" s="49"/>
      <c r="AD821" s="48"/>
    </row>
    <row r="822" spans="1:30" ht="15">
      <c r="A822" s="65" t="s">
        <v>239</v>
      </c>
      <c r="B822" s="65" t="s">
        <v>290</v>
      </c>
      <c r="C822" s="66"/>
      <c r="D822" s="67"/>
      <c r="E822" s="66"/>
      <c r="F822" s="69"/>
      <c r="G822" s="66"/>
      <c r="H822" s="70"/>
      <c r="I822" s="71"/>
      <c r="J822" s="71"/>
      <c r="K822" s="34" t="s">
        <v>65</v>
      </c>
      <c r="L822" s="72">
        <v>822</v>
      </c>
      <c r="M822" s="72"/>
      <c r="N822" s="73"/>
      <c r="O822" s="79" t="s">
        <v>417</v>
      </c>
      <c r="P822" s="79">
        <v>1</v>
      </c>
      <c r="Q822" s="79" t="s">
        <v>418</v>
      </c>
      <c r="R822" s="79"/>
      <c r="S822" s="79"/>
      <c r="T822" s="78" t="str">
        <f>REPLACE(INDEX(GroupVertices[Group],MATCH(Edges24[[#This Row],[Vertex 1]],GroupVertices[Vertex],0)),1,1,"")</f>
        <v>3</v>
      </c>
      <c r="U822" s="78" t="str">
        <f>REPLACE(INDEX(GroupVertices[Group],MATCH(Edges24[[#This Row],[Vertex 2]],GroupVertices[Vertex],0)),1,1,"")</f>
        <v>4</v>
      </c>
      <c r="V822" s="48"/>
      <c r="W822" s="49"/>
      <c r="X822" s="48"/>
      <c r="Y822" s="49"/>
      <c r="Z822" s="48"/>
      <c r="AA822" s="49"/>
      <c r="AB822" s="48"/>
      <c r="AC822" s="49"/>
      <c r="AD822" s="48"/>
    </row>
    <row r="823" spans="1:30" ht="15">
      <c r="A823" s="65" t="s">
        <v>239</v>
      </c>
      <c r="B823" s="65" t="s">
        <v>291</v>
      </c>
      <c r="C823" s="66"/>
      <c r="D823" s="67"/>
      <c r="E823" s="66"/>
      <c r="F823" s="69"/>
      <c r="G823" s="66"/>
      <c r="H823" s="70"/>
      <c r="I823" s="71"/>
      <c r="J823" s="71"/>
      <c r="K823" s="34" t="s">
        <v>65</v>
      </c>
      <c r="L823" s="72">
        <v>823</v>
      </c>
      <c r="M823" s="72"/>
      <c r="N823" s="73"/>
      <c r="O823" s="79" t="s">
        <v>417</v>
      </c>
      <c r="P823" s="79">
        <v>1</v>
      </c>
      <c r="Q823" s="79" t="s">
        <v>418</v>
      </c>
      <c r="R823" s="79"/>
      <c r="S823" s="79"/>
      <c r="T823" s="78" t="str">
        <f>REPLACE(INDEX(GroupVertices[Group],MATCH(Edges24[[#This Row],[Vertex 1]],GroupVertices[Vertex],0)),1,1,"")</f>
        <v>3</v>
      </c>
      <c r="U823" s="78" t="str">
        <f>REPLACE(INDEX(GroupVertices[Group],MATCH(Edges24[[#This Row],[Vertex 2]],GroupVertices[Vertex],0)),1,1,"")</f>
        <v>4</v>
      </c>
      <c r="V823" s="48"/>
      <c r="W823" s="49"/>
      <c r="X823" s="48"/>
      <c r="Y823" s="49"/>
      <c r="Z823" s="48"/>
      <c r="AA823" s="49"/>
      <c r="AB823" s="48"/>
      <c r="AC823" s="49"/>
      <c r="AD823" s="48"/>
    </row>
    <row r="824" spans="1:30" ht="15">
      <c r="A824" s="65" t="s">
        <v>239</v>
      </c>
      <c r="B824" s="65" t="s">
        <v>276</v>
      </c>
      <c r="C824" s="66"/>
      <c r="D824" s="67"/>
      <c r="E824" s="66"/>
      <c r="F824" s="69"/>
      <c r="G824" s="66"/>
      <c r="H824" s="70"/>
      <c r="I824" s="71"/>
      <c r="J824" s="71"/>
      <c r="K824" s="34" t="s">
        <v>65</v>
      </c>
      <c r="L824" s="72">
        <v>824</v>
      </c>
      <c r="M824" s="72"/>
      <c r="N824" s="73"/>
      <c r="O824" s="79" t="s">
        <v>417</v>
      </c>
      <c r="P824" s="79">
        <v>1</v>
      </c>
      <c r="Q824" s="79" t="s">
        <v>418</v>
      </c>
      <c r="R824" s="79"/>
      <c r="S824" s="79"/>
      <c r="T824" s="78" t="str">
        <f>REPLACE(INDEX(GroupVertices[Group],MATCH(Edges24[[#This Row],[Vertex 1]],GroupVertices[Vertex],0)),1,1,"")</f>
        <v>3</v>
      </c>
      <c r="U824" s="78" t="str">
        <f>REPLACE(INDEX(GroupVertices[Group],MATCH(Edges24[[#This Row],[Vertex 2]],GroupVertices[Vertex],0)),1,1,"")</f>
        <v>3</v>
      </c>
      <c r="V824" s="48"/>
      <c r="W824" s="49"/>
      <c r="X824" s="48"/>
      <c r="Y824" s="49"/>
      <c r="Z824" s="48"/>
      <c r="AA824" s="49"/>
      <c r="AB824" s="48"/>
      <c r="AC824" s="49"/>
      <c r="AD824" s="48"/>
    </row>
    <row r="825" spans="1:30" ht="15">
      <c r="A825" s="65" t="s">
        <v>239</v>
      </c>
      <c r="B825" s="65" t="s">
        <v>265</v>
      </c>
      <c r="C825" s="66"/>
      <c r="D825" s="67"/>
      <c r="E825" s="66"/>
      <c r="F825" s="69"/>
      <c r="G825" s="66"/>
      <c r="H825" s="70"/>
      <c r="I825" s="71"/>
      <c r="J825" s="71"/>
      <c r="K825" s="34" t="s">
        <v>65</v>
      </c>
      <c r="L825" s="72">
        <v>825</v>
      </c>
      <c r="M825" s="72"/>
      <c r="N825" s="73"/>
      <c r="O825" s="79" t="s">
        <v>417</v>
      </c>
      <c r="P825" s="79">
        <v>1</v>
      </c>
      <c r="Q825" s="79" t="s">
        <v>418</v>
      </c>
      <c r="R825" s="79"/>
      <c r="S825" s="79"/>
      <c r="T825" s="78" t="str">
        <f>REPLACE(INDEX(GroupVertices[Group],MATCH(Edges24[[#This Row],[Vertex 1]],GroupVertices[Vertex],0)),1,1,"")</f>
        <v>3</v>
      </c>
      <c r="U825" s="78" t="str">
        <f>REPLACE(INDEX(GroupVertices[Group],MATCH(Edges24[[#This Row],[Vertex 2]],GroupVertices[Vertex],0)),1,1,"")</f>
        <v>3</v>
      </c>
      <c r="V825" s="48"/>
      <c r="W825" s="49"/>
      <c r="X825" s="48"/>
      <c r="Y825" s="49"/>
      <c r="Z825" s="48"/>
      <c r="AA825" s="49"/>
      <c r="AB825" s="48"/>
      <c r="AC825" s="49"/>
      <c r="AD825" s="48"/>
    </row>
    <row r="826" spans="1:30" ht="15">
      <c r="A826" s="65" t="s">
        <v>239</v>
      </c>
      <c r="B826" s="65" t="s">
        <v>226</v>
      </c>
      <c r="C826" s="66"/>
      <c r="D826" s="67"/>
      <c r="E826" s="66"/>
      <c r="F826" s="69"/>
      <c r="G826" s="66"/>
      <c r="H826" s="70"/>
      <c r="I826" s="71"/>
      <c r="J826" s="71"/>
      <c r="K826" s="34" t="s">
        <v>65</v>
      </c>
      <c r="L826" s="72">
        <v>826</v>
      </c>
      <c r="M826" s="72"/>
      <c r="N826" s="73"/>
      <c r="O826" s="79" t="s">
        <v>417</v>
      </c>
      <c r="P826" s="79">
        <v>1</v>
      </c>
      <c r="Q826" s="79" t="s">
        <v>418</v>
      </c>
      <c r="R826" s="79"/>
      <c r="S826" s="79"/>
      <c r="T826" s="78" t="str">
        <f>REPLACE(INDEX(GroupVertices[Group],MATCH(Edges24[[#This Row],[Vertex 1]],GroupVertices[Vertex],0)),1,1,"")</f>
        <v>3</v>
      </c>
      <c r="U826" s="78" t="str">
        <f>REPLACE(INDEX(GroupVertices[Group],MATCH(Edges24[[#This Row],[Vertex 2]],GroupVertices[Vertex],0)),1,1,"")</f>
        <v>4</v>
      </c>
      <c r="V826" s="48"/>
      <c r="W826" s="49"/>
      <c r="X826" s="48"/>
      <c r="Y826" s="49"/>
      <c r="Z826" s="48"/>
      <c r="AA826" s="49"/>
      <c r="AB826" s="48"/>
      <c r="AC826" s="49"/>
      <c r="AD826" s="48"/>
    </row>
    <row r="827" spans="1:30" ht="15">
      <c r="A827" s="65" t="s">
        <v>239</v>
      </c>
      <c r="B827" s="65" t="s">
        <v>340</v>
      </c>
      <c r="C827" s="66"/>
      <c r="D827" s="67"/>
      <c r="E827" s="66"/>
      <c r="F827" s="69"/>
      <c r="G827" s="66"/>
      <c r="H827" s="70"/>
      <c r="I827" s="71"/>
      <c r="J827" s="71"/>
      <c r="K827" s="34" t="s">
        <v>65</v>
      </c>
      <c r="L827" s="72">
        <v>827</v>
      </c>
      <c r="M827" s="72"/>
      <c r="N827" s="73"/>
      <c r="O827" s="79" t="s">
        <v>417</v>
      </c>
      <c r="P827" s="79">
        <v>1</v>
      </c>
      <c r="Q827" s="79" t="s">
        <v>418</v>
      </c>
      <c r="R827" s="79"/>
      <c r="S827" s="79"/>
      <c r="T827" s="78" t="str">
        <f>REPLACE(INDEX(GroupVertices[Group],MATCH(Edges24[[#This Row],[Vertex 1]],GroupVertices[Vertex],0)),1,1,"")</f>
        <v>3</v>
      </c>
      <c r="U827" s="78" t="str">
        <f>REPLACE(INDEX(GroupVertices[Group],MATCH(Edges24[[#This Row],[Vertex 2]],GroupVertices[Vertex],0)),1,1,"")</f>
        <v>4</v>
      </c>
      <c r="V827" s="48"/>
      <c r="W827" s="49"/>
      <c r="X827" s="48"/>
      <c r="Y827" s="49"/>
      <c r="Z827" s="48"/>
      <c r="AA827" s="49"/>
      <c r="AB827" s="48"/>
      <c r="AC827" s="49"/>
      <c r="AD827" s="48"/>
    </row>
    <row r="828" spans="1:30" ht="15">
      <c r="A828" s="65" t="s">
        <v>239</v>
      </c>
      <c r="B828" s="65" t="s">
        <v>260</v>
      </c>
      <c r="C828" s="66"/>
      <c r="D828" s="67"/>
      <c r="E828" s="66"/>
      <c r="F828" s="69"/>
      <c r="G828" s="66"/>
      <c r="H828" s="70"/>
      <c r="I828" s="71"/>
      <c r="J828" s="71"/>
      <c r="K828" s="34" t="s">
        <v>65</v>
      </c>
      <c r="L828" s="72">
        <v>828</v>
      </c>
      <c r="M828" s="72"/>
      <c r="N828" s="73"/>
      <c r="O828" s="79" t="s">
        <v>417</v>
      </c>
      <c r="P828" s="79">
        <v>1</v>
      </c>
      <c r="Q828" s="79" t="s">
        <v>418</v>
      </c>
      <c r="R828" s="79"/>
      <c r="S828" s="79"/>
      <c r="T828" s="78" t="str">
        <f>REPLACE(INDEX(GroupVertices[Group],MATCH(Edges24[[#This Row],[Vertex 1]],GroupVertices[Vertex],0)),1,1,"")</f>
        <v>3</v>
      </c>
      <c r="U828" s="78" t="str">
        <f>REPLACE(INDEX(GroupVertices[Group],MATCH(Edges24[[#This Row],[Vertex 2]],GroupVertices[Vertex],0)),1,1,"")</f>
        <v>3</v>
      </c>
      <c r="V828" s="48"/>
      <c r="W828" s="49"/>
      <c r="X828" s="48"/>
      <c r="Y828" s="49"/>
      <c r="Z828" s="48"/>
      <c r="AA828" s="49"/>
      <c r="AB828" s="48"/>
      <c r="AC828" s="49"/>
      <c r="AD828" s="48"/>
    </row>
    <row r="829" spans="1:30" ht="15">
      <c r="A829" s="65" t="s">
        <v>239</v>
      </c>
      <c r="B829" s="65" t="s">
        <v>263</v>
      </c>
      <c r="C829" s="66"/>
      <c r="D829" s="67"/>
      <c r="E829" s="66"/>
      <c r="F829" s="69"/>
      <c r="G829" s="66"/>
      <c r="H829" s="70"/>
      <c r="I829" s="71"/>
      <c r="J829" s="71"/>
      <c r="K829" s="34" t="s">
        <v>65</v>
      </c>
      <c r="L829" s="72">
        <v>829</v>
      </c>
      <c r="M829" s="72"/>
      <c r="N829" s="73"/>
      <c r="O829" s="79" t="s">
        <v>417</v>
      </c>
      <c r="P829" s="79">
        <v>1</v>
      </c>
      <c r="Q829" s="79" t="s">
        <v>418</v>
      </c>
      <c r="R829" s="79"/>
      <c r="S829" s="79"/>
      <c r="T829" s="78" t="str">
        <f>REPLACE(INDEX(GroupVertices[Group],MATCH(Edges24[[#This Row],[Vertex 1]],GroupVertices[Vertex],0)),1,1,"")</f>
        <v>3</v>
      </c>
      <c r="U829" s="78" t="str">
        <f>REPLACE(INDEX(GroupVertices[Group],MATCH(Edges24[[#This Row],[Vertex 2]],GroupVertices[Vertex],0)),1,1,"")</f>
        <v>1</v>
      </c>
      <c r="V829" s="48"/>
      <c r="W829" s="49"/>
      <c r="X829" s="48"/>
      <c r="Y829" s="49"/>
      <c r="Z829" s="48"/>
      <c r="AA829" s="49"/>
      <c r="AB829" s="48"/>
      <c r="AC829" s="49"/>
      <c r="AD829" s="48"/>
    </row>
    <row r="830" spans="1:30" ht="15">
      <c r="A830" s="65" t="s">
        <v>239</v>
      </c>
      <c r="B830" s="65" t="s">
        <v>245</v>
      </c>
      <c r="C830" s="66"/>
      <c r="D830" s="67"/>
      <c r="E830" s="66"/>
      <c r="F830" s="69"/>
      <c r="G830" s="66"/>
      <c r="H830" s="70"/>
      <c r="I830" s="71"/>
      <c r="J830" s="71"/>
      <c r="K830" s="34" t="s">
        <v>65</v>
      </c>
      <c r="L830" s="72">
        <v>830</v>
      </c>
      <c r="M830" s="72"/>
      <c r="N830" s="73"/>
      <c r="O830" s="79" t="s">
        <v>417</v>
      </c>
      <c r="P830" s="79">
        <v>1</v>
      </c>
      <c r="Q830" s="79" t="s">
        <v>418</v>
      </c>
      <c r="R830" s="79"/>
      <c r="S830" s="79"/>
      <c r="T830" s="78" t="str">
        <f>REPLACE(INDEX(GroupVertices[Group],MATCH(Edges24[[#This Row],[Vertex 1]],GroupVertices[Vertex],0)),1,1,"")</f>
        <v>3</v>
      </c>
      <c r="U830" s="78" t="str">
        <f>REPLACE(INDEX(GroupVertices[Group],MATCH(Edges24[[#This Row],[Vertex 2]],GroupVertices[Vertex],0)),1,1,"")</f>
        <v>2</v>
      </c>
      <c r="V830" s="48"/>
      <c r="W830" s="49"/>
      <c r="X830" s="48"/>
      <c r="Y830" s="49"/>
      <c r="Z830" s="48"/>
      <c r="AA830" s="49"/>
      <c r="AB830" s="48"/>
      <c r="AC830" s="49"/>
      <c r="AD830" s="48"/>
    </row>
    <row r="831" spans="1:30" ht="15">
      <c r="A831" s="65" t="s">
        <v>239</v>
      </c>
      <c r="B831" s="65" t="s">
        <v>310</v>
      </c>
      <c r="C831" s="66"/>
      <c r="D831" s="67"/>
      <c r="E831" s="66"/>
      <c r="F831" s="69"/>
      <c r="G831" s="66"/>
      <c r="H831" s="70"/>
      <c r="I831" s="71"/>
      <c r="J831" s="71"/>
      <c r="K831" s="34" t="s">
        <v>65</v>
      </c>
      <c r="L831" s="72">
        <v>831</v>
      </c>
      <c r="M831" s="72"/>
      <c r="N831" s="73"/>
      <c r="O831" s="79" t="s">
        <v>417</v>
      </c>
      <c r="P831" s="79">
        <v>1</v>
      </c>
      <c r="Q831" s="79" t="s">
        <v>418</v>
      </c>
      <c r="R831" s="79"/>
      <c r="S831" s="79"/>
      <c r="T831" s="78" t="str">
        <f>REPLACE(INDEX(GroupVertices[Group],MATCH(Edges24[[#This Row],[Vertex 1]],GroupVertices[Vertex],0)),1,1,"")</f>
        <v>3</v>
      </c>
      <c r="U831" s="78" t="str">
        <f>REPLACE(INDEX(GroupVertices[Group],MATCH(Edges24[[#This Row],[Vertex 2]],GroupVertices[Vertex],0)),1,1,"")</f>
        <v>3</v>
      </c>
      <c r="V831" s="48"/>
      <c r="W831" s="49"/>
      <c r="X831" s="48"/>
      <c r="Y831" s="49"/>
      <c r="Z831" s="48"/>
      <c r="AA831" s="49"/>
      <c r="AB831" s="48"/>
      <c r="AC831" s="49"/>
      <c r="AD831" s="48"/>
    </row>
    <row r="832" spans="1:30" ht="15">
      <c r="A832" s="65" t="s">
        <v>239</v>
      </c>
      <c r="B832" s="65" t="s">
        <v>274</v>
      </c>
      <c r="C832" s="66"/>
      <c r="D832" s="67"/>
      <c r="E832" s="66"/>
      <c r="F832" s="69"/>
      <c r="G832" s="66"/>
      <c r="H832" s="70"/>
      <c r="I832" s="71"/>
      <c r="J832" s="71"/>
      <c r="K832" s="34" t="s">
        <v>65</v>
      </c>
      <c r="L832" s="72">
        <v>832</v>
      </c>
      <c r="M832" s="72"/>
      <c r="N832" s="73"/>
      <c r="O832" s="79" t="s">
        <v>417</v>
      </c>
      <c r="P832" s="79">
        <v>1</v>
      </c>
      <c r="Q832" s="79" t="s">
        <v>418</v>
      </c>
      <c r="R832" s="79"/>
      <c r="S832" s="79"/>
      <c r="T832" s="78" t="str">
        <f>REPLACE(INDEX(GroupVertices[Group],MATCH(Edges24[[#This Row],[Vertex 1]],GroupVertices[Vertex],0)),1,1,"")</f>
        <v>3</v>
      </c>
      <c r="U832" s="78" t="str">
        <f>REPLACE(INDEX(GroupVertices[Group],MATCH(Edges24[[#This Row],[Vertex 2]],GroupVertices[Vertex],0)),1,1,"")</f>
        <v>3</v>
      </c>
      <c r="V832" s="48"/>
      <c r="W832" s="49"/>
      <c r="X832" s="48"/>
      <c r="Y832" s="49"/>
      <c r="Z832" s="48"/>
      <c r="AA832" s="49"/>
      <c r="AB832" s="48"/>
      <c r="AC832" s="49"/>
      <c r="AD832" s="48"/>
    </row>
    <row r="833" spans="1:30" ht="15">
      <c r="A833" s="65" t="s">
        <v>239</v>
      </c>
      <c r="B833" s="65" t="s">
        <v>335</v>
      </c>
      <c r="C833" s="66"/>
      <c r="D833" s="67"/>
      <c r="E833" s="66"/>
      <c r="F833" s="69"/>
      <c r="G833" s="66"/>
      <c r="H833" s="70"/>
      <c r="I833" s="71"/>
      <c r="J833" s="71"/>
      <c r="K833" s="34" t="s">
        <v>65</v>
      </c>
      <c r="L833" s="72">
        <v>833</v>
      </c>
      <c r="M833" s="72"/>
      <c r="N833" s="73"/>
      <c r="O833" s="79" t="s">
        <v>417</v>
      </c>
      <c r="P833" s="79">
        <v>1</v>
      </c>
      <c r="Q833" s="79" t="s">
        <v>418</v>
      </c>
      <c r="R833" s="79"/>
      <c r="S833" s="79"/>
      <c r="T833" s="78" t="str">
        <f>REPLACE(INDEX(GroupVertices[Group],MATCH(Edges24[[#This Row],[Vertex 1]],GroupVertices[Vertex],0)),1,1,"")</f>
        <v>3</v>
      </c>
      <c r="U833" s="78" t="str">
        <f>REPLACE(INDEX(GroupVertices[Group],MATCH(Edges24[[#This Row],[Vertex 2]],GroupVertices[Vertex],0)),1,1,"")</f>
        <v>2</v>
      </c>
      <c r="V833" s="48"/>
      <c r="W833" s="49"/>
      <c r="X833" s="48"/>
      <c r="Y833" s="49"/>
      <c r="Z833" s="48"/>
      <c r="AA833" s="49"/>
      <c r="AB833" s="48"/>
      <c r="AC833" s="49"/>
      <c r="AD833" s="48"/>
    </row>
    <row r="834" spans="1:30" ht="15">
      <c r="A834" s="65" t="s">
        <v>239</v>
      </c>
      <c r="B834" s="65" t="s">
        <v>282</v>
      </c>
      <c r="C834" s="66"/>
      <c r="D834" s="67"/>
      <c r="E834" s="66"/>
      <c r="F834" s="69"/>
      <c r="G834" s="66"/>
      <c r="H834" s="70"/>
      <c r="I834" s="71"/>
      <c r="J834" s="71"/>
      <c r="K834" s="34" t="s">
        <v>65</v>
      </c>
      <c r="L834" s="72">
        <v>834</v>
      </c>
      <c r="M834" s="72"/>
      <c r="N834" s="73"/>
      <c r="O834" s="79" t="s">
        <v>417</v>
      </c>
      <c r="P834" s="79">
        <v>1</v>
      </c>
      <c r="Q834" s="79" t="s">
        <v>418</v>
      </c>
      <c r="R834" s="79"/>
      <c r="S834" s="79"/>
      <c r="T834" s="78" t="str">
        <f>REPLACE(INDEX(GroupVertices[Group],MATCH(Edges24[[#This Row],[Vertex 1]],GroupVertices[Vertex],0)),1,1,"")</f>
        <v>3</v>
      </c>
      <c r="U834" s="78" t="str">
        <f>REPLACE(INDEX(GroupVertices[Group],MATCH(Edges24[[#This Row],[Vertex 2]],GroupVertices[Vertex],0)),1,1,"")</f>
        <v>2</v>
      </c>
      <c r="V834" s="48"/>
      <c r="W834" s="49"/>
      <c r="X834" s="48"/>
      <c r="Y834" s="49"/>
      <c r="Z834" s="48"/>
      <c r="AA834" s="49"/>
      <c r="AB834" s="48"/>
      <c r="AC834" s="49"/>
      <c r="AD834" s="48"/>
    </row>
    <row r="835" spans="1:30" ht="15">
      <c r="A835" s="65" t="s">
        <v>239</v>
      </c>
      <c r="B835" s="65" t="s">
        <v>283</v>
      </c>
      <c r="C835" s="66"/>
      <c r="D835" s="67"/>
      <c r="E835" s="66"/>
      <c r="F835" s="69"/>
      <c r="G835" s="66"/>
      <c r="H835" s="70"/>
      <c r="I835" s="71"/>
      <c r="J835" s="71"/>
      <c r="K835" s="34" t="s">
        <v>65</v>
      </c>
      <c r="L835" s="72">
        <v>835</v>
      </c>
      <c r="M835" s="72"/>
      <c r="N835" s="73"/>
      <c r="O835" s="79" t="s">
        <v>417</v>
      </c>
      <c r="P835" s="79">
        <v>1</v>
      </c>
      <c r="Q835" s="79" t="s">
        <v>418</v>
      </c>
      <c r="R835" s="79"/>
      <c r="S835" s="79"/>
      <c r="T835" s="78" t="str">
        <f>REPLACE(INDEX(GroupVertices[Group],MATCH(Edges24[[#This Row],[Vertex 1]],GroupVertices[Vertex],0)),1,1,"")</f>
        <v>3</v>
      </c>
      <c r="U835" s="78" t="str">
        <f>REPLACE(INDEX(GroupVertices[Group],MATCH(Edges24[[#This Row],[Vertex 2]],GroupVertices[Vertex],0)),1,1,"")</f>
        <v>2</v>
      </c>
      <c r="V835" s="48"/>
      <c r="W835" s="49"/>
      <c r="X835" s="48"/>
      <c r="Y835" s="49"/>
      <c r="Z835" s="48"/>
      <c r="AA835" s="49"/>
      <c r="AB835" s="48"/>
      <c r="AC835" s="49"/>
      <c r="AD835" s="48"/>
    </row>
    <row r="836" spans="1:30" ht="15">
      <c r="A836" s="65" t="s">
        <v>239</v>
      </c>
      <c r="B836" s="65" t="s">
        <v>303</v>
      </c>
      <c r="C836" s="66"/>
      <c r="D836" s="67"/>
      <c r="E836" s="66"/>
      <c r="F836" s="69"/>
      <c r="G836" s="66"/>
      <c r="H836" s="70"/>
      <c r="I836" s="71"/>
      <c r="J836" s="71"/>
      <c r="K836" s="34" t="s">
        <v>65</v>
      </c>
      <c r="L836" s="72">
        <v>836</v>
      </c>
      <c r="M836" s="72"/>
      <c r="N836" s="73"/>
      <c r="O836" s="79" t="s">
        <v>417</v>
      </c>
      <c r="P836" s="79">
        <v>1</v>
      </c>
      <c r="Q836" s="79" t="s">
        <v>418</v>
      </c>
      <c r="R836" s="79"/>
      <c r="S836" s="79"/>
      <c r="T836" s="78" t="str">
        <f>REPLACE(INDEX(GroupVertices[Group],MATCH(Edges24[[#This Row],[Vertex 1]],GroupVertices[Vertex],0)),1,1,"")</f>
        <v>3</v>
      </c>
      <c r="U836" s="78" t="str">
        <f>REPLACE(INDEX(GroupVertices[Group],MATCH(Edges24[[#This Row],[Vertex 2]],GroupVertices[Vertex],0)),1,1,"")</f>
        <v>4</v>
      </c>
      <c r="V836" s="48"/>
      <c r="W836" s="49"/>
      <c r="X836" s="48"/>
      <c r="Y836" s="49"/>
      <c r="Z836" s="48"/>
      <c r="AA836" s="49"/>
      <c r="AB836" s="48"/>
      <c r="AC836" s="49"/>
      <c r="AD836" s="48"/>
    </row>
    <row r="837" spans="1:30" ht="15">
      <c r="A837" s="65" t="s">
        <v>239</v>
      </c>
      <c r="B837" s="65" t="s">
        <v>309</v>
      </c>
      <c r="C837" s="66"/>
      <c r="D837" s="67"/>
      <c r="E837" s="66"/>
      <c r="F837" s="69"/>
      <c r="G837" s="66"/>
      <c r="H837" s="70"/>
      <c r="I837" s="71"/>
      <c r="J837" s="71"/>
      <c r="K837" s="34" t="s">
        <v>65</v>
      </c>
      <c r="L837" s="72">
        <v>837</v>
      </c>
      <c r="M837" s="72"/>
      <c r="N837" s="73"/>
      <c r="O837" s="79" t="s">
        <v>417</v>
      </c>
      <c r="P837" s="79">
        <v>1</v>
      </c>
      <c r="Q837" s="79" t="s">
        <v>418</v>
      </c>
      <c r="R837" s="79"/>
      <c r="S837" s="79"/>
      <c r="T837" s="78" t="str">
        <f>REPLACE(INDEX(GroupVertices[Group],MATCH(Edges24[[#This Row],[Vertex 1]],GroupVertices[Vertex],0)),1,1,"")</f>
        <v>3</v>
      </c>
      <c r="U837" s="78" t="str">
        <f>REPLACE(INDEX(GroupVertices[Group],MATCH(Edges24[[#This Row],[Vertex 2]],GroupVertices[Vertex],0)),1,1,"")</f>
        <v>4</v>
      </c>
      <c r="V837" s="48"/>
      <c r="W837" s="49"/>
      <c r="X837" s="48"/>
      <c r="Y837" s="49"/>
      <c r="Z837" s="48"/>
      <c r="AA837" s="49"/>
      <c r="AB837" s="48"/>
      <c r="AC837" s="49"/>
      <c r="AD837" s="48"/>
    </row>
    <row r="838" spans="1:30" ht="15">
      <c r="A838" s="65" t="s">
        <v>239</v>
      </c>
      <c r="B838" s="65" t="s">
        <v>341</v>
      </c>
      <c r="C838" s="66"/>
      <c r="D838" s="67"/>
      <c r="E838" s="66"/>
      <c r="F838" s="69"/>
      <c r="G838" s="66"/>
      <c r="H838" s="70"/>
      <c r="I838" s="71"/>
      <c r="J838" s="71"/>
      <c r="K838" s="34" t="s">
        <v>65</v>
      </c>
      <c r="L838" s="72">
        <v>838</v>
      </c>
      <c r="M838" s="72"/>
      <c r="N838" s="73"/>
      <c r="O838" s="79" t="s">
        <v>417</v>
      </c>
      <c r="P838" s="79">
        <v>1</v>
      </c>
      <c r="Q838" s="79" t="s">
        <v>418</v>
      </c>
      <c r="R838" s="79"/>
      <c r="S838" s="79"/>
      <c r="T838" s="78" t="str">
        <f>REPLACE(INDEX(GroupVertices[Group],MATCH(Edges24[[#This Row],[Vertex 1]],GroupVertices[Vertex],0)),1,1,"")</f>
        <v>3</v>
      </c>
      <c r="U838" s="78" t="str">
        <f>REPLACE(INDEX(GroupVertices[Group],MATCH(Edges24[[#This Row],[Vertex 2]],GroupVertices[Vertex],0)),1,1,"")</f>
        <v>4</v>
      </c>
      <c r="V838" s="48"/>
      <c r="W838" s="49"/>
      <c r="X838" s="48"/>
      <c r="Y838" s="49"/>
      <c r="Z838" s="48"/>
      <c r="AA838" s="49"/>
      <c r="AB838" s="48"/>
      <c r="AC838" s="49"/>
      <c r="AD838" s="48"/>
    </row>
    <row r="839" spans="1:30" ht="15">
      <c r="A839" s="65" t="s">
        <v>239</v>
      </c>
      <c r="B839" s="65" t="s">
        <v>312</v>
      </c>
      <c r="C839" s="66"/>
      <c r="D839" s="67"/>
      <c r="E839" s="66"/>
      <c r="F839" s="69"/>
      <c r="G839" s="66"/>
      <c r="H839" s="70"/>
      <c r="I839" s="71"/>
      <c r="J839" s="71"/>
      <c r="K839" s="34" t="s">
        <v>66</v>
      </c>
      <c r="L839" s="72">
        <v>839</v>
      </c>
      <c r="M839" s="72"/>
      <c r="N839" s="73"/>
      <c r="O839" s="79" t="s">
        <v>417</v>
      </c>
      <c r="P839" s="79">
        <v>1</v>
      </c>
      <c r="Q839" s="79" t="s">
        <v>418</v>
      </c>
      <c r="R839" s="79"/>
      <c r="S839" s="79"/>
      <c r="T839" s="78" t="str">
        <f>REPLACE(INDEX(GroupVertices[Group],MATCH(Edges24[[#This Row],[Vertex 1]],GroupVertices[Vertex],0)),1,1,"")</f>
        <v>3</v>
      </c>
      <c r="U839" s="78" t="str">
        <f>REPLACE(INDEX(GroupVertices[Group],MATCH(Edges24[[#This Row],[Vertex 2]],GroupVertices[Vertex],0)),1,1,"")</f>
        <v>2</v>
      </c>
      <c r="V839" s="48"/>
      <c r="W839" s="49"/>
      <c r="X839" s="48"/>
      <c r="Y839" s="49"/>
      <c r="Z839" s="48"/>
      <c r="AA839" s="49"/>
      <c r="AB839" s="48"/>
      <c r="AC839" s="49"/>
      <c r="AD839" s="48"/>
    </row>
    <row r="840" spans="1:30" ht="15">
      <c r="A840" s="65" t="s">
        <v>239</v>
      </c>
      <c r="B840" s="65" t="s">
        <v>317</v>
      </c>
      <c r="C840" s="66"/>
      <c r="D840" s="67"/>
      <c r="E840" s="66"/>
      <c r="F840" s="69"/>
      <c r="G840" s="66"/>
      <c r="H840" s="70"/>
      <c r="I840" s="71"/>
      <c r="J840" s="71"/>
      <c r="K840" s="34" t="s">
        <v>65</v>
      </c>
      <c r="L840" s="72">
        <v>840</v>
      </c>
      <c r="M840" s="72"/>
      <c r="N840" s="73"/>
      <c r="O840" s="79" t="s">
        <v>417</v>
      </c>
      <c r="P840" s="79">
        <v>1</v>
      </c>
      <c r="Q840" s="79" t="s">
        <v>418</v>
      </c>
      <c r="R840" s="79"/>
      <c r="S840" s="79"/>
      <c r="T840" s="78" t="str">
        <f>REPLACE(INDEX(GroupVertices[Group],MATCH(Edges24[[#This Row],[Vertex 1]],GroupVertices[Vertex],0)),1,1,"")</f>
        <v>3</v>
      </c>
      <c r="U840" s="78" t="str">
        <f>REPLACE(INDEX(GroupVertices[Group],MATCH(Edges24[[#This Row],[Vertex 2]],GroupVertices[Vertex],0)),1,1,"")</f>
        <v>3</v>
      </c>
      <c r="V840" s="48"/>
      <c r="W840" s="49"/>
      <c r="X840" s="48"/>
      <c r="Y840" s="49"/>
      <c r="Z840" s="48"/>
      <c r="AA840" s="49"/>
      <c r="AB840" s="48"/>
      <c r="AC840" s="49"/>
      <c r="AD840" s="48"/>
    </row>
    <row r="841" spans="1:30" ht="15">
      <c r="A841" s="65" t="s">
        <v>239</v>
      </c>
      <c r="B841" s="65" t="s">
        <v>325</v>
      </c>
      <c r="C841" s="66"/>
      <c r="D841" s="67"/>
      <c r="E841" s="66"/>
      <c r="F841" s="69"/>
      <c r="G841" s="66"/>
      <c r="H841" s="70"/>
      <c r="I841" s="71"/>
      <c r="J841" s="71"/>
      <c r="K841" s="34" t="s">
        <v>65</v>
      </c>
      <c r="L841" s="72">
        <v>841</v>
      </c>
      <c r="M841" s="72"/>
      <c r="N841" s="73"/>
      <c r="O841" s="79" t="s">
        <v>417</v>
      </c>
      <c r="P841" s="79">
        <v>1</v>
      </c>
      <c r="Q841" s="79" t="s">
        <v>418</v>
      </c>
      <c r="R841" s="79"/>
      <c r="S841" s="79"/>
      <c r="T841" s="78" t="str">
        <f>REPLACE(INDEX(GroupVertices[Group],MATCH(Edges24[[#This Row],[Vertex 1]],GroupVertices[Vertex],0)),1,1,"")</f>
        <v>3</v>
      </c>
      <c r="U841" s="78" t="str">
        <f>REPLACE(INDEX(GroupVertices[Group],MATCH(Edges24[[#This Row],[Vertex 2]],GroupVertices[Vertex],0)),1,1,"")</f>
        <v>3</v>
      </c>
      <c r="V841" s="48"/>
      <c r="W841" s="49"/>
      <c r="X841" s="48"/>
      <c r="Y841" s="49"/>
      <c r="Z841" s="48"/>
      <c r="AA841" s="49"/>
      <c r="AB841" s="48"/>
      <c r="AC841" s="49"/>
      <c r="AD841" s="48"/>
    </row>
    <row r="842" spans="1:30" ht="15">
      <c r="A842" s="65" t="s">
        <v>239</v>
      </c>
      <c r="B842" s="65" t="s">
        <v>331</v>
      </c>
      <c r="C842" s="66"/>
      <c r="D842" s="67"/>
      <c r="E842" s="66"/>
      <c r="F842" s="69"/>
      <c r="G842" s="66"/>
      <c r="H842" s="70"/>
      <c r="I842" s="71"/>
      <c r="J842" s="71"/>
      <c r="K842" s="34" t="s">
        <v>66</v>
      </c>
      <c r="L842" s="72">
        <v>842</v>
      </c>
      <c r="M842" s="72"/>
      <c r="N842" s="73"/>
      <c r="O842" s="79" t="s">
        <v>417</v>
      </c>
      <c r="P842" s="79">
        <v>1</v>
      </c>
      <c r="Q842" s="79" t="s">
        <v>418</v>
      </c>
      <c r="R842" s="79"/>
      <c r="S842" s="79"/>
      <c r="T842" s="78" t="str">
        <f>REPLACE(INDEX(GroupVertices[Group],MATCH(Edges24[[#This Row],[Vertex 1]],GroupVertices[Vertex],0)),1,1,"")</f>
        <v>3</v>
      </c>
      <c r="U842" s="78" t="str">
        <f>REPLACE(INDEX(GroupVertices[Group],MATCH(Edges24[[#This Row],[Vertex 2]],GroupVertices[Vertex],0)),1,1,"")</f>
        <v>4</v>
      </c>
      <c r="V842" s="48"/>
      <c r="W842" s="49"/>
      <c r="X842" s="48"/>
      <c r="Y842" s="49"/>
      <c r="Z842" s="48"/>
      <c r="AA842" s="49"/>
      <c r="AB842" s="48"/>
      <c r="AC842" s="49"/>
      <c r="AD842" s="48"/>
    </row>
    <row r="843" spans="1:30" ht="15">
      <c r="A843" s="65" t="s">
        <v>239</v>
      </c>
      <c r="B843" s="65" t="s">
        <v>352</v>
      </c>
      <c r="C843" s="66"/>
      <c r="D843" s="67"/>
      <c r="E843" s="66"/>
      <c r="F843" s="69"/>
      <c r="G843" s="66"/>
      <c r="H843" s="70"/>
      <c r="I843" s="71"/>
      <c r="J843" s="71"/>
      <c r="K843" s="34" t="s">
        <v>65</v>
      </c>
      <c r="L843" s="72">
        <v>843</v>
      </c>
      <c r="M843" s="72"/>
      <c r="N843" s="73"/>
      <c r="O843" s="79" t="s">
        <v>417</v>
      </c>
      <c r="P843" s="79">
        <v>1</v>
      </c>
      <c r="Q843" s="79" t="s">
        <v>418</v>
      </c>
      <c r="R843" s="79"/>
      <c r="S843" s="79"/>
      <c r="T843" s="78" t="str">
        <f>REPLACE(INDEX(GroupVertices[Group],MATCH(Edges24[[#This Row],[Vertex 1]],GroupVertices[Vertex],0)),1,1,"")</f>
        <v>3</v>
      </c>
      <c r="U843" s="78" t="str">
        <f>REPLACE(INDEX(GroupVertices[Group],MATCH(Edges24[[#This Row],[Vertex 2]],GroupVertices[Vertex],0)),1,1,"")</f>
        <v>3</v>
      </c>
      <c r="V843" s="48"/>
      <c r="W843" s="49"/>
      <c r="X843" s="48"/>
      <c r="Y843" s="49"/>
      <c r="Z843" s="48"/>
      <c r="AA843" s="49"/>
      <c r="AB843" s="48"/>
      <c r="AC843" s="49"/>
      <c r="AD843" s="48"/>
    </row>
    <row r="844" spans="1:30" ht="15">
      <c r="A844" s="65" t="s">
        <v>199</v>
      </c>
      <c r="B844" s="65" t="s">
        <v>239</v>
      </c>
      <c r="C844" s="66"/>
      <c r="D844" s="67"/>
      <c r="E844" s="66"/>
      <c r="F844" s="69"/>
      <c r="G844" s="66"/>
      <c r="H844" s="70"/>
      <c r="I844" s="71"/>
      <c r="J844" s="71"/>
      <c r="K844" s="34" t="s">
        <v>65</v>
      </c>
      <c r="L844" s="72">
        <v>844</v>
      </c>
      <c r="M844" s="72"/>
      <c r="N844" s="73"/>
      <c r="O844" s="79" t="s">
        <v>417</v>
      </c>
      <c r="P844" s="79">
        <v>1</v>
      </c>
      <c r="Q844" s="79" t="s">
        <v>418</v>
      </c>
      <c r="R844" s="79"/>
      <c r="S844" s="79"/>
      <c r="T844" s="78" t="str">
        <f>REPLACE(INDEX(GroupVertices[Group],MATCH(Edges24[[#This Row],[Vertex 1]],GroupVertices[Vertex],0)),1,1,"")</f>
        <v>1</v>
      </c>
      <c r="U844" s="78" t="str">
        <f>REPLACE(INDEX(GroupVertices[Group],MATCH(Edges24[[#This Row],[Vertex 2]],GroupVertices[Vertex],0)),1,1,"")</f>
        <v>3</v>
      </c>
      <c r="V844" s="48"/>
      <c r="W844" s="49"/>
      <c r="X844" s="48"/>
      <c r="Y844" s="49"/>
      <c r="Z844" s="48"/>
      <c r="AA844" s="49"/>
      <c r="AB844" s="48"/>
      <c r="AC844" s="49"/>
      <c r="AD844" s="48"/>
    </row>
    <row r="845" spans="1:30" ht="15">
      <c r="A845" s="65" t="s">
        <v>312</v>
      </c>
      <c r="B845" s="65" t="s">
        <v>239</v>
      </c>
      <c r="C845" s="66"/>
      <c r="D845" s="67"/>
      <c r="E845" s="66"/>
      <c r="F845" s="69"/>
      <c r="G845" s="66"/>
      <c r="H845" s="70"/>
      <c r="I845" s="71"/>
      <c r="J845" s="71"/>
      <c r="K845" s="34" t="s">
        <v>66</v>
      </c>
      <c r="L845" s="72">
        <v>845</v>
      </c>
      <c r="M845" s="72"/>
      <c r="N845" s="73"/>
      <c r="O845" s="79" t="s">
        <v>417</v>
      </c>
      <c r="P845" s="79">
        <v>1</v>
      </c>
      <c r="Q845" s="79" t="s">
        <v>418</v>
      </c>
      <c r="R845" s="79"/>
      <c r="S845" s="79"/>
      <c r="T845" s="78" t="str">
        <f>REPLACE(INDEX(GroupVertices[Group],MATCH(Edges24[[#This Row],[Vertex 1]],GroupVertices[Vertex],0)),1,1,"")</f>
        <v>2</v>
      </c>
      <c r="U845" s="78" t="str">
        <f>REPLACE(INDEX(GroupVertices[Group],MATCH(Edges24[[#This Row],[Vertex 2]],GroupVertices[Vertex],0)),1,1,"")</f>
        <v>3</v>
      </c>
      <c r="V845" s="48"/>
      <c r="W845" s="49"/>
      <c r="X845" s="48"/>
      <c r="Y845" s="49"/>
      <c r="Z845" s="48"/>
      <c r="AA845" s="49"/>
      <c r="AB845" s="48"/>
      <c r="AC845" s="49"/>
      <c r="AD845" s="48"/>
    </row>
    <row r="846" spans="1:30" ht="15">
      <c r="A846" s="65" t="s">
        <v>331</v>
      </c>
      <c r="B846" s="65" t="s">
        <v>239</v>
      </c>
      <c r="C846" s="66"/>
      <c r="D846" s="67"/>
      <c r="E846" s="66"/>
      <c r="F846" s="69"/>
      <c r="G846" s="66"/>
      <c r="H846" s="70"/>
      <c r="I846" s="71"/>
      <c r="J846" s="71"/>
      <c r="K846" s="34" t="s">
        <v>66</v>
      </c>
      <c r="L846" s="72">
        <v>846</v>
      </c>
      <c r="M846" s="72"/>
      <c r="N846" s="73"/>
      <c r="O846" s="79" t="s">
        <v>417</v>
      </c>
      <c r="P846" s="79">
        <v>1</v>
      </c>
      <c r="Q846" s="79" t="s">
        <v>418</v>
      </c>
      <c r="R846" s="79"/>
      <c r="S846" s="79"/>
      <c r="T846" s="78" t="str">
        <f>REPLACE(INDEX(GroupVertices[Group],MATCH(Edges24[[#This Row],[Vertex 1]],GroupVertices[Vertex],0)),1,1,"")</f>
        <v>4</v>
      </c>
      <c r="U846" s="78" t="str">
        <f>REPLACE(INDEX(GroupVertices[Group],MATCH(Edges24[[#This Row],[Vertex 2]],GroupVertices[Vertex],0)),1,1,"")</f>
        <v>3</v>
      </c>
      <c r="V846" s="48"/>
      <c r="W846" s="49"/>
      <c r="X846" s="48"/>
      <c r="Y846" s="49"/>
      <c r="Z846" s="48"/>
      <c r="AA846" s="49"/>
      <c r="AB846" s="48"/>
      <c r="AC846" s="49"/>
      <c r="AD846" s="48"/>
    </row>
    <row r="847" spans="1:30" ht="15">
      <c r="A847" s="65" t="s">
        <v>205</v>
      </c>
      <c r="B847" s="65" t="s">
        <v>388</v>
      </c>
      <c r="C847" s="66"/>
      <c r="D847" s="67"/>
      <c r="E847" s="66"/>
      <c r="F847" s="69"/>
      <c r="G847" s="66"/>
      <c r="H847" s="70"/>
      <c r="I847" s="71"/>
      <c r="J847" s="71"/>
      <c r="K847" s="34" t="s">
        <v>65</v>
      </c>
      <c r="L847" s="72">
        <v>847</v>
      </c>
      <c r="M847" s="72"/>
      <c r="N847" s="73"/>
      <c r="O847" s="79" t="s">
        <v>417</v>
      </c>
      <c r="P847" s="79">
        <v>1</v>
      </c>
      <c r="Q847" s="79" t="s">
        <v>418</v>
      </c>
      <c r="R847" s="79"/>
      <c r="S847" s="79"/>
      <c r="T847" s="78" t="str">
        <f>REPLACE(INDEX(GroupVertices[Group],MATCH(Edges24[[#This Row],[Vertex 1]],GroupVertices[Vertex],0)),1,1,"")</f>
        <v>4</v>
      </c>
      <c r="U847" s="78" t="str">
        <f>REPLACE(INDEX(GroupVertices[Group],MATCH(Edges24[[#This Row],[Vertex 2]],GroupVertices[Vertex],0)),1,1,"")</f>
        <v>2</v>
      </c>
      <c r="V847" s="48"/>
      <c r="W847" s="49"/>
      <c r="X847" s="48"/>
      <c r="Y847" s="49"/>
      <c r="Z847" s="48"/>
      <c r="AA847" s="49"/>
      <c r="AB847" s="48"/>
      <c r="AC847" s="49"/>
      <c r="AD847" s="48"/>
    </row>
    <row r="848" spans="1:30" ht="15">
      <c r="A848" s="65" t="s">
        <v>205</v>
      </c>
      <c r="B848" s="65" t="s">
        <v>222</v>
      </c>
      <c r="C848" s="66"/>
      <c r="D848" s="67"/>
      <c r="E848" s="66"/>
      <c r="F848" s="69"/>
      <c r="G848" s="66"/>
      <c r="H848" s="70"/>
      <c r="I848" s="71"/>
      <c r="J848" s="71"/>
      <c r="K848" s="34" t="s">
        <v>65</v>
      </c>
      <c r="L848" s="72">
        <v>848</v>
      </c>
      <c r="M848" s="72"/>
      <c r="N848" s="73"/>
      <c r="O848" s="79" t="s">
        <v>417</v>
      </c>
      <c r="P848" s="79">
        <v>1</v>
      </c>
      <c r="Q848" s="79" t="s">
        <v>418</v>
      </c>
      <c r="R848" s="79"/>
      <c r="S848" s="79"/>
      <c r="T848" s="78" t="str">
        <f>REPLACE(INDEX(GroupVertices[Group],MATCH(Edges24[[#This Row],[Vertex 1]],GroupVertices[Vertex],0)),1,1,"")</f>
        <v>4</v>
      </c>
      <c r="U848" s="78" t="str">
        <f>REPLACE(INDEX(GroupVertices[Group],MATCH(Edges24[[#This Row],[Vertex 2]],GroupVertices[Vertex],0)),1,1,"")</f>
        <v>3</v>
      </c>
      <c r="V848" s="48"/>
      <c r="W848" s="49"/>
      <c r="X848" s="48"/>
      <c r="Y848" s="49"/>
      <c r="Z848" s="48"/>
      <c r="AA848" s="49"/>
      <c r="AB848" s="48"/>
      <c r="AC848" s="49"/>
      <c r="AD848" s="48"/>
    </row>
    <row r="849" spans="1:30" ht="15">
      <c r="A849" s="65" t="s">
        <v>205</v>
      </c>
      <c r="B849" s="65" t="s">
        <v>219</v>
      </c>
      <c r="C849" s="66"/>
      <c r="D849" s="67"/>
      <c r="E849" s="66"/>
      <c r="F849" s="69"/>
      <c r="G849" s="66"/>
      <c r="H849" s="70"/>
      <c r="I849" s="71"/>
      <c r="J849" s="71"/>
      <c r="K849" s="34" t="s">
        <v>66</v>
      </c>
      <c r="L849" s="72">
        <v>849</v>
      </c>
      <c r="M849" s="72"/>
      <c r="N849" s="73"/>
      <c r="O849" s="79" t="s">
        <v>417</v>
      </c>
      <c r="P849" s="79">
        <v>1</v>
      </c>
      <c r="Q849" s="79" t="s">
        <v>418</v>
      </c>
      <c r="R849" s="79"/>
      <c r="S849" s="79"/>
      <c r="T849" s="78" t="str">
        <f>REPLACE(INDEX(GroupVertices[Group],MATCH(Edges24[[#This Row],[Vertex 1]],GroupVertices[Vertex],0)),1,1,"")</f>
        <v>4</v>
      </c>
      <c r="U849" s="78" t="str">
        <f>REPLACE(INDEX(GroupVertices[Group],MATCH(Edges24[[#This Row],[Vertex 2]],GroupVertices[Vertex],0)),1,1,"")</f>
        <v>4</v>
      </c>
      <c r="V849" s="48"/>
      <c r="W849" s="49"/>
      <c r="X849" s="48"/>
      <c r="Y849" s="49"/>
      <c r="Z849" s="48"/>
      <c r="AA849" s="49"/>
      <c r="AB849" s="48"/>
      <c r="AC849" s="49"/>
      <c r="AD849" s="48"/>
    </row>
    <row r="850" spans="1:30" ht="15">
      <c r="A850" s="65" t="s">
        <v>205</v>
      </c>
      <c r="B850" s="65" t="s">
        <v>396</v>
      </c>
      <c r="C850" s="66"/>
      <c r="D850" s="67"/>
      <c r="E850" s="66"/>
      <c r="F850" s="69"/>
      <c r="G850" s="66"/>
      <c r="H850" s="70"/>
      <c r="I850" s="71"/>
      <c r="J850" s="71"/>
      <c r="K850" s="34" t="s">
        <v>65</v>
      </c>
      <c r="L850" s="72">
        <v>850</v>
      </c>
      <c r="M850" s="72"/>
      <c r="N850" s="73"/>
      <c r="O850" s="79" t="s">
        <v>417</v>
      </c>
      <c r="P850" s="79">
        <v>1</v>
      </c>
      <c r="Q850" s="79" t="s">
        <v>418</v>
      </c>
      <c r="R850" s="79"/>
      <c r="S850" s="79"/>
      <c r="T850" s="78" t="str">
        <f>REPLACE(INDEX(GroupVertices[Group],MATCH(Edges24[[#This Row],[Vertex 1]],GroupVertices[Vertex],0)),1,1,"")</f>
        <v>4</v>
      </c>
      <c r="U850" s="78" t="str">
        <f>REPLACE(INDEX(GroupVertices[Group],MATCH(Edges24[[#This Row],[Vertex 2]],GroupVertices[Vertex],0)),1,1,"")</f>
        <v>2</v>
      </c>
      <c r="V850" s="48"/>
      <c r="W850" s="49"/>
      <c r="X850" s="48"/>
      <c r="Y850" s="49"/>
      <c r="Z850" s="48"/>
      <c r="AA850" s="49"/>
      <c r="AB850" s="48"/>
      <c r="AC850" s="49"/>
      <c r="AD850" s="48"/>
    </row>
    <row r="851" spans="1:30" ht="15">
      <c r="A851" s="65" t="s">
        <v>205</v>
      </c>
      <c r="B851" s="65" t="s">
        <v>272</v>
      </c>
      <c r="C851" s="66"/>
      <c r="D851" s="67"/>
      <c r="E851" s="66"/>
      <c r="F851" s="69"/>
      <c r="G851" s="66"/>
      <c r="H851" s="70"/>
      <c r="I851" s="71"/>
      <c r="J851" s="71"/>
      <c r="K851" s="34" t="s">
        <v>65</v>
      </c>
      <c r="L851" s="72">
        <v>851</v>
      </c>
      <c r="M851" s="72"/>
      <c r="N851" s="73"/>
      <c r="O851" s="79" t="s">
        <v>417</v>
      </c>
      <c r="P851" s="79">
        <v>1</v>
      </c>
      <c r="Q851" s="79" t="s">
        <v>418</v>
      </c>
      <c r="R851" s="79"/>
      <c r="S851" s="79"/>
      <c r="T851" s="78" t="str">
        <f>REPLACE(INDEX(GroupVertices[Group],MATCH(Edges24[[#This Row],[Vertex 1]],GroupVertices[Vertex],0)),1,1,"")</f>
        <v>4</v>
      </c>
      <c r="U851" s="78" t="str">
        <f>REPLACE(INDEX(GroupVertices[Group],MATCH(Edges24[[#This Row],[Vertex 2]],GroupVertices[Vertex],0)),1,1,"")</f>
        <v>1</v>
      </c>
      <c r="V851" s="48"/>
      <c r="W851" s="49"/>
      <c r="X851" s="48"/>
      <c r="Y851" s="49"/>
      <c r="Z851" s="48"/>
      <c r="AA851" s="49"/>
      <c r="AB851" s="48"/>
      <c r="AC851" s="49"/>
      <c r="AD851" s="48"/>
    </row>
    <row r="852" spans="1:30" ht="15">
      <c r="A852" s="65" t="s">
        <v>205</v>
      </c>
      <c r="B852" s="65" t="s">
        <v>282</v>
      </c>
      <c r="C852" s="66"/>
      <c r="D852" s="67"/>
      <c r="E852" s="66"/>
      <c r="F852" s="69"/>
      <c r="G852" s="66"/>
      <c r="H852" s="70"/>
      <c r="I852" s="71"/>
      <c r="J852" s="71"/>
      <c r="K852" s="34" t="s">
        <v>65</v>
      </c>
      <c r="L852" s="72">
        <v>852</v>
      </c>
      <c r="M852" s="72"/>
      <c r="N852" s="73"/>
      <c r="O852" s="79" t="s">
        <v>417</v>
      </c>
      <c r="P852" s="79">
        <v>1</v>
      </c>
      <c r="Q852" s="79" t="s">
        <v>418</v>
      </c>
      <c r="R852" s="79"/>
      <c r="S852" s="79"/>
      <c r="T852" s="78" t="str">
        <f>REPLACE(INDEX(GroupVertices[Group],MATCH(Edges24[[#This Row],[Vertex 1]],GroupVertices[Vertex],0)),1,1,"")</f>
        <v>4</v>
      </c>
      <c r="U852" s="78" t="str">
        <f>REPLACE(INDEX(GroupVertices[Group],MATCH(Edges24[[#This Row],[Vertex 2]],GroupVertices[Vertex],0)),1,1,"")</f>
        <v>2</v>
      </c>
      <c r="V852" s="48"/>
      <c r="W852" s="49"/>
      <c r="X852" s="48"/>
      <c r="Y852" s="49"/>
      <c r="Z852" s="48"/>
      <c r="AA852" s="49"/>
      <c r="AB852" s="48"/>
      <c r="AC852" s="49"/>
      <c r="AD852" s="48"/>
    </row>
    <row r="853" spans="1:30" ht="15">
      <c r="A853" s="65" t="s">
        <v>205</v>
      </c>
      <c r="B853" s="65" t="s">
        <v>283</v>
      </c>
      <c r="C853" s="66"/>
      <c r="D853" s="67"/>
      <c r="E853" s="66"/>
      <c r="F853" s="69"/>
      <c r="G853" s="66"/>
      <c r="H853" s="70"/>
      <c r="I853" s="71"/>
      <c r="J853" s="71"/>
      <c r="K853" s="34" t="s">
        <v>65</v>
      </c>
      <c r="L853" s="72">
        <v>853</v>
      </c>
      <c r="M853" s="72"/>
      <c r="N853" s="73"/>
      <c r="O853" s="79" t="s">
        <v>417</v>
      </c>
      <c r="P853" s="79">
        <v>1</v>
      </c>
      <c r="Q853" s="79" t="s">
        <v>418</v>
      </c>
      <c r="R853" s="79"/>
      <c r="S853" s="79"/>
      <c r="T853" s="78" t="str">
        <f>REPLACE(INDEX(GroupVertices[Group],MATCH(Edges24[[#This Row],[Vertex 1]],GroupVertices[Vertex],0)),1,1,"")</f>
        <v>4</v>
      </c>
      <c r="U853" s="78" t="str">
        <f>REPLACE(INDEX(GroupVertices[Group],MATCH(Edges24[[#This Row],[Vertex 2]],GroupVertices[Vertex],0)),1,1,"")</f>
        <v>2</v>
      </c>
      <c r="V853" s="48"/>
      <c r="W853" s="49"/>
      <c r="X853" s="48"/>
      <c r="Y853" s="49"/>
      <c r="Z853" s="48"/>
      <c r="AA853" s="49"/>
      <c r="AB853" s="48"/>
      <c r="AC853" s="49"/>
      <c r="AD853" s="48"/>
    </row>
    <row r="854" spans="1:30" ht="15">
      <c r="A854" s="65" t="s">
        <v>205</v>
      </c>
      <c r="B854" s="65" t="s">
        <v>309</v>
      </c>
      <c r="C854" s="66"/>
      <c r="D854" s="67"/>
      <c r="E854" s="66"/>
      <c r="F854" s="69"/>
      <c r="G854" s="66"/>
      <c r="H854" s="70"/>
      <c r="I854" s="71"/>
      <c r="J854" s="71"/>
      <c r="K854" s="34" t="s">
        <v>65</v>
      </c>
      <c r="L854" s="72">
        <v>854</v>
      </c>
      <c r="M854" s="72"/>
      <c r="N854" s="73"/>
      <c r="O854" s="79" t="s">
        <v>417</v>
      </c>
      <c r="P854" s="79">
        <v>1</v>
      </c>
      <c r="Q854" s="79" t="s">
        <v>418</v>
      </c>
      <c r="R854" s="79"/>
      <c r="S854" s="79"/>
      <c r="T854" s="78" t="str">
        <f>REPLACE(INDEX(GroupVertices[Group],MATCH(Edges24[[#This Row],[Vertex 1]],GroupVertices[Vertex],0)),1,1,"")</f>
        <v>4</v>
      </c>
      <c r="U854" s="78" t="str">
        <f>REPLACE(INDEX(GroupVertices[Group],MATCH(Edges24[[#This Row],[Vertex 2]],GroupVertices[Vertex],0)),1,1,"")</f>
        <v>4</v>
      </c>
      <c r="V854" s="48"/>
      <c r="W854" s="49"/>
      <c r="X854" s="48"/>
      <c r="Y854" s="49"/>
      <c r="Z854" s="48"/>
      <c r="AA854" s="49"/>
      <c r="AB854" s="48"/>
      <c r="AC854" s="49"/>
      <c r="AD854" s="48"/>
    </row>
    <row r="855" spans="1:30" ht="15">
      <c r="A855" s="65" t="s">
        <v>199</v>
      </c>
      <c r="B855" s="65" t="s">
        <v>205</v>
      </c>
      <c r="C855" s="66"/>
      <c r="D855" s="67"/>
      <c r="E855" s="66"/>
      <c r="F855" s="69"/>
      <c r="G855" s="66"/>
      <c r="H855" s="70"/>
      <c r="I855" s="71"/>
      <c r="J855" s="71"/>
      <c r="K855" s="34" t="s">
        <v>65</v>
      </c>
      <c r="L855" s="72">
        <v>855</v>
      </c>
      <c r="M855" s="72"/>
      <c r="N855" s="73"/>
      <c r="O855" s="79" t="s">
        <v>417</v>
      </c>
      <c r="P855" s="79">
        <v>1</v>
      </c>
      <c r="Q855" s="79" t="s">
        <v>418</v>
      </c>
      <c r="R855" s="79"/>
      <c r="S855" s="79"/>
      <c r="T855" s="78" t="str">
        <f>REPLACE(INDEX(GroupVertices[Group],MATCH(Edges24[[#This Row],[Vertex 1]],GroupVertices[Vertex],0)),1,1,"")</f>
        <v>1</v>
      </c>
      <c r="U855" s="78" t="str">
        <f>REPLACE(INDEX(GroupVertices[Group],MATCH(Edges24[[#This Row],[Vertex 2]],GroupVertices[Vertex],0)),1,1,"")</f>
        <v>4</v>
      </c>
      <c r="V855" s="48"/>
      <c r="W855" s="49"/>
      <c r="X855" s="48"/>
      <c r="Y855" s="49"/>
      <c r="Z855" s="48"/>
      <c r="AA855" s="49"/>
      <c r="AB855" s="48"/>
      <c r="AC855" s="49"/>
      <c r="AD855" s="48"/>
    </row>
    <row r="856" spans="1:30" ht="15">
      <c r="A856" s="65" t="s">
        <v>219</v>
      </c>
      <c r="B856" s="65" t="s">
        <v>205</v>
      </c>
      <c r="C856" s="66"/>
      <c r="D856" s="67"/>
      <c r="E856" s="66"/>
      <c r="F856" s="69"/>
      <c r="G856" s="66"/>
      <c r="H856" s="70"/>
      <c r="I856" s="71"/>
      <c r="J856" s="71"/>
      <c r="K856" s="34" t="s">
        <v>66</v>
      </c>
      <c r="L856" s="72">
        <v>856</v>
      </c>
      <c r="M856" s="72"/>
      <c r="N856" s="73"/>
      <c r="O856" s="79" t="s">
        <v>417</v>
      </c>
      <c r="P856" s="79">
        <v>1</v>
      </c>
      <c r="Q856" s="79" t="s">
        <v>418</v>
      </c>
      <c r="R856" s="79"/>
      <c r="S856" s="79"/>
      <c r="T856" s="78" t="str">
        <f>REPLACE(INDEX(GroupVertices[Group],MATCH(Edges24[[#This Row],[Vertex 1]],GroupVertices[Vertex],0)),1,1,"")</f>
        <v>4</v>
      </c>
      <c r="U856" s="78" t="str">
        <f>REPLACE(INDEX(GroupVertices[Group],MATCH(Edges24[[#This Row],[Vertex 2]],GroupVertices[Vertex],0)),1,1,"")</f>
        <v>4</v>
      </c>
      <c r="V856" s="48"/>
      <c r="W856" s="49"/>
      <c r="X856" s="48"/>
      <c r="Y856" s="49"/>
      <c r="Z856" s="48"/>
      <c r="AA856" s="49"/>
      <c r="AB856" s="48"/>
      <c r="AC856" s="49"/>
      <c r="AD856" s="48"/>
    </row>
    <row r="857" spans="1:30" ht="15">
      <c r="A857" s="65" t="s">
        <v>331</v>
      </c>
      <c r="B857" s="65" t="s">
        <v>205</v>
      </c>
      <c r="C857" s="66"/>
      <c r="D857" s="67"/>
      <c r="E857" s="66"/>
      <c r="F857" s="69"/>
      <c r="G857" s="66"/>
      <c r="H857" s="70"/>
      <c r="I857" s="71"/>
      <c r="J857" s="71"/>
      <c r="K857" s="34" t="s">
        <v>65</v>
      </c>
      <c r="L857" s="72">
        <v>857</v>
      </c>
      <c r="M857" s="72"/>
      <c r="N857" s="73"/>
      <c r="O857" s="79" t="s">
        <v>417</v>
      </c>
      <c r="P857" s="79">
        <v>1</v>
      </c>
      <c r="Q857" s="79" t="s">
        <v>418</v>
      </c>
      <c r="R857" s="79"/>
      <c r="S857" s="79"/>
      <c r="T857" s="78" t="str">
        <f>REPLACE(INDEX(GroupVertices[Group],MATCH(Edges24[[#This Row],[Vertex 1]],GroupVertices[Vertex],0)),1,1,"")</f>
        <v>4</v>
      </c>
      <c r="U857" s="78" t="str">
        <f>REPLACE(INDEX(GroupVertices[Group],MATCH(Edges24[[#This Row],[Vertex 2]],GroupVertices[Vertex],0)),1,1,"")</f>
        <v>4</v>
      </c>
      <c r="V857" s="48"/>
      <c r="W857" s="49"/>
      <c r="X857" s="48"/>
      <c r="Y857" s="49"/>
      <c r="Z857" s="48"/>
      <c r="AA857" s="49"/>
      <c r="AB857" s="48"/>
      <c r="AC857" s="49"/>
      <c r="AD857" s="48"/>
    </row>
    <row r="858" spans="1:30" ht="15">
      <c r="A858" s="65" t="s">
        <v>287</v>
      </c>
      <c r="B858" s="65" t="s">
        <v>242</v>
      </c>
      <c r="C858" s="66"/>
      <c r="D858" s="67"/>
      <c r="E858" s="66"/>
      <c r="F858" s="69"/>
      <c r="G858" s="66"/>
      <c r="H858" s="70"/>
      <c r="I858" s="71"/>
      <c r="J858" s="71"/>
      <c r="K858" s="34" t="s">
        <v>65</v>
      </c>
      <c r="L858" s="72">
        <v>858</v>
      </c>
      <c r="M858" s="72"/>
      <c r="N858" s="73"/>
      <c r="O858" s="79" t="s">
        <v>417</v>
      </c>
      <c r="P858" s="79">
        <v>1</v>
      </c>
      <c r="Q858" s="79" t="s">
        <v>418</v>
      </c>
      <c r="R858" s="79"/>
      <c r="S858" s="79"/>
      <c r="T858" s="78" t="str">
        <f>REPLACE(INDEX(GroupVertices[Group],MATCH(Edges24[[#This Row],[Vertex 1]],GroupVertices[Vertex],0)),1,1,"")</f>
        <v>4</v>
      </c>
      <c r="U858" s="78" t="str">
        <f>REPLACE(INDEX(GroupVertices[Group],MATCH(Edges24[[#This Row],[Vertex 2]],GroupVertices[Vertex],0)),1,1,"")</f>
        <v>2</v>
      </c>
      <c r="V858" s="48"/>
      <c r="W858" s="49"/>
      <c r="X858" s="48"/>
      <c r="Y858" s="49"/>
      <c r="Z858" s="48"/>
      <c r="AA858" s="49"/>
      <c r="AB858" s="48"/>
      <c r="AC858" s="49"/>
      <c r="AD858" s="48"/>
    </row>
    <row r="859" spans="1:30" ht="15">
      <c r="A859" s="65" t="s">
        <v>287</v>
      </c>
      <c r="B859" s="65" t="s">
        <v>414</v>
      </c>
      <c r="C859" s="66"/>
      <c r="D859" s="67"/>
      <c r="E859" s="66"/>
      <c r="F859" s="69"/>
      <c r="G859" s="66"/>
      <c r="H859" s="70"/>
      <c r="I859" s="71"/>
      <c r="J859" s="71"/>
      <c r="K859" s="34" t="s">
        <v>65</v>
      </c>
      <c r="L859" s="72">
        <v>859</v>
      </c>
      <c r="M859" s="72"/>
      <c r="N859" s="73"/>
      <c r="O859" s="79" t="s">
        <v>417</v>
      </c>
      <c r="P859" s="79">
        <v>1</v>
      </c>
      <c r="Q859" s="79" t="s">
        <v>418</v>
      </c>
      <c r="R859" s="79"/>
      <c r="S859" s="79"/>
      <c r="T859" s="78" t="str">
        <f>REPLACE(INDEX(GroupVertices[Group],MATCH(Edges24[[#This Row],[Vertex 1]],GroupVertices[Vertex],0)),1,1,"")</f>
        <v>4</v>
      </c>
      <c r="U859" s="78" t="str">
        <f>REPLACE(INDEX(GroupVertices[Group],MATCH(Edges24[[#This Row],[Vertex 2]],GroupVertices[Vertex],0)),1,1,"")</f>
        <v>3</v>
      </c>
      <c r="V859" s="48"/>
      <c r="W859" s="49"/>
      <c r="X859" s="48"/>
      <c r="Y859" s="49"/>
      <c r="Z859" s="48"/>
      <c r="AA859" s="49"/>
      <c r="AB859" s="48"/>
      <c r="AC859" s="49"/>
      <c r="AD859" s="48"/>
    </row>
    <row r="860" spans="1:30" ht="15">
      <c r="A860" s="65" t="s">
        <v>287</v>
      </c>
      <c r="B860" s="65" t="s">
        <v>274</v>
      </c>
      <c r="C860" s="66"/>
      <c r="D860" s="67"/>
      <c r="E860" s="66"/>
      <c r="F860" s="69"/>
      <c r="G860" s="66"/>
      <c r="H860" s="70"/>
      <c r="I860" s="71"/>
      <c r="J860" s="71"/>
      <c r="K860" s="34" t="s">
        <v>65</v>
      </c>
      <c r="L860" s="72">
        <v>860</v>
      </c>
      <c r="M860" s="72"/>
      <c r="N860" s="73"/>
      <c r="O860" s="79" t="s">
        <v>417</v>
      </c>
      <c r="P860" s="79">
        <v>1</v>
      </c>
      <c r="Q860" s="79" t="s">
        <v>418</v>
      </c>
      <c r="R860" s="79"/>
      <c r="S860" s="79"/>
      <c r="T860" s="78" t="str">
        <f>REPLACE(INDEX(GroupVertices[Group],MATCH(Edges24[[#This Row],[Vertex 1]],GroupVertices[Vertex],0)),1,1,"")</f>
        <v>4</v>
      </c>
      <c r="U860" s="78" t="str">
        <f>REPLACE(INDEX(GroupVertices[Group],MATCH(Edges24[[#This Row],[Vertex 2]],GroupVertices[Vertex],0)),1,1,"")</f>
        <v>3</v>
      </c>
      <c r="V860" s="48"/>
      <c r="W860" s="49"/>
      <c r="X860" s="48"/>
      <c r="Y860" s="49"/>
      <c r="Z860" s="48"/>
      <c r="AA860" s="49"/>
      <c r="AB860" s="48"/>
      <c r="AC860" s="49"/>
      <c r="AD860" s="48"/>
    </row>
    <row r="861" spans="1:30" ht="15">
      <c r="A861" s="65" t="s">
        <v>287</v>
      </c>
      <c r="B861" s="65" t="s">
        <v>275</v>
      </c>
      <c r="C861" s="66"/>
      <c r="D861" s="67"/>
      <c r="E861" s="66"/>
      <c r="F861" s="69"/>
      <c r="G861" s="66"/>
      <c r="H861" s="70"/>
      <c r="I861" s="71"/>
      <c r="J861" s="71"/>
      <c r="K861" s="34" t="s">
        <v>65</v>
      </c>
      <c r="L861" s="72">
        <v>861</v>
      </c>
      <c r="M861" s="72"/>
      <c r="N861" s="73"/>
      <c r="O861" s="79" t="s">
        <v>417</v>
      </c>
      <c r="P861" s="79">
        <v>1</v>
      </c>
      <c r="Q861" s="79" t="s">
        <v>418</v>
      </c>
      <c r="R861" s="79"/>
      <c r="S861" s="79"/>
      <c r="T861" s="78" t="str">
        <f>REPLACE(INDEX(GroupVertices[Group],MATCH(Edges24[[#This Row],[Vertex 1]],GroupVertices[Vertex],0)),1,1,"")</f>
        <v>4</v>
      </c>
      <c r="U861" s="78" t="str">
        <f>REPLACE(INDEX(GroupVertices[Group],MATCH(Edges24[[#This Row],[Vertex 2]],GroupVertices[Vertex],0)),1,1,"")</f>
        <v>3</v>
      </c>
      <c r="V861" s="48"/>
      <c r="W861" s="49"/>
      <c r="X861" s="48"/>
      <c r="Y861" s="49"/>
      <c r="Z861" s="48"/>
      <c r="AA861" s="49"/>
      <c r="AB861" s="48"/>
      <c r="AC861" s="49"/>
      <c r="AD861" s="48"/>
    </row>
    <row r="862" spans="1:30" ht="15">
      <c r="A862" s="65" t="s">
        <v>287</v>
      </c>
      <c r="B862" s="65" t="s">
        <v>315</v>
      </c>
      <c r="C862" s="66"/>
      <c r="D862" s="67"/>
      <c r="E862" s="66"/>
      <c r="F862" s="69"/>
      <c r="G862" s="66"/>
      <c r="H862" s="70"/>
      <c r="I862" s="71"/>
      <c r="J862" s="71"/>
      <c r="K862" s="34" t="s">
        <v>65</v>
      </c>
      <c r="L862" s="72">
        <v>862</v>
      </c>
      <c r="M862" s="72"/>
      <c r="N862" s="73"/>
      <c r="O862" s="79" t="s">
        <v>417</v>
      </c>
      <c r="P862" s="79">
        <v>1</v>
      </c>
      <c r="Q862" s="79" t="s">
        <v>418</v>
      </c>
      <c r="R862" s="79"/>
      <c r="S862" s="79"/>
      <c r="T862" s="78" t="str">
        <f>REPLACE(INDEX(GroupVertices[Group],MATCH(Edges24[[#This Row],[Vertex 1]],GroupVertices[Vertex],0)),1,1,"")</f>
        <v>4</v>
      </c>
      <c r="U862" s="78" t="str">
        <f>REPLACE(INDEX(GroupVertices[Group],MATCH(Edges24[[#This Row],[Vertex 2]],GroupVertices[Vertex],0)),1,1,"")</f>
        <v>4</v>
      </c>
      <c r="V862" s="48"/>
      <c r="W862" s="49"/>
      <c r="X862" s="48"/>
      <c r="Y862" s="49"/>
      <c r="Z862" s="48"/>
      <c r="AA862" s="49"/>
      <c r="AB862" s="48"/>
      <c r="AC862" s="49"/>
      <c r="AD862" s="48"/>
    </row>
    <row r="863" spans="1:30" ht="15">
      <c r="A863" s="65" t="s">
        <v>287</v>
      </c>
      <c r="B863" s="65" t="s">
        <v>329</v>
      </c>
      <c r="C863" s="66"/>
      <c r="D863" s="67"/>
      <c r="E863" s="66"/>
      <c r="F863" s="69"/>
      <c r="G863" s="66"/>
      <c r="H863" s="70"/>
      <c r="I863" s="71"/>
      <c r="J863" s="71"/>
      <c r="K863" s="34" t="s">
        <v>65</v>
      </c>
      <c r="L863" s="72">
        <v>863</v>
      </c>
      <c r="M863" s="72"/>
      <c r="N863" s="73"/>
      <c r="O863" s="79" t="s">
        <v>417</v>
      </c>
      <c r="P863" s="79">
        <v>1</v>
      </c>
      <c r="Q863" s="79" t="s">
        <v>418</v>
      </c>
      <c r="R863" s="79"/>
      <c r="S863" s="79"/>
      <c r="T863" s="78" t="str">
        <f>REPLACE(INDEX(GroupVertices[Group],MATCH(Edges24[[#This Row],[Vertex 1]],GroupVertices[Vertex],0)),1,1,"")</f>
        <v>4</v>
      </c>
      <c r="U863" s="78" t="str">
        <f>REPLACE(INDEX(GroupVertices[Group],MATCH(Edges24[[#This Row],[Vertex 2]],GroupVertices[Vertex],0)),1,1,"")</f>
        <v>2</v>
      </c>
      <c r="V863" s="48"/>
      <c r="W863" s="49"/>
      <c r="X863" s="48"/>
      <c r="Y863" s="49"/>
      <c r="Z863" s="48"/>
      <c r="AA863" s="49"/>
      <c r="AB863" s="48"/>
      <c r="AC863" s="49"/>
      <c r="AD863" s="48"/>
    </row>
    <row r="864" spans="1:30" ht="15">
      <c r="A864" s="65" t="s">
        <v>287</v>
      </c>
      <c r="B864" s="65" t="s">
        <v>363</v>
      </c>
      <c r="C864" s="66"/>
      <c r="D864" s="67"/>
      <c r="E864" s="66"/>
      <c r="F864" s="69"/>
      <c r="G864" s="66"/>
      <c r="H864" s="70"/>
      <c r="I864" s="71"/>
      <c r="J864" s="71"/>
      <c r="K864" s="34" t="s">
        <v>65</v>
      </c>
      <c r="L864" s="72">
        <v>864</v>
      </c>
      <c r="M864" s="72"/>
      <c r="N864" s="73"/>
      <c r="O864" s="79" t="s">
        <v>417</v>
      </c>
      <c r="P864" s="79">
        <v>1</v>
      </c>
      <c r="Q864" s="79" t="s">
        <v>418</v>
      </c>
      <c r="R864" s="79"/>
      <c r="S864" s="79"/>
      <c r="T864" s="78" t="str">
        <f>REPLACE(INDEX(GroupVertices[Group],MATCH(Edges24[[#This Row],[Vertex 1]],GroupVertices[Vertex],0)),1,1,"")</f>
        <v>4</v>
      </c>
      <c r="U864" s="78" t="str">
        <f>REPLACE(INDEX(GroupVertices[Group],MATCH(Edges24[[#This Row],[Vertex 2]],GroupVertices[Vertex],0)),1,1,"")</f>
        <v>2</v>
      </c>
      <c r="V864" s="48"/>
      <c r="W864" s="49"/>
      <c r="X864" s="48"/>
      <c r="Y864" s="49"/>
      <c r="Z864" s="48"/>
      <c r="AA864" s="49"/>
      <c r="AB864" s="48"/>
      <c r="AC864" s="49"/>
      <c r="AD864" s="48"/>
    </row>
    <row r="865" spans="1:30" ht="15">
      <c r="A865" s="65" t="s">
        <v>287</v>
      </c>
      <c r="B865" s="65" t="s">
        <v>309</v>
      </c>
      <c r="C865" s="66"/>
      <c r="D865" s="67"/>
      <c r="E865" s="66"/>
      <c r="F865" s="69"/>
      <c r="G865" s="66"/>
      <c r="H865" s="70"/>
      <c r="I865" s="71"/>
      <c r="J865" s="71"/>
      <c r="K865" s="34" t="s">
        <v>65</v>
      </c>
      <c r="L865" s="72">
        <v>865</v>
      </c>
      <c r="M865" s="72"/>
      <c r="N865" s="73"/>
      <c r="O865" s="79" t="s">
        <v>417</v>
      </c>
      <c r="P865" s="79">
        <v>1</v>
      </c>
      <c r="Q865" s="79" t="s">
        <v>418</v>
      </c>
      <c r="R865" s="79"/>
      <c r="S865" s="79"/>
      <c r="T865" s="78" t="str">
        <f>REPLACE(INDEX(GroupVertices[Group],MATCH(Edges24[[#This Row],[Vertex 1]],GroupVertices[Vertex],0)),1,1,"")</f>
        <v>4</v>
      </c>
      <c r="U865" s="78" t="str">
        <f>REPLACE(INDEX(GroupVertices[Group],MATCH(Edges24[[#This Row],[Vertex 2]],GroupVertices[Vertex],0)),1,1,"")</f>
        <v>4</v>
      </c>
      <c r="V865" s="48"/>
      <c r="W865" s="49"/>
      <c r="X865" s="48"/>
      <c r="Y865" s="49"/>
      <c r="Z865" s="48"/>
      <c r="AA865" s="49"/>
      <c r="AB865" s="48"/>
      <c r="AC865" s="49"/>
      <c r="AD865" s="48"/>
    </row>
    <row r="866" spans="1:30" ht="15">
      <c r="A866" s="65" t="s">
        <v>287</v>
      </c>
      <c r="B866" s="65" t="s">
        <v>312</v>
      </c>
      <c r="C866" s="66"/>
      <c r="D866" s="67"/>
      <c r="E866" s="66"/>
      <c r="F866" s="69"/>
      <c r="G866" s="66"/>
      <c r="H866" s="70"/>
      <c r="I866" s="71"/>
      <c r="J866" s="71"/>
      <c r="K866" s="34" t="s">
        <v>65</v>
      </c>
      <c r="L866" s="72">
        <v>866</v>
      </c>
      <c r="M866" s="72"/>
      <c r="N866" s="73"/>
      <c r="O866" s="79" t="s">
        <v>417</v>
      </c>
      <c r="P866" s="79">
        <v>1</v>
      </c>
      <c r="Q866" s="79" t="s">
        <v>418</v>
      </c>
      <c r="R866" s="79"/>
      <c r="S866" s="79"/>
      <c r="T866" s="78" t="str">
        <f>REPLACE(INDEX(GroupVertices[Group],MATCH(Edges24[[#This Row],[Vertex 1]],GroupVertices[Vertex],0)),1,1,"")</f>
        <v>4</v>
      </c>
      <c r="U866" s="78" t="str">
        <f>REPLACE(INDEX(GroupVertices[Group],MATCH(Edges24[[#This Row],[Vertex 2]],GroupVertices[Vertex],0)),1,1,"")</f>
        <v>2</v>
      </c>
      <c r="V866" s="48"/>
      <c r="W866" s="49"/>
      <c r="X866" s="48"/>
      <c r="Y866" s="49"/>
      <c r="Z866" s="48"/>
      <c r="AA866" s="49"/>
      <c r="AB866" s="48"/>
      <c r="AC866" s="49"/>
      <c r="AD866" s="48"/>
    </row>
    <row r="867" spans="1:30" ht="15">
      <c r="A867" s="65" t="s">
        <v>287</v>
      </c>
      <c r="B867" s="65" t="s">
        <v>317</v>
      </c>
      <c r="C867" s="66"/>
      <c r="D867" s="67"/>
      <c r="E867" s="66"/>
      <c r="F867" s="69"/>
      <c r="G867" s="66"/>
      <c r="H867" s="70"/>
      <c r="I867" s="71"/>
      <c r="J867" s="71"/>
      <c r="K867" s="34" t="s">
        <v>65</v>
      </c>
      <c r="L867" s="72">
        <v>867</v>
      </c>
      <c r="M867" s="72"/>
      <c r="N867" s="73"/>
      <c r="O867" s="79" t="s">
        <v>417</v>
      </c>
      <c r="P867" s="79">
        <v>1</v>
      </c>
      <c r="Q867" s="79" t="s">
        <v>418</v>
      </c>
      <c r="R867" s="79"/>
      <c r="S867" s="79"/>
      <c r="T867" s="78" t="str">
        <f>REPLACE(INDEX(GroupVertices[Group],MATCH(Edges24[[#This Row],[Vertex 1]],GroupVertices[Vertex],0)),1,1,"")</f>
        <v>4</v>
      </c>
      <c r="U867" s="78" t="str">
        <f>REPLACE(INDEX(GroupVertices[Group],MATCH(Edges24[[#This Row],[Vertex 2]],GroupVertices[Vertex],0)),1,1,"")</f>
        <v>3</v>
      </c>
      <c r="V867" s="48"/>
      <c r="W867" s="49"/>
      <c r="X867" s="48"/>
      <c r="Y867" s="49"/>
      <c r="Z867" s="48"/>
      <c r="AA867" s="49"/>
      <c r="AB867" s="48"/>
      <c r="AC867" s="49"/>
      <c r="AD867" s="48"/>
    </row>
    <row r="868" spans="1:30" ht="15">
      <c r="A868" s="65" t="s">
        <v>287</v>
      </c>
      <c r="B868" s="65" t="s">
        <v>331</v>
      </c>
      <c r="C868" s="66"/>
      <c r="D868" s="67"/>
      <c r="E868" s="66"/>
      <c r="F868" s="69"/>
      <c r="G868" s="66"/>
      <c r="H868" s="70"/>
      <c r="I868" s="71"/>
      <c r="J868" s="71"/>
      <c r="K868" s="34" t="s">
        <v>66</v>
      </c>
      <c r="L868" s="72">
        <v>868</v>
      </c>
      <c r="M868" s="72"/>
      <c r="N868" s="73"/>
      <c r="O868" s="79" t="s">
        <v>417</v>
      </c>
      <c r="P868" s="79">
        <v>1</v>
      </c>
      <c r="Q868" s="79" t="s">
        <v>418</v>
      </c>
      <c r="R868" s="79"/>
      <c r="S868" s="79"/>
      <c r="T868" s="78" t="str">
        <f>REPLACE(INDEX(GroupVertices[Group],MATCH(Edges24[[#This Row],[Vertex 1]],GroupVertices[Vertex],0)),1,1,"")</f>
        <v>4</v>
      </c>
      <c r="U868" s="78" t="str">
        <f>REPLACE(INDEX(GroupVertices[Group],MATCH(Edges24[[#This Row],[Vertex 2]],GroupVertices[Vertex],0)),1,1,"")</f>
        <v>4</v>
      </c>
      <c r="V868" s="48"/>
      <c r="W868" s="49"/>
      <c r="X868" s="48"/>
      <c r="Y868" s="49"/>
      <c r="Z868" s="48"/>
      <c r="AA868" s="49"/>
      <c r="AB868" s="48"/>
      <c r="AC868" s="49"/>
      <c r="AD868" s="48"/>
    </row>
    <row r="869" spans="1:30" ht="15">
      <c r="A869" s="65" t="s">
        <v>287</v>
      </c>
      <c r="B869" s="65" t="s">
        <v>339</v>
      </c>
      <c r="C869" s="66"/>
      <c r="D869" s="67"/>
      <c r="E869" s="66"/>
      <c r="F869" s="69"/>
      <c r="G869" s="66"/>
      <c r="H869" s="70"/>
      <c r="I869" s="71"/>
      <c r="J869" s="71"/>
      <c r="K869" s="34" t="s">
        <v>65</v>
      </c>
      <c r="L869" s="72">
        <v>869</v>
      </c>
      <c r="M869" s="72"/>
      <c r="N869" s="73"/>
      <c r="O869" s="79" t="s">
        <v>417</v>
      </c>
      <c r="P869" s="79">
        <v>1</v>
      </c>
      <c r="Q869" s="79" t="s">
        <v>418</v>
      </c>
      <c r="R869" s="79"/>
      <c r="S869" s="79"/>
      <c r="T869" s="78" t="str">
        <f>REPLACE(INDEX(GroupVertices[Group],MATCH(Edges24[[#This Row],[Vertex 1]],GroupVertices[Vertex],0)),1,1,"")</f>
        <v>4</v>
      </c>
      <c r="U869" s="78" t="str">
        <f>REPLACE(INDEX(GroupVertices[Group],MATCH(Edges24[[#This Row],[Vertex 2]],GroupVertices[Vertex],0)),1,1,"")</f>
        <v>2</v>
      </c>
      <c r="V869" s="48"/>
      <c r="W869" s="49"/>
      <c r="X869" s="48"/>
      <c r="Y869" s="49"/>
      <c r="Z869" s="48"/>
      <c r="AA869" s="49"/>
      <c r="AB869" s="48"/>
      <c r="AC869" s="49"/>
      <c r="AD869" s="48"/>
    </row>
    <row r="870" spans="1:30" ht="15">
      <c r="A870" s="65" t="s">
        <v>287</v>
      </c>
      <c r="B870" s="65" t="s">
        <v>351</v>
      </c>
      <c r="C870" s="66"/>
      <c r="D870" s="67"/>
      <c r="E870" s="66"/>
      <c r="F870" s="69"/>
      <c r="G870" s="66"/>
      <c r="H870" s="70"/>
      <c r="I870" s="71"/>
      <c r="J870" s="71"/>
      <c r="K870" s="34" t="s">
        <v>65</v>
      </c>
      <c r="L870" s="72">
        <v>870</v>
      </c>
      <c r="M870" s="72"/>
      <c r="N870" s="73"/>
      <c r="O870" s="79" t="s">
        <v>417</v>
      </c>
      <c r="P870" s="79">
        <v>1</v>
      </c>
      <c r="Q870" s="79" t="s">
        <v>418</v>
      </c>
      <c r="R870" s="79"/>
      <c r="S870" s="79"/>
      <c r="T870" s="78" t="str">
        <f>REPLACE(INDEX(GroupVertices[Group],MATCH(Edges24[[#This Row],[Vertex 1]],GroupVertices[Vertex],0)),1,1,"")</f>
        <v>4</v>
      </c>
      <c r="U870" s="78" t="str">
        <f>REPLACE(INDEX(GroupVertices[Group],MATCH(Edges24[[#This Row],[Vertex 2]],GroupVertices[Vertex],0)),1,1,"")</f>
        <v>4</v>
      </c>
      <c r="V870" s="48"/>
      <c r="W870" s="49"/>
      <c r="X870" s="48"/>
      <c r="Y870" s="49"/>
      <c r="Z870" s="48"/>
      <c r="AA870" s="49"/>
      <c r="AB870" s="48"/>
      <c r="AC870" s="49"/>
      <c r="AD870" s="48"/>
    </row>
    <row r="871" spans="1:30" ht="15">
      <c r="A871" s="65" t="s">
        <v>287</v>
      </c>
      <c r="B871" s="65" t="s">
        <v>357</v>
      </c>
      <c r="C871" s="66"/>
      <c r="D871" s="67"/>
      <c r="E871" s="66"/>
      <c r="F871" s="69"/>
      <c r="G871" s="66"/>
      <c r="H871" s="70"/>
      <c r="I871" s="71"/>
      <c r="J871" s="71"/>
      <c r="K871" s="34" t="s">
        <v>65</v>
      </c>
      <c r="L871" s="72">
        <v>871</v>
      </c>
      <c r="M871" s="72"/>
      <c r="N871" s="73"/>
      <c r="O871" s="79" t="s">
        <v>417</v>
      </c>
      <c r="P871" s="79">
        <v>1</v>
      </c>
      <c r="Q871" s="79" t="s">
        <v>418</v>
      </c>
      <c r="R871" s="79"/>
      <c r="S871" s="79"/>
      <c r="T871" s="78" t="str">
        <f>REPLACE(INDEX(GroupVertices[Group],MATCH(Edges24[[#This Row],[Vertex 1]],GroupVertices[Vertex],0)),1,1,"")</f>
        <v>4</v>
      </c>
      <c r="U871" s="78" t="str">
        <f>REPLACE(INDEX(GroupVertices[Group],MATCH(Edges24[[#This Row],[Vertex 2]],GroupVertices[Vertex],0)),1,1,"")</f>
        <v>2</v>
      </c>
      <c r="V871" s="48"/>
      <c r="W871" s="49"/>
      <c r="X871" s="48"/>
      <c r="Y871" s="49"/>
      <c r="Z871" s="48"/>
      <c r="AA871" s="49"/>
      <c r="AB871" s="48"/>
      <c r="AC871" s="49"/>
      <c r="AD871" s="48"/>
    </row>
    <row r="872" spans="1:30" ht="15">
      <c r="A872" s="65" t="s">
        <v>199</v>
      </c>
      <c r="B872" s="65" t="s">
        <v>287</v>
      </c>
      <c r="C872" s="66"/>
      <c r="D872" s="67"/>
      <c r="E872" s="66"/>
      <c r="F872" s="69"/>
      <c r="G872" s="66"/>
      <c r="H872" s="70"/>
      <c r="I872" s="71"/>
      <c r="J872" s="71"/>
      <c r="K872" s="34" t="s">
        <v>65</v>
      </c>
      <c r="L872" s="72">
        <v>872</v>
      </c>
      <c r="M872" s="72"/>
      <c r="N872" s="73"/>
      <c r="O872" s="79" t="s">
        <v>417</v>
      </c>
      <c r="P872" s="79">
        <v>1</v>
      </c>
      <c r="Q872" s="79" t="s">
        <v>418</v>
      </c>
      <c r="R872" s="79"/>
      <c r="S872" s="79"/>
      <c r="T872" s="78" t="str">
        <f>REPLACE(INDEX(GroupVertices[Group],MATCH(Edges24[[#This Row],[Vertex 1]],GroupVertices[Vertex],0)),1,1,"")</f>
        <v>1</v>
      </c>
      <c r="U872" s="78" t="str">
        <f>REPLACE(INDEX(GroupVertices[Group],MATCH(Edges24[[#This Row],[Vertex 2]],GroupVertices[Vertex],0)),1,1,"")</f>
        <v>4</v>
      </c>
      <c r="V872" s="48"/>
      <c r="W872" s="49"/>
      <c r="X872" s="48"/>
      <c r="Y872" s="49"/>
      <c r="Z872" s="48"/>
      <c r="AA872" s="49"/>
      <c r="AB872" s="48"/>
      <c r="AC872" s="49"/>
      <c r="AD872" s="48"/>
    </row>
    <row r="873" spans="1:30" ht="15">
      <c r="A873" s="65" t="s">
        <v>331</v>
      </c>
      <c r="B873" s="65" t="s">
        <v>287</v>
      </c>
      <c r="C873" s="66"/>
      <c r="D873" s="67"/>
      <c r="E873" s="66"/>
      <c r="F873" s="69"/>
      <c r="G873" s="66"/>
      <c r="H873" s="70"/>
      <c r="I873" s="71"/>
      <c r="J873" s="71"/>
      <c r="K873" s="34" t="s">
        <v>66</v>
      </c>
      <c r="L873" s="72">
        <v>873</v>
      </c>
      <c r="M873" s="72"/>
      <c r="N873" s="73"/>
      <c r="O873" s="79" t="s">
        <v>417</v>
      </c>
      <c r="P873" s="79">
        <v>1</v>
      </c>
      <c r="Q873" s="79" t="s">
        <v>418</v>
      </c>
      <c r="R873" s="79"/>
      <c r="S873" s="79"/>
      <c r="T873" s="78" t="str">
        <f>REPLACE(INDEX(GroupVertices[Group],MATCH(Edges24[[#This Row],[Vertex 1]],GroupVertices[Vertex],0)),1,1,"")</f>
        <v>4</v>
      </c>
      <c r="U873" s="78" t="str">
        <f>REPLACE(INDEX(GroupVertices[Group],MATCH(Edges24[[#This Row],[Vertex 2]],GroupVertices[Vertex],0)),1,1,"")</f>
        <v>4</v>
      </c>
      <c r="V873" s="48"/>
      <c r="W873" s="49"/>
      <c r="X873" s="48"/>
      <c r="Y873" s="49"/>
      <c r="Z873" s="48"/>
      <c r="AA873" s="49"/>
      <c r="AB873" s="48"/>
      <c r="AC873" s="49"/>
      <c r="AD873" s="48"/>
    </row>
    <row r="874" spans="1:30" ht="15">
      <c r="A874" s="65" t="s">
        <v>214</v>
      </c>
      <c r="B874" s="65" t="s">
        <v>353</v>
      </c>
      <c r="C874" s="66"/>
      <c r="D874" s="67"/>
      <c r="E874" s="66"/>
      <c r="F874" s="69"/>
      <c r="G874" s="66"/>
      <c r="H874" s="70"/>
      <c r="I874" s="71"/>
      <c r="J874" s="71"/>
      <c r="K874" s="34" t="s">
        <v>65</v>
      </c>
      <c r="L874" s="72">
        <v>874</v>
      </c>
      <c r="M874" s="72"/>
      <c r="N874" s="73"/>
      <c r="O874" s="79" t="s">
        <v>417</v>
      </c>
      <c r="P874" s="79">
        <v>1</v>
      </c>
      <c r="Q874" s="79" t="s">
        <v>418</v>
      </c>
      <c r="R874" s="79"/>
      <c r="S874" s="79"/>
      <c r="T874" s="78" t="str">
        <f>REPLACE(INDEX(GroupVertices[Group],MATCH(Edges24[[#This Row],[Vertex 1]],GroupVertices[Vertex],0)),1,1,"")</f>
        <v>3</v>
      </c>
      <c r="U874" s="78" t="str">
        <f>REPLACE(INDEX(GroupVertices[Group],MATCH(Edges24[[#This Row],[Vertex 2]],GroupVertices[Vertex],0)),1,1,"")</f>
        <v>3</v>
      </c>
      <c r="V874" s="48"/>
      <c r="W874" s="49"/>
      <c r="X874" s="48"/>
      <c r="Y874" s="49"/>
      <c r="Z874" s="48"/>
      <c r="AA874" s="49"/>
      <c r="AB874" s="48"/>
      <c r="AC874" s="49"/>
      <c r="AD874" s="48"/>
    </row>
    <row r="875" spans="1:30" ht="15">
      <c r="A875" s="65" t="s">
        <v>214</v>
      </c>
      <c r="B875" s="65" t="s">
        <v>276</v>
      </c>
      <c r="C875" s="66"/>
      <c r="D875" s="67"/>
      <c r="E875" s="66"/>
      <c r="F875" s="69"/>
      <c r="G875" s="66"/>
      <c r="H875" s="70"/>
      <c r="I875" s="71"/>
      <c r="J875" s="71"/>
      <c r="K875" s="34" t="s">
        <v>65</v>
      </c>
      <c r="L875" s="72">
        <v>875</v>
      </c>
      <c r="M875" s="72"/>
      <c r="N875" s="73"/>
      <c r="O875" s="79" t="s">
        <v>417</v>
      </c>
      <c r="P875" s="79">
        <v>1</v>
      </c>
      <c r="Q875" s="79" t="s">
        <v>418</v>
      </c>
      <c r="R875" s="79"/>
      <c r="S875" s="79"/>
      <c r="T875" s="78" t="str">
        <f>REPLACE(INDEX(GroupVertices[Group],MATCH(Edges24[[#This Row],[Vertex 1]],GroupVertices[Vertex],0)),1,1,"")</f>
        <v>3</v>
      </c>
      <c r="U875" s="78" t="str">
        <f>REPLACE(INDEX(GroupVertices[Group],MATCH(Edges24[[#This Row],[Vertex 2]],GroupVertices[Vertex],0)),1,1,"")</f>
        <v>3</v>
      </c>
      <c r="V875" s="48"/>
      <c r="W875" s="49"/>
      <c r="X875" s="48"/>
      <c r="Y875" s="49"/>
      <c r="Z875" s="48"/>
      <c r="AA875" s="49"/>
      <c r="AB875" s="48"/>
      <c r="AC875" s="49"/>
      <c r="AD875" s="48"/>
    </row>
    <row r="876" spans="1:30" ht="15">
      <c r="A876" s="65" t="s">
        <v>214</v>
      </c>
      <c r="B876" s="65" t="s">
        <v>222</v>
      </c>
      <c r="C876" s="66"/>
      <c r="D876" s="67"/>
      <c r="E876" s="66"/>
      <c r="F876" s="69"/>
      <c r="G876" s="66"/>
      <c r="H876" s="70"/>
      <c r="I876" s="71"/>
      <c r="J876" s="71"/>
      <c r="K876" s="34" t="s">
        <v>65</v>
      </c>
      <c r="L876" s="72">
        <v>876</v>
      </c>
      <c r="M876" s="72"/>
      <c r="N876" s="73"/>
      <c r="O876" s="79" t="s">
        <v>417</v>
      </c>
      <c r="P876" s="79">
        <v>1</v>
      </c>
      <c r="Q876" s="79" t="s">
        <v>418</v>
      </c>
      <c r="R876" s="79"/>
      <c r="S876" s="79"/>
      <c r="T876" s="78" t="str">
        <f>REPLACE(INDEX(GroupVertices[Group],MATCH(Edges24[[#This Row],[Vertex 1]],GroupVertices[Vertex],0)),1,1,"")</f>
        <v>3</v>
      </c>
      <c r="U876" s="78" t="str">
        <f>REPLACE(INDEX(GroupVertices[Group],MATCH(Edges24[[#This Row],[Vertex 2]],GroupVertices[Vertex],0)),1,1,"")</f>
        <v>3</v>
      </c>
      <c r="V876" s="48"/>
      <c r="W876" s="49"/>
      <c r="X876" s="48"/>
      <c r="Y876" s="49"/>
      <c r="Z876" s="48"/>
      <c r="AA876" s="49"/>
      <c r="AB876" s="48"/>
      <c r="AC876" s="49"/>
      <c r="AD876" s="48"/>
    </row>
    <row r="877" spans="1:30" ht="15">
      <c r="A877" s="65" t="s">
        <v>214</v>
      </c>
      <c r="B877" s="65" t="s">
        <v>311</v>
      </c>
      <c r="C877" s="66"/>
      <c r="D877" s="67"/>
      <c r="E877" s="66"/>
      <c r="F877" s="69"/>
      <c r="G877" s="66"/>
      <c r="H877" s="70"/>
      <c r="I877" s="71"/>
      <c r="J877" s="71"/>
      <c r="K877" s="34" t="s">
        <v>65</v>
      </c>
      <c r="L877" s="72">
        <v>877</v>
      </c>
      <c r="M877" s="72"/>
      <c r="N877" s="73"/>
      <c r="O877" s="79" t="s">
        <v>417</v>
      </c>
      <c r="P877" s="79">
        <v>1</v>
      </c>
      <c r="Q877" s="79" t="s">
        <v>418</v>
      </c>
      <c r="R877" s="79"/>
      <c r="S877" s="79"/>
      <c r="T877" s="78" t="str">
        <f>REPLACE(INDEX(GroupVertices[Group],MATCH(Edges24[[#This Row],[Vertex 1]],GroupVertices[Vertex],0)),1,1,"")</f>
        <v>3</v>
      </c>
      <c r="U877" s="78" t="str">
        <f>REPLACE(INDEX(GroupVertices[Group],MATCH(Edges24[[#This Row],[Vertex 2]],GroupVertices[Vertex],0)),1,1,"")</f>
        <v>3</v>
      </c>
      <c r="V877" s="48"/>
      <c r="W877" s="49"/>
      <c r="X877" s="48"/>
      <c r="Y877" s="49"/>
      <c r="Z877" s="48"/>
      <c r="AA877" s="49"/>
      <c r="AB877" s="48"/>
      <c r="AC877" s="49"/>
      <c r="AD877" s="48"/>
    </row>
    <row r="878" spans="1:30" ht="15">
      <c r="A878" s="65" t="s">
        <v>214</v>
      </c>
      <c r="B878" s="65" t="s">
        <v>260</v>
      </c>
      <c r="C878" s="66"/>
      <c r="D878" s="67"/>
      <c r="E878" s="66"/>
      <c r="F878" s="69"/>
      <c r="G878" s="66"/>
      <c r="H878" s="70"/>
      <c r="I878" s="71"/>
      <c r="J878" s="71"/>
      <c r="K878" s="34" t="s">
        <v>66</v>
      </c>
      <c r="L878" s="72">
        <v>878</v>
      </c>
      <c r="M878" s="72"/>
      <c r="N878" s="73"/>
      <c r="O878" s="79" t="s">
        <v>417</v>
      </c>
      <c r="P878" s="79">
        <v>1</v>
      </c>
      <c r="Q878" s="79" t="s">
        <v>418</v>
      </c>
      <c r="R878" s="79"/>
      <c r="S878" s="79"/>
      <c r="T878" s="78" t="str">
        <f>REPLACE(INDEX(GroupVertices[Group],MATCH(Edges24[[#This Row],[Vertex 1]],GroupVertices[Vertex],0)),1,1,"")</f>
        <v>3</v>
      </c>
      <c r="U878" s="78" t="str">
        <f>REPLACE(INDEX(GroupVertices[Group],MATCH(Edges24[[#This Row],[Vertex 2]],GroupVertices[Vertex],0)),1,1,"")</f>
        <v>3</v>
      </c>
      <c r="V878" s="48"/>
      <c r="W878" s="49"/>
      <c r="X878" s="48"/>
      <c r="Y878" s="49"/>
      <c r="Z878" s="48"/>
      <c r="AA878" s="49"/>
      <c r="AB878" s="48"/>
      <c r="AC878" s="49"/>
      <c r="AD878" s="48"/>
    </row>
    <row r="879" spans="1:30" ht="15">
      <c r="A879" s="65" t="s">
        <v>214</v>
      </c>
      <c r="B879" s="65" t="s">
        <v>263</v>
      </c>
      <c r="C879" s="66"/>
      <c r="D879" s="67"/>
      <c r="E879" s="66"/>
      <c r="F879" s="69"/>
      <c r="G879" s="66"/>
      <c r="H879" s="70"/>
      <c r="I879" s="71"/>
      <c r="J879" s="71"/>
      <c r="K879" s="34" t="s">
        <v>65</v>
      </c>
      <c r="L879" s="72">
        <v>879</v>
      </c>
      <c r="M879" s="72"/>
      <c r="N879" s="73"/>
      <c r="O879" s="79" t="s">
        <v>417</v>
      </c>
      <c r="P879" s="79">
        <v>1</v>
      </c>
      <c r="Q879" s="79" t="s">
        <v>418</v>
      </c>
      <c r="R879" s="79"/>
      <c r="S879" s="79"/>
      <c r="T879" s="78" t="str">
        <f>REPLACE(INDEX(GroupVertices[Group],MATCH(Edges24[[#This Row],[Vertex 1]],GroupVertices[Vertex],0)),1,1,"")</f>
        <v>3</v>
      </c>
      <c r="U879" s="78" t="str">
        <f>REPLACE(INDEX(GroupVertices[Group],MATCH(Edges24[[#This Row],[Vertex 2]],GroupVertices[Vertex],0)),1,1,"")</f>
        <v>1</v>
      </c>
      <c r="V879" s="48"/>
      <c r="W879" s="49"/>
      <c r="X879" s="48"/>
      <c r="Y879" s="49"/>
      <c r="Z879" s="48"/>
      <c r="AA879" s="49"/>
      <c r="AB879" s="48"/>
      <c r="AC879" s="49"/>
      <c r="AD879" s="48"/>
    </row>
    <row r="880" spans="1:30" ht="15">
      <c r="A880" s="65" t="s">
        <v>214</v>
      </c>
      <c r="B880" s="65" t="s">
        <v>272</v>
      </c>
      <c r="C880" s="66"/>
      <c r="D880" s="67"/>
      <c r="E880" s="66"/>
      <c r="F880" s="69"/>
      <c r="G880" s="66"/>
      <c r="H880" s="70"/>
      <c r="I880" s="71"/>
      <c r="J880" s="71"/>
      <c r="K880" s="34" t="s">
        <v>65</v>
      </c>
      <c r="L880" s="72">
        <v>880</v>
      </c>
      <c r="M880" s="72"/>
      <c r="N880" s="73"/>
      <c r="O880" s="79" t="s">
        <v>417</v>
      </c>
      <c r="P880" s="79">
        <v>1</v>
      </c>
      <c r="Q880" s="79" t="s">
        <v>418</v>
      </c>
      <c r="R880" s="79"/>
      <c r="S880" s="79"/>
      <c r="T880" s="78" t="str">
        <f>REPLACE(INDEX(GroupVertices[Group],MATCH(Edges24[[#This Row],[Vertex 1]],GroupVertices[Vertex],0)),1,1,"")</f>
        <v>3</v>
      </c>
      <c r="U880" s="78" t="str">
        <f>REPLACE(INDEX(GroupVertices[Group],MATCH(Edges24[[#This Row],[Vertex 2]],GroupVertices[Vertex],0)),1,1,"")</f>
        <v>1</v>
      </c>
      <c r="V880" s="48"/>
      <c r="W880" s="49"/>
      <c r="X880" s="48"/>
      <c r="Y880" s="49"/>
      <c r="Z880" s="48"/>
      <c r="AA880" s="49"/>
      <c r="AB880" s="48"/>
      <c r="AC880" s="49"/>
      <c r="AD880" s="48"/>
    </row>
    <row r="881" spans="1:30" ht="15">
      <c r="A881" s="65" t="s">
        <v>214</v>
      </c>
      <c r="B881" s="65" t="s">
        <v>282</v>
      </c>
      <c r="C881" s="66"/>
      <c r="D881" s="67"/>
      <c r="E881" s="66"/>
      <c r="F881" s="69"/>
      <c r="G881" s="66"/>
      <c r="H881" s="70"/>
      <c r="I881" s="71"/>
      <c r="J881" s="71"/>
      <c r="K881" s="34" t="s">
        <v>65</v>
      </c>
      <c r="L881" s="72">
        <v>881</v>
      </c>
      <c r="M881" s="72"/>
      <c r="N881" s="73"/>
      <c r="O881" s="79" t="s">
        <v>417</v>
      </c>
      <c r="P881" s="79">
        <v>1</v>
      </c>
      <c r="Q881" s="79" t="s">
        <v>418</v>
      </c>
      <c r="R881" s="79"/>
      <c r="S881" s="79"/>
      <c r="T881" s="78" t="str">
        <f>REPLACE(INDEX(GroupVertices[Group],MATCH(Edges24[[#This Row],[Vertex 1]],GroupVertices[Vertex],0)),1,1,"")</f>
        <v>3</v>
      </c>
      <c r="U881" s="78" t="str">
        <f>REPLACE(INDEX(GroupVertices[Group],MATCH(Edges24[[#This Row],[Vertex 2]],GroupVertices[Vertex],0)),1,1,"")</f>
        <v>2</v>
      </c>
      <c r="V881" s="48"/>
      <c r="W881" s="49"/>
      <c r="X881" s="48"/>
      <c r="Y881" s="49"/>
      <c r="Z881" s="48"/>
      <c r="AA881" s="49"/>
      <c r="AB881" s="48"/>
      <c r="AC881" s="49"/>
      <c r="AD881" s="48"/>
    </row>
    <row r="882" spans="1:30" ht="15">
      <c r="A882" s="65" t="s">
        <v>214</v>
      </c>
      <c r="B882" s="65" t="s">
        <v>283</v>
      </c>
      <c r="C882" s="66"/>
      <c r="D882" s="67"/>
      <c r="E882" s="66"/>
      <c r="F882" s="69"/>
      <c r="G882" s="66"/>
      <c r="H882" s="70"/>
      <c r="I882" s="71"/>
      <c r="J882" s="71"/>
      <c r="K882" s="34" t="s">
        <v>65</v>
      </c>
      <c r="L882" s="72">
        <v>882</v>
      </c>
      <c r="M882" s="72"/>
      <c r="N882" s="73"/>
      <c r="O882" s="79" t="s">
        <v>417</v>
      </c>
      <c r="P882" s="79">
        <v>1</v>
      </c>
      <c r="Q882" s="79" t="s">
        <v>418</v>
      </c>
      <c r="R882" s="79"/>
      <c r="S882" s="79"/>
      <c r="T882" s="78" t="str">
        <f>REPLACE(INDEX(GroupVertices[Group],MATCH(Edges24[[#This Row],[Vertex 1]],GroupVertices[Vertex],0)),1,1,"")</f>
        <v>3</v>
      </c>
      <c r="U882" s="78" t="str">
        <f>REPLACE(INDEX(GroupVertices[Group],MATCH(Edges24[[#This Row],[Vertex 2]],GroupVertices[Vertex],0)),1,1,"")</f>
        <v>2</v>
      </c>
      <c r="V882" s="48"/>
      <c r="W882" s="49"/>
      <c r="X882" s="48"/>
      <c r="Y882" s="49"/>
      <c r="Z882" s="48"/>
      <c r="AA882" s="49"/>
      <c r="AB882" s="48"/>
      <c r="AC882" s="49"/>
      <c r="AD882" s="48"/>
    </row>
    <row r="883" spans="1:30" ht="15">
      <c r="A883" s="65" t="s">
        <v>214</v>
      </c>
      <c r="B883" s="65" t="s">
        <v>309</v>
      </c>
      <c r="C883" s="66"/>
      <c r="D883" s="67"/>
      <c r="E883" s="66"/>
      <c r="F883" s="69"/>
      <c r="G883" s="66"/>
      <c r="H883" s="70"/>
      <c r="I883" s="71"/>
      <c r="J883" s="71"/>
      <c r="K883" s="34" t="s">
        <v>66</v>
      </c>
      <c r="L883" s="72">
        <v>883</v>
      </c>
      <c r="M883" s="72"/>
      <c r="N883" s="73"/>
      <c r="O883" s="79" t="s">
        <v>417</v>
      </c>
      <c r="P883" s="79">
        <v>1</v>
      </c>
      <c r="Q883" s="79" t="s">
        <v>418</v>
      </c>
      <c r="R883" s="79"/>
      <c r="S883" s="79"/>
      <c r="T883" s="78" t="str">
        <f>REPLACE(INDEX(GroupVertices[Group],MATCH(Edges24[[#This Row],[Vertex 1]],GroupVertices[Vertex],0)),1,1,"")</f>
        <v>3</v>
      </c>
      <c r="U883" s="78" t="str">
        <f>REPLACE(INDEX(GroupVertices[Group],MATCH(Edges24[[#This Row],[Vertex 2]],GroupVertices[Vertex],0)),1,1,"")</f>
        <v>4</v>
      </c>
      <c r="V883" s="48"/>
      <c r="W883" s="49"/>
      <c r="X883" s="48"/>
      <c r="Y883" s="49"/>
      <c r="Z883" s="48"/>
      <c r="AA883" s="49"/>
      <c r="AB883" s="48"/>
      <c r="AC883" s="49"/>
      <c r="AD883" s="48"/>
    </row>
    <row r="884" spans="1:30" ht="15">
      <c r="A884" s="65" t="s">
        <v>214</v>
      </c>
      <c r="B884" s="65" t="s">
        <v>317</v>
      </c>
      <c r="C884" s="66"/>
      <c r="D884" s="67"/>
      <c r="E884" s="66"/>
      <c r="F884" s="69"/>
      <c r="G884" s="66"/>
      <c r="H884" s="70"/>
      <c r="I884" s="71"/>
      <c r="J884" s="71"/>
      <c r="K884" s="34" t="s">
        <v>65</v>
      </c>
      <c r="L884" s="72">
        <v>884</v>
      </c>
      <c r="M884" s="72"/>
      <c r="N884" s="73"/>
      <c r="O884" s="79" t="s">
        <v>417</v>
      </c>
      <c r="P884" s="79">
        <v>1</v>
      </c>
      <c r="Q884" s="79" t="s">
        <v>418</v>
      </c>
      <c r="R884" s="79"/>
      <c r="S884" s="79"/>
      <c r="T884" s="78" t="str">
        <f>REPLACE(INDEX(GroupVertices[Group],MATCH(Edges24[[#This Row],[Vertex 1]],GroupVertices[Vertex],0)),1,1,"")</f>
        <v>3</v>
      </c>
      <c r="U884" s="78" t="str">
        <f>REPLACE(INDEX(GroupVertices[Group],MATCH(Edges24[[#This Row],[Vertex 2]],GroupVertices[Vertex],0)),1,1,"")</f>
        <v>3</v>
      </c>
      <c r="V884" s="48"/>
      <c r="W884" s="49"/>
      <c r="X884" s="48"/>
      <c r="Y884" s="49"/>
      <c r="Z884" s="48"/>
      <c r="AA884" s="49"/>
      <c r="AB884" s="48"/>
      <c r="AC884" s="49"/>
      <c r="AD884" s="48"/>
    </row>
    <row r="885" spans="1:30" ht="15">
      <c r="A885" s="65" t="s">
        <v>214</v>
      </c>
      <c r="B885" s="65" t="s">
        <v>331</v>
      </c>
      <c r="C885" s="66"/>
      <c r="D885" s="67"/>
      <c r="E885" s="66"/>
      <c r="F885" s="69"/>
      <c r="G885" s="66"/>
      <c r="H885" s="70"/>
      <c r="I885" s="71"/>
      <c r="J885" s="71"/>
      <c r="K885" s="34" t="s">
        <v>66</v>
      </c>
      <c r="L885" s="72">
        <v>885</v>
      </c>
      <c r="M885" s="72"/>
      <c r="N885" s="73"/>
      <c r="O885" s="79" t="s">
        <v>417</v>
      </c>
      <c r="P885" s="79">
        <v>1</v>
      </c>
      <c r="Q885" s="79" t="s">
        <v>418</v>
      </c>
      <c r="R885" s="79"/>
      <c r="S885" s="79"/>
      <c r="T885" s="78" t="str">
        <f>REPLACE(INDEX(GroupVertices[Group],MATCH(Edges24[[#This Row],[Vertex 1]],GroupVertices[Vertex],0)),1,1,"")</f>
        <v>3</v>
      </c>
      <c r="U885" s="78" t="str">
        <f>REPLACE(INDEX(GroupVertices[Group],MATCH(Edges24[[#This Row],[Vertex 2]],GroupVertices[Vertex],0)),1,1,"")</f>
        <v>4</v>
      </c>
      <c r="V885" s="48"/>
      <c r="W885" s="49"/>
      <c r="X885" s="48"/>
      <c r="Y885" s="49"/>
      <c r="Z885" s="48"/>
      <c r="AA885" s="49"/>
      <c r="AB885" s="48"/>
      <c r="AC885" s="49"/>
      <c r="AD885" s="48"/>
    </row>
    <row r="886" spans="1:30" ht="15">
      <c r="A886" s="65" t="s">
        <v>214</v>
      </c>
      <c r="B886" s="65" t="s">
        <v>338</v>
      </c>
      <c r="C886" s="66"/>
      <c r="D886" s="67"/>
      <c r="E886" s="66"/>
      <c r="F886" s="69"/>
      <c r="G886" s="66"/>
      <c r="H886" s="70"/>
      <c r="I886" s="71"/>
      <c r="J886" s="71"/>
      <c r="K886" s="34" t="s">
        <v>65</v>
      </c>
      <c r="L886" s="72">
        <v>886</v>
      </c>
      <c r="M886" s="72"/>
      <c r="N886" s="73"/>
      <c r="O886" s="79" t="s">
        <v>417</v>
      </c>
      <c r="P886" s="79">
        <v>1</v>
      </c>
      <c r="Q886" s="79" t="s">
        <v>418</v>
      </c>
      <c r="R886" s="79"/>
      <c r="S886" s="79"/>
      <c r="T886" s="78" t="str">
        <f>REPLACE(INDEX(GroupVertices[Group],MATCH(Edges24[[#This Row],[Vertex 1]],GroupVertices[Vertex],0)),1,1,"")</f>
        <v>3</v>
      </c>
      <c r="U886" s="78" t="str">
        <f>REPLACE(INDEX(GroupVertices[Group],MATCH(Edges24[[#This Row],[Vertex 2]],GroupVertices[Vertex],0)),1,1,"")</f>
        <v>4</v>
      </c>
      <c r="V886" s="48"/>
      <c r="W886" s="49"/>
      <c r="X886" s="48"/>
      <c r="Y886" s="49"/>
      <c r="Z886" s="48"/>
      <c r="AA886" s="49"/>
      <c r="AB886" s="48"/>
      <c r="AC886" s="49"/>
      <c r="AD886" s="48"/>
    </row>
    <row r="887" spans="1:30" ht="15">
      <c r="A887" s="65" t="s">
        <v>214</v>
      </c>
      <c r="B887" s="65" t="s">
        <v>357</v>
      </c>
      <c r="C887" s="66"/>
      <c r="D887" s="67"/>
      <c r="E887" s="66"/>
      <c r="F887" s="69"/>
      <c r="G887" s="66"/>
      <c r="H887" s="70"/>
      <c r="I887" s="71"/>
      <c r="J887" s="71"/>
      <c r="K887" s="34" t="s">
        <v>65</v>
      </c>
      <c r="L887" s="72">
        <v>887</v>
      </c>
      <c r="M887" s="72"/>
      <c r="N887" s="73"/>
      <c r="O887" s="79" t="s">
        <v>417</v>
      </c>
      <c r="P887" s="79">
        <v>1</v>
      </c>
      <c r="Q887" s="79" t="s">
        <v>418</v>
      </c>
      <c r="R887" s="79"/>
      <c r="S887" s="79"/>
      <c r="T887" s="78" t="str">
        <f>REPLACE(INDEX(GroupVertices[Group],MATCH(Edges24[[#This Row],[Vertex 1]],GroupVertices[Vertex],0)),1,1,"")</f>
        <v>3</v>
      </c>
      <c r="U887" s="78" t="str">
        <f>REPLACE(INDEX(GroupVertices[Group],MATCH(Edges24[[#This Row],[Vertex 2]],GroupVertices[Vertex],0)),1,1,"")</f>
        <v>2</v>
      </c>
      <c r="V887" s="48"/>
      <c r="W887" s="49"/>
      <c r="X887" s="48"/>
      <c r="Y887" s="49"/>
      <c r="Z887" s="48"/>
      <c r="AA887" s="49"/>
      <c r="AB887" s="48"/>
      <c r="AC887" s="49"/>
      <c r="AD887" s="48"/>
    </row>
    <row r="888" spans="1:30" ht="15">
      <c r="A888" s="65" t="s">
        <v>199</v>
      </c>
      <c r="B888" s="65" t="s">
        <v>214</v>
      </c>
      <c r="C888" s="66"/>
      <c r="D888" s="67"/>
      <c r="E888" s="66"/>
      <c r="F888" s="69"/>
      <c r="G888" s="66"/>
      <c r="H888" s="70"/>
      <c r="I888" s="71"/>
      <c r="J888" s="71"/>
      <c r="K888" s="34" t="s">
        <v>65</v>
      </c>
      <c r="L888" s="72">
        <v>888</v>
      </c>
      <c r="M888" s="72"/>
      <c r="N888" s="73"/>
      <c r="O888" s="79" t="s">
        <v>417</v>
      </c>
      <c r="P888" s="79">
        <v>1</v>
      </c>
      <c r="Q888" s="79" t="s">
        <v>418</v>
      </c>
      <c r="R888" s="79"/>
      <c r="S888" s="79"/>
      <c r="T888" s="78" t="str">
        <f>REPLACE(INDEX(GroupVertices[Group],MATCH(Edges24[[#This Row],[Vertex 1]],GroupVertices[Vertex],0)),1,1,"")</f>
        <v>1</v>
      </c>
      <c r="U888" s="78" t="str">
        <f>REPLACE(INDEX(GroupVertices[Group],MATCH(Edges24[[#This Row],[Vertex 2]],GroupVertices[Vertex],0)),1,1,"")</f>
        <v>3</v>
      </c>
      <c r="V888" s="48"/>
      <c r="W888" s="49"/>
      <c r="X888" s="48"/>
      <c r="Y888" s="49"/>
      <c r="Z888" s="48"/>
      <c r="AA888" s="49"/>
      <c r="AB888" s="48"/>
      <c r="AC888" s="49"/>
      <c r="AD888" s="48"/>
    </row>
    <row r="889" spans="1:30" ht="15">
      <c r="A889" s="65" t="s">
        <v>260</v>
      </c>
      <c r="B889" s="65" t="s">
        <v>214</v>
      </c>
      <c r="C889" s="66"/>
      <c r="D889" s="67"/>
      <c r="E889" s="66"/>
      <c r="F889" s="69"/>
      <c r="G889" s="66"/>
      <c r="H889" s="70"/>
      <c r="I889" s="71"/>
      <c r="J889" s="71"/>
      <c r="K889" s="34" t="s">
        <v>66</v>
      </c>
      <c r="L889" s="72">
        <v>889</v>
      </c>
      <c r="M889" s="72"/>
      <c r="N889" s="73"/>
      <c r="O889" s="79" t="s">
        <v>417</v>
      </c>
      <c r="P889" s="79">
        <v>1</v>
      </c>
      <c r="Q889" s="79" t="s">
        <v>418</v>
      </c>
      <c r="R889" s="79"/>
      <c r="S889" s="79"/>
      <c r="T889" s="78" t="str">
        <f>REPLACE(INDEX(GroupVertices[Group],MATCH(Edges24[[#This Row],[Vertex 1]],GroupVertices[Vertex],0)),1,1,"")</f>
        <v>3</v>
      </c>
      <c r="U889" s="78" t="str">
        <f>REPLACE(INDEX(GroupVertices[Group],MATCH(Edges24[[#This Row],[Vertex 2]],GroupVertices[Vertex],0)),1,1,"")</f>
        <v>3</v>
      </c>
      <c r="V889" s="48"/>
      <c r="W889" s="49"/>
      <c r="X889" s="48"/>
      <c r="Y889" s="49"/>
      <c r="Z889" s="48"/>
      <c r="AA889" s="49"/>
      <c r="AB889" s="48"/>
      <c r="AC889" s="49"/>
      <c r="AD889" s="48"/>
    </row>
    <row r="890" spans="1:30" ht="15">
      <c r="A890" s="65" t="s">
        <v>303</v>
      </c>
      <c r="B890" s="65" t="s">
        <v>214</v>
      </c>
      <c r="C890" s="66"/>
      <c r="D890" s="67"/>
      <c r="E890" s="66"/>
      <c r="F890" s="69"/>
      <c r="G890" s="66"/>
      <c r="H890" s="70"/>
      <c r="I890" s="71"/>
      <c r="J890" s="71"/>
      <c r="K890" s="34" t="s">
        <v>65</v>
      </c>
      <c r="L890" s="72">
        <v>890</v>
      </c>
      <c r="M890" s="72"/>
      <c r="N890" s="73"/>
      <c r="O890" s="79" t="s">
        <v>417</v>
      </c>
      <c r="P890" s="79">
        <v>1</v>
      </c>
      <c r="Q890" s="79" t="s">
        <v>418</v>
      </c>
      <c r="R890" s="79"/>
      <c r="S890" s="79"/>
      <c r="T890" s="78" t="str">
        <f>REPLACE(INDEX(GroupVertices[Group],MATCH(Edges24[[#This Row],[Vertex 1]],GroupVertices[Vertex],0)),1,1,"")</f>
        <v>4</v>
      </c>
      <c r="U890" s="78" t="str">
        <f>REPLACE(INDEX(GroupVertices[Group],MATCH(Edges24[[#This Row],[Vertex 2]],GroupVertices[Vertex],0)),1,1,"")</f>
        <v>3</v>
      </c>
      <c r="V890" s="48"/>
      <c r="W890" s="49"/>
      <c r="X890" s="48"/>
      <c r="Y890" s="49"/>
      <c r="Z890" s="48"/>
      <c r="AA890" s="49"/>
      <c r="AB890" s="48"/>
      <c r="AC890" s="49"/>
      <c r="AD890" s="48"/>
    </row>
    <row r="891" spans="1:30" ht="15">
      <c r="A891" s="65" t="s">
        <v>309</v>
      </c>
      <c r="B891" s="65" t="s">
        <v>214</v>
      </c>
      <c r="C891" s="66"/>
      <c r="D891" s="67"/>
      <c r="E891" s="66"/>
      <c r="F891" s="69"/>
      <c r="G891" s="66"/>
      <c r="H891" s="70"/>
      <c r="I891" s="71"/>
      <c r="J891" s="71"/>
      <c r="K891" s="34" t="s">
        <v>66</v>
      </c>
      <c r="L891" s="72">
        <v>891</v>
      </c>
      <c r="M891" s="72"/>
      <c r="N891" s="73"/>
      <c r="O891" s="79" t="s">
        <v>417</v>
      </c>
      <c r="P891" s="79">
        <v>1</v>
      </c>
      <c r="Q891" s="79" t="s">
        <v>418</v>
      </c>
      <c r="R891" s="79"/>
      <c r="S891" s="79"/>
      <c r="T891" s="78" t="str">
        <f>REPLACE(INDEX(GroupVertices[Group],MATCH(Edges24[[#This Row],[Vertex 1]],GroupVertices[Vertex],0)),1,1,"")</f>
        <v>4</v>
      </c>
      <c r="U891" s="78" t="str">
        <f>REPLACE(INDEX(GroupVertices[Group],MATCH(Edges24[[#This Row],[Vertex 2]],GroupVertices[Vertex],0)),1,1,"")</f>
        <v>3</v>
      </c>
      <c r="V891" s="48"/>
      <c r="W891" s="49"/>
      <c r="X891" s="48"/>
      <c r="Y891" s="49"/>
      <c r="Z891" s="48"/>
      <c r="AA891" s="49"/>
      <c r="AB891" s="48"/>
      <c r="AC891" s="49"/>
      <c r="AD891" s="48"/>
    </row>
    <row r="892" spans="1:30" ht="15">
      <c r="A892" s="65" t="s">
        <v>312</v>
      </c>
      <c r="B892" s="65" t="s">
        <v>214</v>
      </c>
      <c r="C892" s="66"/>
      <c r="D892" s="67"/>
      <c r="E892" s="66"/>
      <c r="F892" s="69"/>
      <c r="G892" s="66"/>
      <c r="H892" s="70"/>
      <c r="I892" s="71"/>
      <c r="J892" s="71"/>
      <c r="K892" s="34" t="s">
        <v>65</v>
      </c>
      <c r="L892" s="72">
        <v>892</v>
      </c>
      <c r="M892" s="72"/>
      <c r="N892" s="73"/>
      <c r="O892" s="79" t="s">
        <v>417</v>
      </c>
      <c r="P892" s="79">
        <v>1</v>
      </c>
      <c r="Q892" s="79" t="s">
        <v>418</v>
      </c>
      <c r="R892" s="79"/>
      <c r="S892" s="79"/>
      <c r="T892" s="78" t="str">
        <f>REPLACE(INDEX(GroupVertices[Group],MATCH(Edges24[[#This Row],[Vertex 1]],GroupVertices[Vertex],0)),1,1,"")</f>
        <v>2</v>
      </c>
      <c r="U892" s="78" t="str">
        <f>REPLACE(INDEX(GroupVertices[Group],MATCH(Edges24[[#This Row],[Vertex 2]],GroupVertices[Vertex],0)),1,1,"")</f>
        <v>3</v>
      </c>
      <c r="V892" s="48"/>
      <c r="W892" s="49"/>
      <c r="X892" s="48"/>
      <c r="Y892" s="49"/>
      <c r="Z892" s="48"/>
      <c r="AA892" s="49"/>
      <c r="AB892" s="48"/>
      <c r="AC892" s="49"/>
      <c r="AD892" s="48"/>
    </row>
    <row r="893" spans="1:30" ht="15">
      <c r="A893" s="65" t="s">
        <v>331</v>
      </c>
      <c r="B893" s="65" t="s">
        <v>214</v>
      </c>
      <c r="C893" s="66"/>
      <c r="D893" s="67"/>
      <c r="E893" s="66"/>
      <c r="F893" s="69"/>
      <c r="G893" s="66"/>
      <c r="H893" s="70"/>
      <c r="I893" s="71"/>
      <c r="J893" s="71"/>
      <c r="K893" s="34" t="s">
        <v>66</v>
      </c>
      <c r="L893" s="72">
        <v>893</v>
      </c>
      <c r="M893" s="72"/>
      <c r="N893" s="73"/>
      <c r="O893" s="79" t="s">
        <v>417</v>
      </c>
      <c r="P893" s="79">
        <v>1</v>
      </c>
      <c r="Q893" s="79" t="s">
        <v>418</v>
      </c>
      <c r="R893" s="79"/>
      <c r="S893" s="79"/>
      <c r="T893" s="78" t="str">
        <f>REPLACE(INDEX(GroupVertices[Group],MATCH(Edges24[[#This Row],[Vertex 1]],GroupVertices[Vertex],0)),1,1,"")</f>
        <v>4</v>
      </c>
      <c r="U893" s="78" t="str">
        <f>REPLACE(INDEX(GroupVertices[Group],MATCH(Edges24[[#This Row],[Vertex 2]],GroupVertices[Vertex],0)),1,1,"")</f>
        <v>3</v>
      </c>
      <c r="V893" s="48"/>
      <c r="W893" s="49"/>
      <c r="X893" s="48"/>
      <c r="Y893" s="49"/>
      <c r="Z893" s="48"/>
      <c r="AA893" s="49"/>
      <c r="AB893" s="48"/>
      <c r="AC893" s="49"/>
      <c r="AD893" s="48"/>
    </row>
    <row r="894" spans="1:30" ht="15">
      <c r="A894" s="65" t="s">
        <v>226</v>
      </c>
      <c r="B894" s="65" t="s">
        <v>340</v>
      </c>
      <c r="C894" s="66"/>
      <c r="D894" s="67"/>
      <c r="E894" s="66"/>
      <c r="F894" s="69"/>
      <c r="G894" s="66"/>
      <c r="H894" s="70"/>
      <c r="I894" s="71"/>
      <c r="J894" s="71"/>
      <c r="K894" s="34" t="s">
        <v>65</v>
      </c>
      <c r="L894" s="72">
        <v>894</v>
      </c>
      <c r="M894" s="72"/>
      <c r="N894" s="73"/>
      <c r="O894" s="79" t="s">
        <v>417</v>
      </c>
      <c r="P894" s="79">
        <v>1</v>
      </c>
      <c r="Q894" s="79" t="s">
        <v>418</v>
      </c>
      <c r="R894" s="79"/>
      <c r="S894" s="79"/>
      <c r="T894" s="78" t="str">
        <f>REPLACE(INDEX(GroupVertices[Group],MATCH(Edges24[[#This Row],[Vertex 1]],GroupVertices[Vertex],0)),1,1,"")</f>
        <v>4</v>
      </c>
      <c r="U894" s="78" t="str">
        <f>REPLACE(INDEX(GroupVertices[Group],MATCH(Edges24[[#This Row],[Vertex 2]],GroupVertices[Vertex],0)),1,1,"")</f>
        <v>4</v>
      </c>
      <c r="V894" s="48"/>
      <c r="W894" s="49"/>
      <c r="X894" s="48"/>
      <c r="Y894" s="49"/>
      <c r="Z894" s="48"/>
      <c r="AA894" s="49"/>
      <c r="AB894" s="48"/>
      <c r="AC894" s="49"/>
      <c r="AD894" s="48"/>
    </row>
    <row r="895" spans="1:30" ht="15">
      <c r="A895" s="65" t="s">
        <v>226</v>
      </c>
      <c r="B895" s="65" t="s">
        <v>251</v>
      </c>
      <c r="C895" s="66"/>
      <c r="D895" s="67"/>
      <c r="E895" s="66"/>
      <c r="F895" s="69"/>
      <c r="G895" s="66"/>
      <c r="H895" s="70"/>
      <c r="I895" s="71"/>
      <c r="J895" s="71"/>
      <c r="K895" s="34" t="s">
        <v>65</v>
      </c>
      <c r="L895" s="72">
        <v>895</v>
      </c>
      <c r="M895" s="72"/>
      <c r="N895" s="73"/>
      <c r="O895" s="79" t="s">
        <v>417</v>
      </c>
      <c r="P895" s="79">
        <v>1</v>
      </c>
      <c r="Q895" s="79" t="s">
        <v>418</v>
      </c>
      <c r="R895" s="79"/>
      <c r="S895" s="79"/>
      <c r="T895" s="78" t="str">
        <f>REPLACE(INDEX(GroupVertices[Group],MATCH(Edges24[[#This Row],[Vertex 1]],GroupVertices[Vertex],0)),1,1,"")</f>
        <v>4</v>
      </c>
      <c r="U895" s="78" t="str">
        <f>REPLACE(INDEX(GroupVertices[Group],MATCH(Edges24[[#This Row],[Vertex 2]],GroupVertices[Vertex],0)),1,1,"")</f>
        <v>2</v>
      </c>
      <c r="V895" s="48"/>
      <c r="W895" s="49"/>
      <c r="X895" s="48"/>
      <c r="Y895" s="49"/>
      <c r="Z895" s="48"/>
      <c r="AA895" s="49"/>
      <c r="AB895" s="48"/>
      <c r="AC895" s="49"/>
      <c r="AD895" s="48"/>
    </row>
    <row r="896" spans="1:30" ht="15">
      <c r="A896" s="65" t="s">
        <v>226</v>
      </c>
      <c r="B896" s="65" t="s">
        <v>274</v>
      </c>
      <c r="C896" s="66"/>
      <c r="D896" s="67"/>
      <c r="E896" s="66"/>
      <c r="F896" s="69"/>
      <c r="G896" s="66"/>
      <c r="H896" s="70"/>
      <c r="I896" s="71"/>
      <c r="J896" s="71"/>
      <c r="K896" s="34" t="s">
        <v>65</v>
      </c>
      <c r="L896" s="72">
        <v>896</v>
      </c>
      <c r="M896" s="72"/>
      <c r="N896" s="73"/>
      <c r="O896" s="79" t="s">
        <v>417</v>
      </c>
      <c r="P896" s="79">
        <v>1</v>
      </c>
      <c r="Q896" s="79" t="s">
        <v>418</v>
      </c>
      <c r="R896" s="79"/>
      <c r="S896" s="79"/>
      <c r="T896" s="78" t="str">
        <f>REPLACE(INDEX(GroupVertices[Group],MATCH(Edges24[[#This Row],[Vertex 1]],GroupVertices[Vertex],0)),1,1,"")</f>
        <v>4</v>
      </c>
      <c r="U896" s="78" t="str">
        <f>REPLACE(INDEX(GroupVertices[Group],MATCH(Edges24[[#This Row],[Vertex 2]],GroupVertices[Vertex],0)),1,1,"")</f>
        <v>3</v>
      </c>
      <c r="V896" s="48"/>
      <c r="W896" s="49"/>
      <c r="X896" s="48"/>
      <c r="Y896" s="49"/>
      <c r="Z896" s="48"/>
      <c r="AA896" s="49"/>
      <c r="AB896" s="48"/>
      <c r="AC896" s="49"/>
      <c r="AD896" s="48"/>
    </row>
    <row r="897" spans="1:30" ht="15">
      <c r="A897" s="65" t="s">
        <v>226</v>
      </c>
      <c r="B897" s="65" t="s">
        <v>315</v>
      </c>
      <c r="C897" s="66"/>
      <c r="D897" s="67"/>
      <c r="E897" s="66"/>
      <c r="F897" s="69"/>
      <c r="G897" s="66"/>
      <c r="H897" s="70"/>
      <c r="I897" s="71"/>
      <c r="J897" s="71"/>
      <c r="K897" s="34" t="s">
        <v>65</v>
      </c>
      <c r="L897" s="72">
        <v>897</v>
      </c>
      <c r="M897" s="72"/>
      <c r="N897" s="73"/>
      <c r="O897" s="79" t="s">
        <v>417</v>
      </c>
      <c r="P897" s="79">
        <v>1</v>
      </c>
      <c r="Q897" s="79" t="s">
        <v>418</v>
      </c>
      <c r="R897" s="79"/>
      <c r="S897" s="79"/>
      <c r="T897" s="78" t="str">
        <f>REPLACE(INDEX(GroupVertices[Group],MATCH(Edges24[[#This Row],[Vertex 1]],GroupVertices[Vertex],0)),1,1,"")</f>
        <v>4</v>
      </c>
      <c r="U897" s="78" t="str">
        <f>REPLACE(INDEX(GroupVertices[Group],MATCH(Edges24[[#This Row],[Vertex 2]],GroupVertices[Vertex],0)),1,1,"")</f>
        <v>4</v>
      </c>
      <c r="V897" s="48"/>
      <c r="W897" s="49"/>
      <c r="X897" s="48"/>
      <c r="Y897" s="49"/>
      <c r="Z897" s="48"/>
      <c r="AA897" s="49"/>
      <c r="AB897" s="48"/>
      <c r="AC897" s="49"/>
      <c r="AD897" s="48"/>
    </row>
    <row r="898" spans="1:30" ht="15">
      <c r="A898" s="65" t="s">
        <v>226</v>
      </c>
      <c r="B898" s="65" t="s">
        <v>309</v>
      </c>
      <c r="C898" s="66"/>
      <c r="D898" s="67"/>
      <c r="E898" s="66"/>
      <c r="F898" s="69"/>
      <c r="G898" s="66"/>
      <c r="H898" s="70"/>
      <c r="I898" s="71"/>
      <c r="J898" s="71"/>
      <c r="K898" s="34" t="s">
        <v>65</v>
      </c>
      <c r="L898" s="72">
        <v>898</v>
      </c>
      <c r="M898" s="72"/>
      <c r="N898" s="73"/>
      <c r="O898" s="79" t="s">
        <v>417</v>
      </c>
      <c r="P898" s="79">
        <v>1</v>
      </c>
      <c r="Q898" s="79" t="s">
        <v>418</v>
      </c>
      <c r="R898" s="79"/>
      <c r="S898" s="79"/>
      <c r="T898" s="78" t="str">
        <f>REPLACE(INDEX(GroupVertices[Group],MATCH(Edges24[[#This Row],[Vertex 1]],GroupVertices[Vertex],0)),1,1,"")</f>
        <v>4</v>
      </c>
      <c r="U898" s="78" t="str">
        <f>REPLACE(INDEX(GroupVertices[Group],MATCH(Edges24[[#This Row],[Vertex 2]],GroupVertices[Vertex],0)),1,1,"")</f>
        <v>4</v>
      </c>
      <c r="V898" s="48"/>
      <c r="W898" s="49"/>
      <c r="X898" s="48"/>
      <c r="Y898" s="49"/>
      <c r="Z898" s="48"/>
      <c r="AA898" s="49"/>
      <c r="AB898" s="48"/>
      <c r="AC898" s="49"/>
      <c r="AD898" s="48"/>
    </row>
    <row r="899" spans="1:30" ht="15">
      <c r="A899" s="65" t="s">
        <v>226</v>
      </c>
      <c r="B899" s="65" t="s">
        <v>341</v>
      </c>
      <c r="C899" s="66"/>
      <c r="D899" s="67"/>
      <c r="E899" s="66"/>
      <c r="F899" s="69"/>
      <c r="G899" s="66"/>
      <c r="H899" s="70"/>
      <c r="I899" s="71"/>
      <c r="J899" s="71"/>
      <c r="K899" s="34" t="s">
        <v>65</v>
      </c>
      <c r="L899" s="72">
        <v>899</v>
      </c>
      <c r="M899" s="72"/>
      <c r="N899" s="73"/>
      <c r="O899" s="79" t="s">
        <v>417</v>
      </c>
      <c r="P899" s="79">
        <v>1</v>
      </c>
      <c r="Q899" s="79" t="s">
        <v>418</v>
      </c>
      <c r="R899" s="79"/>
      <c r="S899" s="79"/>
      <c r="T899" s="78" t="str">
        <f>REPLACE(INDEX(GroupVertices[Group],MATCH(Edges24[[#This Row],[Vertex 1]],GroupVertices[Vertex],0)),1,1,"")</f>
        <v>4</v>
      </c>
      <c r="U899" s="78" t="str">
        <f>REPLACE(INDEX(GroupVertices[Group],MATCH(Edges24[[#This Row],[Vertex 2]],GroupVertices[Vertex],0)),1,1,"")</f>
        <v>4</v>
      </c>
      <c r="V899" s="48"/>
      <c r="W899" s="49"/>
      <c r="X899" s="48"/>
      <c r="Y899" s="49"/>
      <c r="Z899" s="48"/>
      <c r="AA899" s="49"/>
      <c r="AB899" s="48"/>
      <c r="AC899" s="49"/>
      <c r="AD899" s="48"/>
    </row>
    <row r="900" spans="1:30" ht="15">
      <c r="A900" s="65" t="s">
        <v>226</v>
      </c>
      <c r="B900" s="65" t="s">
        <v>316</v>
      </c>
      <c r="C900" s="66"/>
      <c r="D900" s="67"/>
      <c r="E900" s="66"/>
      <c r="F900" s="69"/>
      <c r="G900" s="66"/>
      <c r="H900" s="70"/>
      <c r="I900" s="71"/>
      <c r="J900" s="71"/>
      <c r="K900" s="34" t="s">
        <v>65</v>
      </c>
      <c r="L900" s="72">
        <v>900</v>
      </c>
      <c r="M900" s="72"/>
      <c r="N900" s="73"/>
      <c r="O900" s="79" t="s">
        <v>417</v>
      </c>
      <c r="P900" s="79">
        <v>1</v>
      </c>
      <c r="Q900" s="79" t="s">
        <v>418</v>
      </c>
      <c r="R900" s="79"/>
      <c r="S900" s="79"/>
      <c r="T900" s="78" t="str">
        <f>REPLACE(INDEX(GroupVertices[Group],MATCH(Edges24[[#This Row],[Vertex 1]],GroupVertices[Vertex],0)),1,1,"")</f>
        <v>4</v>
      </c>
      <c r="U900" s="78" t="str">
        <f>REPLACE(INDEX(GroupVertices[Group],MATCH(Edges24[[#This Row],[Vertex 2]],GroupVertices[Vertex],0)),1,1,"")</f>
        <v>4</v>
      </c>
      <c r="V900" s="48"/>
      <c r="W900" s="49"/>
      <c r="X900" s="48"/>
      <c r="Y900" s="49"/>
      <c r="Z900" s="48"/>
      <c r="AA900" s="49"/>
      <c r="AB900" s="48"/>
      <c r="AC900" s="49"/>
      <c r="AD900" s="48"/>
    </row>
    <row r="901" spans="1:30" ht="15">
      <c r="A901" s="65" t="s">
        <v>226</v>
      </c>
      <c r="B901" s="65" t="s">
        <v>331</v>
      </c>
      <c r="C901" s="66"/>
      <c r="D901" s="67"/>
      <c r="E901" s="66"/>
      <c r="F901" s="69"/>
      <c r="G901" s="66"/>
      <c r="H901" s="70"/>
      <c r="I901" s="71"/>
      <c r="J901" s="71"/>
      <c r="K901" s="34" t="s">
        <v>66</v>
      </c>
      <c r="L901" s="72">
        <v>901</v>
      </c>
      <c r="M901" s="72"/>
      <c r="N901" s="73"/>
      <c r="O901" s="79" t="s">
        <v>417</v>
      </c>
      <c r="P901" s="79">
        <v>1</v>
      </c>
      <c r="Q901" s="79" t="s">
        <v>418</v>
      </c>
      <c r="R901" s="79"/>
      <c r="S901" s="79"/>
      <c r="T901" s="78" t="str">
        <f>REPLACE(INDEX(GroupVertices[Group],MATCH(Edges24[[#This Row],[Vertex 1]],GroupVertices[Vertex],0)),1,1,"")</f>
        <v>4</v>
      </c>
      <c r="U901" s="78" t="str">
        <f>REPLACE(INDEX(GroupVertices[Group],MATCH(Edges24[[#This Row],[Vertex 2]],GroupVertices[Vertex],0)),1,1,"")</f>
        <v>4</v>
      </c>
      <c r="V901" s="48"/>
      <c r="W901" s="49"/>
      <c r="X901" s="48"/>
      <c r="Y901" s="49"/>
      <c r="Z901" s="48"/>
      <c r="AA901" s="49"/>
      <c r="AB901" s="48"/>
      <c r="AC901" s="49"/>
      <c r="AD901" s="48"/>
    </row>
    <row r="902" spans="1:30" ht="15">
      <c r="A902" s="65" t="s">
        <v>226</v>
      </c>
      <c r="B902" s="65" t="s">
        <v>338</v>
      </c>
      <c r="C902" s="66"/>
      <c r="D902" s="67"/>
      <c r="E902" s="66"/>
      <c r="F902" s="69"/>
      <c r="G902" s="66"/>
      <c r="H902" s="70"/>
      <c r="I902" s="71"/>
      <c r="J902" s="71"/>
      <c r="K902" s="34" t="s">
        <v>65</v>
      </c>
      <c r="L902" s="72">
        <v>902</v>
      </c>
      <c r="M902" s="72"/>
      <c r="N902" s="73"/>
      <c r="O902" s="79" t="s">
        <v>417</v>
      </c>
      <c r="P902" s="79">
        <v>1</v>
      </c>
      <c r="Q902" s="79" t="s">
        <v>418</v>
      </c>
      <c r="R902" s="79"/>
      <c r="S902" s="79"/>
      <c r="T902" s="78" t="str">
        <f>REPLACE(INDEX(GroupVertices[Group],MATCH(Edges24[[#This Row],[Vertex 1]],GroupVertices[Vertex],0)),1,1,"")</f>
        <v>4</v>
      </c>
      <c r="U902" s="78" t="str">
        <f>REPLACE(INDEX(GroupVertices[Group],MATCH(Edges24[[#This Row],[Vertex 2]],GroupVertices[Vertex],0)),1,1,"")</f>
        <v>4</v>
      </c>
      <c r="V902" s="48"/>
      <c r="W902" s="49"/>
      <c r="X902" s="48"/>
      <c r="Y902" s="49"/>
      <c r="Z902" s="48"/>
      <c r="AA902" s="49"/>
      <c r="AB902" s="48"/>
      <c r="AC902" s="49"/>
      <c r="AD902" s="48"/>
    </row>
    <row r="903" spans="1:30" ht="15">
      <c r="A903" s="65" t="s">
        <v>199</v>
      </c>
      <c r="B903" s="65" t="s">
        <v>226</v>
      </c>
      <c r="C903" s="66"/>
      <c r="D903" s="67"/>
      <c r="E903" s="66"/>
      <c r="F903" s="69"/>
      <c r="G903" s="66"/>
      <c r="H903" s="70"/>
      <c r="I903" s="71"/>
      <c r="J903" s="71"/>
      <c r="K903" s="34" t="s">
        <v>65</v>
      </c>
      <c r="L903" s="72">
        <v>903</v>
      </c>
      <c r="M903" s="72"/>
      <c r="N903" s="73"/>
      <c r="O903" s="79" t="s">
        <v>417</v>
      </c>
      <c r="P903" s="79">
        <v>1</v>
      </c>
      <c r="Q903" s="79" t="s">
        <v>418</v>
      </c>
      <c r="R903" s="79"/>
      <c r="S903" s="79"/>
      <c r="T903" s="78" t="str">
        <f>REPLACE(INDEX(GroupVertices[Group],MATCH(Edges24[[#This Row],[Vertex 1]],GroupVertices[Vertex],0)),1,1,"")</f>
        <v>1</v>
      </c>
      <c r="U903" s="78" t="str">
        <f>REPLACE(INDEX(GroupVertices[Group],MATCH(Edges24[[#This Row],[Vertex 2]],GroupVertices[Vertex],0)),1,1,"")</f>
        <v>4</v>
      </c>
      <c r="V903" s="48"/>
      <c r="W903" s="49"/>
      <c r="X903" s="48"/>
      <c r="Y903" s="49"/>
      <c r="Z903" s="48"/>
      <c r="AA903" s="49"/>
      <c r="AB903" s="48"/>
      <c r="AC903" s="49"/>
      <c r="AD903" s="48"/>
    </row>
    <row r="904" spans="1:30" ht="15">
      <c r="A904" s="65" t="s">
        <v>297</v>
      </c>
      <c r="B904" s="65" t="s">
        <v>226</v>
      </c>
      <c r="C904" s="66"/>
      <c r="D904" s="67"/>
      <c r="E904" s="66"/>
      <c r="F904" s="69"/>
      <c r="G904" s="66"/>
      <c r="H904" s="70"/>
      <c r="I904" s="71"/>
      <c r="J904" s="71"/>
      <c r="K904" s="34" t="s">
        <v>65</v>
      </c>
      <c r="L904" s="72">
        <v>904</v>
      </c>
      <c r="M904" s="72"/>
      <c r="N904" s="73"/>
      <c r="O904" s="79" t="s">
        <v>417</v>
      </c>
      <c r="P904" s="79">
        <v>1</v>
      </c>
      <c r="Q904" s="79" t="s">
        <v>418</v>
      </c>
      <c r="R904" s="79"/>
      <c r="S904" s="79"/>
      <c r="T904" s="78" t="str">
        <f>REPLACE(INDEX(GroupVertices[Group],MATCH(Edges24[[#This Row],[Vertex 1]],GroupVertices[Vertex],0)),1,1,"")</f>
        <v>4</v>
      </c>
      <c r="U904" s="78" t="str">
        <f>REPLACE(INDEX(GroupVertices[Group],MATCH(Edges24[[#This Row],[Vertex 2]],GroupVertices[Vertex],0)),1,1,"")</f>
        <v>4</v>
      </c>
      <c r="V904" s="48"/>
      <c r="W904" s="49"/>
      <c r="X904" s="48"/>
      <c r="Y904" s="49"/>
      <c r="Z904" s="48"/>
      <c r="AA904" s="49"/>
      <c r="AB904" s="48"/>
      <c r="AC904" s="49"/>
      <c r="AD904" s="48"/>
    </row>
    <row r="905" spans="1:30" ht="15">
      <c r="A905" s="65" t="s">
        <v>331</v>
      </c>
      <c r="B905" s="65" t="s">
        <v>226</v>
      </c>
      <c r="C905" s="66"/>
      <c r="D905" s="67"/>
      <c r="E905" s="66"/>
      <c r="F905" s="69"/>
      <c r="G905" s="66"/>
      <c r="H905" s="70"/>
      <c r="I905" s="71"/>
      <c r="J905" s="71"/>
      <c r="K905" s="34" t="s">
        <v>66</v>
      </c>
      <c r="L905" s="72">
        <v>905</v>
      </c>
      <c r="M905" s="72"/>
      <c r="N905" s="73"/>
      <c r="O905" s="79" t="s">
        <v>417</v>
      </c>
      <c r="P905" s="79">
        <v>1</v>
      </c>
      <c r="Q905" s="79" t="s">
        <v>418</v>
      </c>
      <c r="R905" s="79"/>
      <c r="S905" s="79"/>
      <c r="T905" s="78" t="str">
        <f>REPLACE(INDEX(GroupVertices[Group],MATCH(Edges24[[#This Row],[Vertex 1]],GroupVertices[Vertex],0)),1,1,"")</f>
        <v>4</v>
      </c>
      <c r="U905" s="78" t="str">
        <f>REPLACE(INDEX(GroupVertices[Group],MATCH(Edges24[[#This Row],[Vertex 2]],GroupVertices[Vertex],0)),1,1,"")</f>
        <v>4</v>
      </c>
      <c r="V905" s="48"/>
      <c r="W905" s="49"/>
      <c r="X905" s="48"/>
      <c r="Y905" s="49"/>
      <c r="Z905" s="48"/>
      <c r="AA905" s="49"/>
      <c r="AB905" s="48"/>
      <c r="AC905" s="49"/>
      <c r="AD905" s="48"/>
    </row>
    <row r="906" spans="1:30" ht="15">
      <c r="A906" s="65" t="s">
        <v>332</v>
      </c>
      <c r="B906" s="65" t="s">
        <v>344</v>
      </c>
      <c r="C906" s="66"/>
      <c r="D906" s="67"/>
      <c r="E906" s="66"/>
      <c r="F906" s="69"/>
      <c r="G906" s="66"/>
      <c r="H906" s="70"/>
      <c r="I906" s="71"/>
      <c r="J906" s="71"/>
      <c r="K906" s="34" t="s">
        <v>65</v>
      </c>
      <c r="L906" s="72">
        <v>906</v>
      </c>
      <c r="M906" s="72"/>
      <c r="N906" s="73"/>
      <c r="O906" s="79" t="s">
        <v>417</v>
      </c>
      <c r="P906" s="79">
        <v>1</v>
      </c>
      <c r="Q906" s="79" t="s">
        <v>418</v>
      </c>
      <c r="R906" s="79"/>
      <c r="S906" s="79"/>
      <c r="T906" s="78" t="str">
        <f>REPLACE(INDEX(GroupVertices[Group],MATCH(Edges24[[#This Row],[Vertex 1]],GroupVertices[Vertex],0)),1,1,"")</f>
        <v>4</v>
      </c>
      <c r="U906" s="78" t="str">
        <f>REPLACE(INDEX(GroupVertices[Group],MATCH(Edges24[[#This Row],[Vertex 2]],GroupVertices[Vertex],0)),1,1,"")</f>
        <v>1</v>
      </c>
      <c r="V906" s="48"/>
      <c r="W906" s="49"/>
      <c r="X906" s="48"/>
      <c r="Y906" s="49"/>
      <c r="Z906" s="48"/>
      <c r="AA906" s="49"/>
      <c r="AB906" s="48"/>
      <c r="AC906" s="49"/>
      <c r="AD906" s="48"/>
    </row>
    <row r="907" spans="1:30" ht="15">
      <c r="A907" s="65" t="s">
        <v>332</v>
      </c>
      <c r="B907" s="65" t="s">
        <v>291</v>
      </c>
      <c r="C907" s="66"/>
      <c r="D907" s="67"/>
      <c r="E907" s="66"/>
      <c r="F907" s="69"/>
      <c r="G907" s="66"/>
      <c r="H907" s="70"/>
      <c r="I907" s="71"/>
      <c r="J907" s="71"/>
      <c r="K907" s="34" t="s">
        <v>65</v>
      </c>
      <c r="L907" s="72">
        <v>907</v>
      </c>
      <c r="M907" s="72"/>
      <c r="N907" s="73"/>
      <c r="O907" s="79" t="s">
        <v>417</v>
      </c>
      <c r="P907" s="79">
        <v>1</v>
      </c>
      <c r="Q907" s="79" t="s">
        <v>418</v>
      </c>
      <c r="R907" s="79"/>
      <c r="S907" s="79"/>
      <c r="T907" s="78" t="str">
        <f>REPLACE(INDEX(GroupVertices[Group],MATCH(Edges24[[#This Row],[Vertex 1]],GroupVertices[Vertex],0)),1,1,"")</f>
        <v>4</v>
      </c>
      <c r="U907" s="78" t="str">
        <f>REPLACE(INDEX(GroupVertices[Group],MATCH(Edges24[[#This Row],[Vertex 2]],GroupVertices[Vertex],0)),1,1,"")</f>
        <v>4</v>
      </c>
      <c r="V907" s="48"/>
      <c r="W907" s="49"/>
      <c r="X907" s="48"/>
      <c r="Y907" s="49"/>
      <c r="Z907" s="48"/>
      <c r="AA907" s="49"/>
      <c r="AB907" s="48"/>
      <c r="AC907" s="49"/>
      <c r="AD907" s="48"/>
    </row>
    <row r="908" spans="1:30" ht="15">
      <c r="A908" s="65" t="s">
        <v>332</v>
      </c>
      <c r="B908" s="65" t="s">
        <v>340</v>
      </c>
      <c r="C908" s="66"/>
      <c r="D908" s="67"/>
      <c r="E908" s="66"/>
      <c r="F908" s="69"/>
      <c r="G908" s="66"/>
      <c r="H908" s="70"/>
      <c r="I908" s="71"/>
      <c r="J908" s="71"/>
      <c r="K908" s="34" t="s">
        <v>65</v>
      </c>
      <c r="L908" s="72">
        <v>908</v>
      </c>
      <c r="M908" s="72"/>
      <c r="N908" s="73"/>
      <c r="O908" s="79" t="s">
        <v>417</v>
      </c>
      <c r="P908" s="79">
        <v>1</v>
      </c>
      <c r="Q908" s="79" t="s">
        <v>418</v>
      </c>
      <c r="R908" s="79"/>
      <c r="S908" s="79"/>
      <c r="T908" s="78" t="str">
        <f>REPLACE(INDEX(GroupVertices[Group],MATCH(Edges24[[#This Row],[Vertex 1]],GroupVertices[Vertex],0)),1,1,"")</f>
        <v>4</v>
      </c>
      <c r="U908" s="78" t="str">
        <f>REPLACE(INDEX(GroupVertices[Group],MATCH(Edges24[[#This Row],[Vertex 2]],GroupVertices[Vertex],0)),1,1,"")</f>
        <v>4</v>
      </c>
      <c r="V908" s="48"/>
      <c r="W908" s="49"/>
      <c r="X908" s="48"/>
      <c r="Y908" s="49"/>
      <c r="Z908" s="48"/>
      <c r="AA908" s="49"/>
      <c r="AB908" s="48"/>
      <c r="AC908" s="49"/>
      <c r="AD908" s="48"/>
    </row>
    <row r="909" spans="1:30" ht="15">
      <c r="A909" s="65" t="s">
        <v>332</v>
      </c>
      <c r="B909" s="65" t="s">
        <v>274</v>
      </c>
      <c r="C909" s="66"/>
      <c r="D909" s="67"/>
      <c r="E909" s="66"/>
      <c r="F909" s="69"/>
      <c r="G909" s="66"/>
      <c r="H909" s="70"/>
      <c r="I909" s="71"/>
      <c r="J909" s="71"/>
      <c r="K909" s="34" t="s">
        <v>65</v>
      </c>
      <c r="L909" s="72">
        <v>909</v>
      </c>
      <c r="M909" s="72"/>
      <c r="N909" s="73"/>
      <c r="O909" s="79" t="s">
        <v>417</v>
      </c>
      <c r="P909" s="79">
        <v>1</v>
      </c>
      <c r="Q909" s="79" t="s">
        <v>418</v>
      </c>
      <c r="R909" s="79"/>
      <c r="S909" s="79"/>
      <c r="T909" s="78" t="str">
        <f>REPLACE(INDEX(GroupVertices[Group],MATCH(Edges24[[#This Row],[Vertex 1]],GroupVertices[Vertex],0)),1,1,"")</f>
        <v>4</v>
      </c>
      <c r="U909" s="78" t="str">
        <f>REPLACE(INDEX(GroupVertices[Group],MATCH(Edges24[[#This Row],[Vertex 2]],GroupVertices[Vertex],0)),1,1,"")</f>
        <v>3</v>
      </c>
      <c r="V909" s="48"/>
      <c r="W909" s="49"/>
      <c r="X909" s="48"/>
      <c r="Y909" s="49"/>
      <c r="Z909" s="48"/>
      <c r="AA909" s="49"/>
      <c r="AB909" s="48"/>
      <c r="AC909" s="49"/>
      <c r="AD909" s="48"/>
    </row>
    <row r="910" spans="1:30" ht="15">
      <c r="A910" s="65" t="s">
        <v>332</v>
      </c>
      <c r="B910" s="65" t="s">
        <v>303</v>
      </c>
      <c r="C910" s="66"/>
      <c r="D910" s="67"/>
      <c r="E910" s="66"/>
      <c r="F910" s="69"/>
      <c r="G910" s="66"/>
      <c r="H910" s="70"/>
      <c r="I910" s="71"/>
      <c r="J910" s="71"/>
      <c r="K910" s="34" t="s">
        <v>66</v>
      </c>
      <c r="L910" s="72">
        <v>910</v>
      </c>
      <c r="M910" s="72"/>
      <c r="N910" s="73"/>
      <c r="O910" s="79" t="s">
        <v>417</v>
      </c>
      <c r="P910" s="79">
        <v>1</v>
      </c>
      <c r="Q910" s="79" t="s">
        <v>418</v>
      </c>
      <c r="R910" s="79"/>
      <c r="S910" s="79"/>
      <c r="T910" s="78" t="str">
        <f>REPLACE(INDEX(GroupVertices[Group],MATCH(Edges24[[#This Row],[Vertex 1]],GroupVertices[Vertex],0)),1,1,"")</f>
        <v>4</v>
      </c>
      <c r="U910" s="78" t="str">
        <f>REPLACE(INDEX(GroupVertices[Group],MATCH(Edges24[[#This Row],[Vertex 2]],GroupVertices[Vertex],0)),1,1,"")</f>
        <v>4</v>
      </c>
      <c r="V910" s="48"/>
      <c r="W910" s="49"/>
      <c r="X910" s="48"/>
      <c r="Y910" s="49"/>
      <c r="Z910" s="48"/>
      <c r="AA910" s="49"/>
      <c r="AB910" s="48"/>
      <c r="AC910" s="49"/>
      <c r="AD910" s="48"/>
    </row>
    <row r="911" spans="1:30" ht="15">
      <c r="A911" s="65" t="s">
        <v>332</v>
      </c>
      <c r="B911" s="65" t="s">
        <v>357</v>
      </c>
      <c r="C911" s="66"/>
      <c r="D911" s="67"/>
      <c r="E911" s="66"/>
      <c r="F911" s="69"/>
      <c r="G911" s="66"/>
      <c r="H911" s="70"/>
      <c r="I911" s="71"/>
      <c r="J911" s="71"/>
      <c r="K911" s="34" t="s">
        <v>65</v>
      </c>
      <c r="L911" s="72">
        <v>911</v>
      </c>
      <c r="M911" s="72"/>
      <c r="N911" s="73"/>
      <c r="O911" s="79" t="s">
        <v>417</v>
      </c>
      <c r="P911" s="79">
        <v>1</v>
      </c>
      <c r="Q911" s="79" t="s">
        <v>418</v>
      </c>
      <c r="R911" s="79"/>
      <c r="S911" s="79"/>
      <c r="T911" s="78" t="str">
        <f>REPLACE(INDEX(GroupVertices[Group],MATCH(Edges24[[#This Row],[Vertex 1]],GroupVertices[Vertex],0)),1,1,"")</f>
        <v>4</v>
      </c>
      <c r="U911" s="78" t="str">
        <f>REPLACE(INDEX(GroupVertices[Group],MATCH(Edges24[[#This Row],[Vertex 2]],GroupVertices[Vertex],0)),1,1,"")</f>
        <v>2</v>
      </c>
      <c r="V911" s="48"/>
      <c r="W911" s="49"/>
      <c r="X911" s="48"/>
      <c r="Y911" s="49"/>
      <c r="Z911" s="48"/>
      <c r="AA911" s="49"/>
      <c r="AB911" s="48"/>
      <c r="AC911" s="49"/>
      <c r="AD911" s="48"/>
    </row>
    <row r="912" spans="1:30" ht="15">
      <c r="A912" s="65" t="s">
        <v>199</v>
      </c>
      <c r="B912" s="65" t="s">
        <v>332</v>
      </c>
      <c r="C912" s="66"/>
      <c r="D912" s="67"/>
      <c r="E912" s="66"/>
      <c r="F912" s="69"/>
      <c r="G912" s="66"/>
      <c r="H912" s="70"/>
      <c r="I912" s="71"/>
      <c r="J912" s="71"/>
      <c r="K912" s="34" t="s">
        <v>65</v>
      </c>
      <c r="L912" s="72">
        <v>912</v>
      </c>
      <c r="M912" s="72"/>
      <c r="N912" s="73"/>
      <c r="O912" s="79" t="s">
        <v>417</v>
      </c>
      <c r="P912" s="79">
        <v>1</v>
      </c>
      <c r="Q912" s="79" t="s">
        <v>418</v>
      </c>
      <c r="R912" s="79"/>
      <c r="S912" s="79"/>
      <c r="T912" s="78" t="str">
        <f>REPLACE(INDEX(GroupVertices[Group],MATCH(Edges24[[#This Row],[Vertex 1]],GroupVertices[Vertex],0)),1,1,"")</f>
        <v>1</v>
      </c>
      <c r="U912" s="78" t="str">
        <f>REPLACE(INDEX(GroupVertices[Group],MATCH(Edges24[[#This Row],[Vertex 2]],GroupVertices[Vertex],0)),1,1,"")</f>
        <v>4</v>
      </c>
      <c r="V912" s="48"/>
      <c r="W912" s="49"/>
      <c r="X912" s="48"/>
      <c r="Y912" s="49"/>
      <c r="Z912" s="48"/>
      <c r="AA912" s="49"/>
      <c r="AB912" s="48"/>
      <c r="AC912" s="49"/>
      <c r="AD912" s="48"/>
    </row>
    <row r="913" spans="1:30" ht="15">
      <c r="A913" s="65" t="s">
        <v>264</v>
      </c>
      <c r="B913" s="65" t="s">
        <v>332</v>
      </c>
      <c r="C913" s="66"/>
      <c r="D913" s="67"/>
      <c r="E913" s="66"/>
      <c r="F913" s="69"/>
      <c r="G913" s="66"/>
      <c r="H913" s="70"/>
      <c r="I913" s="71"/>
      <c r="J913" s="71"/>
      <c r="K913" s="34" t="s">
        <v>65</v>
      </c>
      <c r="L913" s="72">
        <v>913</v>
      </c>
      <c r="M913" s="72"/>
      <c r="N913" s="73"/>
      <c r="O913" s="79" t="s">
        <v>417</v>
      </c>
      <c r="P913" s="79">
        <v>1</v>
      </c>
      <c r="Q913" s="79" t="s">
        <v>418</v>
      </c>
      <c r="R913" s="79"/>
      <c r="S913" s="79"/>
      <c r="T913" s="78" t="str">
        <f>REPLACE(INDEX(GroupVertices[Group],MATCH(Edges24[[#This Row],[Vertex 1]],GroupVertices[Vertex],0)),1,1,"")</f>
        <v>2</v>
      </c>
      <c r="U913" s="78" t="str">
        <f>REPLACE(INDEX(GroupVertices[Group],MATCH(Edges24[[#This Row],[Vertex 2]],GroupVertices[Vertex],0)),1,1,"")</f>
        <v>4</v>
      </c>
      <c r="V913" s="48"/>
      <c r="W913" s="49"/>
      <c r="X913" s="48"/>
      <c r="Y913" s="49"/>
      <c r="Z913" s="48"/>
      <c r="AA913" s="49"/>
      <c r="AB913" s="48"/>
      <c r="AC913" s="49"/>
      <c r="AD913" s="48"/>
    </row>
    <row r="914" spans="1:30" ht="15">
      <c r="A914" s="65" t="s">
        <v>303</v>
      </c>
      <c r="B914" s="65" t="s">
        <v>332</v>
      </c>
      <c r="C914" s="66"/>
      <c r="D914" s="67"/>
      <c r="E914" s="66"/>
      <c r="F914" s="69"/>
      <c r="G914" s="66"/>
      <c r="H914" s="70"/>
      <c r="I914" s="71"/>
      <c r="J914" s="71"/>
      <c r="K914" s="34" t="s">
        <v>66</v>
      </c>
      <c r="L914" s="72">
        <v>914</v>
      </c>
      <c r="M914" s="72"/>
      <c r="N914" s="73"/>
      <c r="O914" s="79" t="s">
        <v>417</v>
      </c>
      <c r="P914" s="79">
        <v>1</v>
      </c>
      <c r="Q914" s="79" t="s">
        <v>418</v>
      </c>
      <c r="R914" s="79"/>
      <c r="S914" s="79"/>
      <c r="T914" s="78" t="str">
        <f>REPLACE(INDEX(GroupVertices[Group],MATCH(Edges24[[#This Row],[Vertex 1]],GroupVertices[Vertex],0)),1,1,"")</f>
        <v>4</v>
      </c>
      <c r="U914" s="78" t="str">
        <f>REPLACE(INDEX(GroupVertices[Group],MATCH(Edges24[[#This Row],[Vertex 2]],GroupVertices[Vertex],0)),1,1,"")</f>
        <v>4</v>
      </c>
      <c r="V914" s="48"/>
      <c r="W914" s="49"/>
      <c r="X914" s="48"/>
      <c r="Y914" s="49"/>
      <c r="Z914" s="48"/>
      <c r="AA914" s="49"/>
      <c r="AB914" s="48"/>
      <c r="AC914" s="49"/>
      <c r="AD914" s="48"/>
    </row>
    <row r="915" spans="1:30" ht="15">
      <c r="A915" s="65" t="s">
        <v>331</v>
      </c>
      <c r="B915" s="65" t="s">
        <v>332</v>
      </c>
      <c r="C915" s="66"/>
      <c r="D915" s="67"/>
      <c r="E915" s="66"/>
      <c r="F915" s="69"/>
      <c r="G915" s="66"/>
      <c r="H915" s="70"/>
      <c r="I915" s="71"/>
      <c r="J915" s="71"/>
      <c r="K915" s="34" t="s">
        <v>65</v>
      </c>
      <c r="L915" s="72">
        <v>915</v>
      </c>
      <c r="M915" s="72"/>
      <c r="N915" s="73"/>
      <c r="O915" s="79" t="s">
        <v>417</v>
      </c>
      <c r="P915" s="79">
        <v>1</v>
      </c>
      <c r="Q915" s="79" t="s">
        <v>418</v>
      </c>
      <c r="R915" s="79"/>
      <c r="S915" s="79"/>
      <c r="T915" s="78" t="str">
        <f>REPLACE(INDEX(GroupVertices[Group],MATCH(Edges24[[#This Row],[Vertex 1]],GroupVertices[Vertex],0)),1,1,"")</f>
        <v>4</v>
      </c>
      <c r="U915" s="78" t="str">
        <f>REPLACE(INDEX(GroupVertices[Group],MATCH(Edges24[[#This Row],[Vertex 2]],GroupVertices[Vertex],0)),1,1,"")</f>
        <v>4</v>
      </c>
      <c r="V915" s="48"/>
      <c r="W915" s="49"/>
      <c r="X915" s="48"/>
      <c r="Y915" s="49"/>
      <c r="Z915" s="48"/>
      <c r="AA915" s="49"/>
      <c r="AB915" s="48"/>
      <c r="AC915" s="49"/>
      <c r="AD915" s="48"/>
    </row>
    <row r="916" spans="1:30" ht="15">
      <c r="A916" s="65" t="s">
        <v>290</v>
      </c>
      <c r="B916" s="65" t="s">
        <v>394</v>
      </c>
      <c r="C916" s="66"/>
      <c r="D916" s="67"/>
      <c r="E916" s="66"/>
      <c r="F916" s="69"/>
      <c r="G916" s="66"/>
      <c r="H916" s="70"/>
      <c r="I916" s="71"/>
      <c r="J916" s="71"/>
      <c r="K916" s="34" t="s">
        <v>65</v>
      </c>
      <c r="L916" s="72">
        <v>916</v>
      </c>
      <c r="M916" s="72"/>
      <c r="N916" s="73"/>
      <c r="O916" s="79" t="s">
        <v>417</v>
      </c>
      <c r="P916" s="79">
        <v>1</v>
      </c>
      <c r="Q916" s="79" t="s">
        <v>418</v>
      </c>
      <c r="R916" s="79"/>
      <c r="S916" s="79"/>
      <c r="T916" s="78" t="str">
        <f>REPLACE(INDEX(GroupVertices[Group],MATCH(Edges24[[#This Row],[Vertex 1]],GroupVertices[Vertex],0)),1,1,"")</f>
        <v>4</v>
      </c>
      <c r="U916" s="78" t="str">
        <f>REPLACE(INDEX(GroupVertices[Group],MATCH(Edges24[[#This Row],[Vertex 2]],GroupVertices[Vertex],0)),1,1,"")</f>
        <v>4</v>
      </c>
      <c r="V916" s="48"/>
      <c r="W916" s="49"/>
      <c r="X916" s="48"/>
      <c r="Y916" s="49"/>
      <c r="Z916" s="48"/>
      <c r="AA916" s="49"/>
      <c r="AB916" s="48"/>
      <c r="AC916" s="49"/>
      <c r="AD916" s="48"/>
    </row>
    <row r="917" spans="1:30" ht="15">
      <c r="A917" s="65" t="s">
        <v>265</v>
      </c>
      <c r="B917" s="65" t="s">
        <v>394</v>
      </c>
      <c r="C917" s="66"/>
      <c r="D917" s="67"/>
      <c r="E917" s="66"/>
      <c r="F917" s="69"/>
      <c r="G917" s="66"/>
      <c r="H917" s="70"/>
      <c r="I917" s="71"/>
      <c r="J917" s="71"/>
      <c r="K917" s="34" t="s">
        <v>65</v>
      </c>
      <c r="L917" s="72">
        <v>917</v>
      </c>
      <c r="M917" s="72"/>
      <c r="N917" s="73"/>
      <c r="O917" s="79" t="s">
        <v>417</v>
      </c>
      <c r="P917" s="79">
        <v>1</v>
      </c>
      <c r="Q917" s="79" t="s">
        <v>418</v>
      </c>
      <c r="R917" s="79"/>
      <c r="S917" s="79"/>
      <c r="T917" s="78" t="str">
        <f>REPLACE(INDEX(GroupVertices[Group],MATCH(Edges24[[#This Row],[Vertex 1]],GroupVertices[Vertex],0)),1,1,"")</f>
        <v>3</v>
      </c>
      <c r="U917" s="78" t="str">
        <f>REPLACE(INDEX(GroupVertices[Group],MATCH(Edges24[[#This Row],[Vertex 2]],GroupVertices[Vertex],0)),1,1,"")</f>
        <v>4</v>
      </c>
      <c r="V917" s="48"/>
      <c r="W917" s="49"/>
      <c r="X917" s="48"/>
      <c r="Y917" s="49"/>
      <c r="Z917" s="48"/>
      <c r="AA917" s="49"/>
      <c r="AB917" s="48"/>
      <c r="AC917" s="49"/>
      <c r="AD917" s="48"/>
    </row>
    <row r="918" spans="1:30" ht="15">
      <c r="A918" s="65" t="s">
        <v>199</v>
      </c>
      <c r="B918" s="65" t="s">
        <v>394</v>
      </c>
      <c r="C918" s="66"/>
      <c r="D918" s="67"/>
      <c r="E918" s="66"/>
      <c r="F918" s="69"/>
      <c r="G918" s="66"/>
      <c r="H918" s="70"/>
      <c r="I918" s="71"/>
      <c r="J918" s="71"/>
      <c r="K918" s="34" t="s">
        <v>65</v>
      </c>
      <c r="L918" s="72">
        <v>918</v>
      </c>
      <c r="M918" s="72"/>
      <c r="N918" s="73"/>
      <c r="O918" s="79" t="s">
        <v>417</v>
      </c>
      <c r="P918" s="79">
        <v>1</v>
      </c>
      <c r="Q918" s="79" t="s">
        <v>418</v>
      </c>
      <c r="R918" s="79"/>
      <c r="S918" s="79"/>
      <c r="T918" s="78" t="str">
        <f>REPLACE(INDEX(GroupVertices[Group],MATCH(Edges24[[#This Row],[Vertex 1]],GroupVertices[Vertex],0)),1,1,"")</f>
        <v>1</v>
      </c>
      <c r="U918" s="78" t="str">
        <f>REPLACE(INDEX(GroupVertices[Group],MATCH(Edges24[[#This Row],[Vertex 2]],GroupVertices[Vertex],0)),1,1,"")</f>
        <v>4</v>
      </c>
      <c r="V918" s="48"/>
      <c r="W918" s="49"/>
      <c r="X918" s="48"/>
      <c r="Y918" s="49"/>
      <c r="Z918" s="48"/>
      <c r="AA918" s="49"/>
      <c r="AB918" s="48"/>
      <c r="AC918" s="49"/>
      <c r="AD918" s="48"/>
    </row>
    <row r="919" spans="1:30" ht="15">
      <c r="A919" s="65" t="s">
        <v>288</v>
      </c>
      <c r="B919" s="65" t="s">
        <v>394</v>
      </c>
      <c r="C919" s="66"/>
      <c r="D919" s="67"/>
      <c r="E919" s="66"/>
      <c r="F919" s="69"/>
      <c r="G919" s="66"/>
      <c r="H919" s="70"/>
      <c r="I919" s="71"/>
      <c r="J919" s="71"/>
      <c r="K919" s="34" t="s">
        <v>65</v>
      </c>
      <c r="L919" s="72">
        <v>919</v>
      </c>
      <c r="M919" s="72"/>
      <c r="N919" s="73"/>
      <c r="O919" s="79" t="s">
        <v>417</v>
      </c>
      <c r="P919" s="79">
        <v>1</v>
      </c>
      <c r="Q919" s="79" t="s">
        <v>418</v>
      </c>
      <c r="R919" s="79"/>
      <c r="S919" s="79"/>
      <c r="T919" s="78" t="str">
        <f>REPLACE(INDEX(GroupVertices[Group],MATCH(Edges24[[#This Row],[Vertex 1]],GroupVertices[Vertex],0)),1,1,"")</f>
        <v>2</v>
      </c>
      <c r="U919" s="78" t="str">
        <f>REPLACE(INDEX(GroupVertices[Group],MATCH(Edges24[[#This Row],[Vertex 2]],GroupVertices[Vertex],0)),1,1,"")</f>
        <v>4</v>
      </c>
      <c r="V919" s="48"/>
      <c r="W919" s="49"/>
      <c r="X919" s="48"/>
      <c r="Y919" s="49"/>
      <c r="Z919" s="48"/>
      <c r="AA919" s="49"/>
      <c r="AB919" s="48"/>
      <c r="AC919" s="49"/>
      <c r="AD919" s="48"/>
    </row>
    <row r="920" spans="1:30" ht="15">
      <c r="A920" s="65" t="s">
        <v>297</v>
      </c>
      <c r="B920" s="65" t="s">
        <v>394</v>
      </c>
      <c r="C920" s="66"/>
      <c r="D920" s="67"/>
      <c r="E920" s="66"/>
      <c r="F920" s="69"/>
      <c r="G920" s="66"/>
      <c r="H920" s="70"/>
      <c r="I920" s="71"/>
      <c r="J920" s="71"/>
      <c r="K920" s="34" t="s">
        <v>65</v>
      </c>
      <c r="L920" s="72">
        <v>920</v>
      </c>
      <c r="M920" s="72"/>
      <c r="N920" s="73"/>
      <c r="O920" s="79" t="s">
        <v>417</v>
      </c>
      <c r="P920" s="79">
        <v>1</v>
      </c>
      <c r="Q920" s="79" t="s">
        <v>418</v>
      </c>
      <c r="R920" s="79"/>
      <c r="S920" s="79"/>
      <c r="T920" s="78" t="str">
        <f>REPLACE(INDEX(GroupVertices[Group],MATCH(Edges24[[#This Row],[Vertex 1]],GroupVertices[Vertex],0)),1,1,"")</f>
        <v>4</v>
      </c>
      <c r="U920" s="78" t="str">
        <f>REPLACE(INDEX(GroupVertices[Group],MATCH(Edges24[[#This Row],[Vertex 2]],GroupVertices[Vertex],0)),1,1,"")</f>
        <v>4</v>
      </c>
      <c r="V920" s="48"/>
      <c r="W920" s="49"/>
      <c r="X920" s="48"/>
      <c r="Y920" s="49"/>
      <c r="Z920" s="48"/>
      <c r="AA920" s="49"/>
      <c r="AB920" s="48"/>
      <c r="AC920" s="49"/>
      <c r="AD920" s="48"/>
    </row>
    <row r="921" spans="1:30" ht="15">
      <c r="A921" s="65" t="s">
        <v>331</v>
      </c>
      <c r="B921" s="65" t="s">
        <v>394</v>
      </c>
      <c r="C921" s="66"/>
      <c r="D921" s="67"/>
      <c r="E921" s="66"/>
      <c r="F921" s="69"/>
      <c r="G921" s="66"/>
      <c r="H921" s="70"/>
      <c r="I921" s="71"/>
      <c r="J921" s="71"/>
      <c r="K921" s="34" t="s">
        <v>65</v>
      </c>
      <c r="L921" s="72">
        <v>921</v>
      </c>
      <c r="M921" s="72"/>
      <c r="N921" s="73"/>
      <c r="O921" s="79" t="s">
        <v>417</v>
      </c>
      <c r="P921" s="79">
        <v>1</v>
      </c>
      <c r="Q921" s="79" t="s">
        <v>418</v>
      </c>
      <c r="R921" s="79"/>
      <c r="S921" s="79"/>
      <c r="T921" s="78" t="str">
        <f>REPLACE(INDEX(GroupVertices[Group],MATCH(Edges24[[#This Row],[Vertex 1]],GroupVertices[Vertex],0)),1,1,"")</f>
        <v>4</v>
      </c>
      <c r="U921" s="78" t="str">
        <f>REPLACE(INDEX(GroupVertices[Group],MATCH(Edges24[[#This Row],[Vertex 2]],GroupVertices[Vertex],0)),1,1,"")</f>
        <v>4</v>
      </c>
      <c r="V921" s="48"/>
      <c r="W921" s="49"/>
      <c r="X921" s="48"/>
      <c r="Y921" s="49"/>
      <c r="Z921" s="48"/>
      <c r="AA921" s="49"/>
      <c r="AB921" s="48"/>
      <c r="AC921" s="49"/>
      <c r="AD921" s="48"/>
    </row>
    <row r="922" spans="1:30" ht="15">
      <c r="A922" s="65" t="s">
        <v>251</v>
      </c>
      <c r="B922" s="65" t="s">
        <v>396</v>
      </c>
      <c r="C922" s="66"/>
      <c r="D922" s="67"/>
      <c r="E922" s="66"/>
      <c r="F922" s="69"/>
      <c r="G922" s="66"/>
      <c r="H922" s="70"/>
      <c r="I922" s="71"/>
      <c r="J922" s="71"/>
      <c r="K922" s="34" t="s">
        <v>65</v>
      </c>
      <c r="L922" s="72">
        <v>922</v>
      </c>
      <c r="M922" s="72"/>
      <c r="N922" s="73"/>
      <c r="O922" s="79" t="s">
        <v>417</v>
      </c>
      <c r="P922" s="79">
        <v>1</v>
      </c>
      <c r="Q922" s="79" t="s">
        <v>418</v>
      </c>
      <c r="R922" s="79"/>
      <c r="S922" s="79"/>
      <c r="T922" s="78" t="str">
        <f>REPLACE(INDEX(GroupVertices[Group],MATCH(Edges24[[#This Row],[Vertex 1]],GroupVertices[Vertex],0)),1,1,"")</f>
        <v>2</v>
      </c>
      <c r="U922" s="78" t="str">
        <f>REPLACE(INDEX(GroupVertices[Group],MATCH(Edges24[[#This Row],[Vertex 2]],GroupVertices[Vertex],0)),1,1,"")</f>
        <v>2</v>
      </c>
      <c r="V922" s="48"/>
      <c r="W922" s="49"/>
      <c r="X922" s="48"/>
      <c r="Y922" s="49"/>
      <c r="Z922" s="48"/>
      <c r="AA922" s="49"/>
      <c r="AB922" s="48"/>
      <c r="AC922" s="49"/>
      <c r="AD922" s="48"/>
    </row>
    <row r="923" spans="1:30" ht="15">
      <c r="A923" s="65" t="s">
        <v>251</v>
      </c>
      <c r="B923" s="65" t="s">
        <v>282</v>
      </c>
      <c r="C923" s="66"/>
      <c r="D923" s="67"/>
      <c r="E923" s="66"/>
      <c r="F923" s="69"/>
      <c r="G923" s="66"/>
      <c r="H923" s="70"/>
      <c r="I923" s="71"/>
      <c r="J923" s="71"/>
      <c r="K923" s="34" t="s">
        <v>65</v>
      </c>
      <c r="L923" s="72">
        <v>923</v>
      </c>
      <c r="M923" s="72"/>
      <c r="N923" s="73"/>
      <c r="O923" s="79" t="s">
        <v>417</v>
      </c>
      <c r="P923" s="79">
        <v>1</v>
      </c>
      <c r="Q923" s="79" t="s">
        <v>418</v>
      </c>
      <c r="R923" s="79"/>
      <c r="S923" s="79"/>
      <c r="T923" s="78" t="str">
        <f>REPLACE(INDEX(GroupVertices[Group],MATCH(Edges24[[#This Row],[Vertex 1]],GroupVertices[Vertex],0)),1,1,"")</f>
        <v>2</v>
      </c>
      <c r="U923" s="78" t="str">
        <f>REPLACE(INDEX(GroupVertices[Group],MATCH(Edges24[[#This Row],[Vertex 2]],GroupVertices[Vertex],0)),1,1,"")</f>
        <v>2</v>
      </c>
      <c r="V923" s="48"/>
      <c r="W923" s="49"/>
      <c r="X923" s="48"/>
      <c r="Y923" s="49"/>
      <c r="Z923" s="48"/>
      <c r="AA923" s="49"/>
      <c r="AB923" s="48"/>
      <c r="AC923" s="49"/>
      <c r="AD923" s="48"/>
    </row>
    <row r="924" spans="1:30" ht="15">
      <c r="A924" s="65" t="s">
        <v>251</v>
      </c>
      <c r="B924" s="65" t="s">
        <v>312</v>
      </c>
      <c r="C924" s="66"/>
      <c r="D924" s="67"/>
      <c r="E924" s="66"/>
      <c r="F924" s="69"/>
      <c r="G924" s="66"/>
      <c r="H924" s="70"/>
      <c r="I924" s="71"/>
      <c r="J924" s="71"/>
      <c r="K924" s="34" t="s">
        <v>65</v>
      </c>
      <c r="L924" s="72">
        <v>924</v>
      </c>
      <c r="M924" s="72"/>
      <c r="N924" s="73"/>
      <c r="O924" s="79" t="s">
        <v>417</v>
      </c>
      <c r="P924" s="79">
        <v>1</v>
      </c>
      <c r="Q924" s="79" t="s">
        <v>418</v>
      </c>
      <c r="R924" s="79"/>
      <c r="S924" s="79"/>
      <c r="T924" s="78" t="str">
        <f>REPLACE(INDEX(GroupVertices[Group],MATCH(Edges24[[#This Row],[Vertex 1]],GroupVertices[Vertex],0)),1,1,"")</f>
        <v>2</v>
      </c>
      <c r="U924" s="78" t="str">
        <f>REPLACE(INDEX(GroupVertices[Group],MATCH(Edges24[[#This Row],[Vertex 2]],GroupVertices[Vertex],0)),1,1,"")</f>
        <v>2</v>
      </c>
      <c r="V924" s="48"/>
      <c r="W924" s="49"/>
      <c r="X924" s="48"/>
      <c r="Y924" s="49"/>
      <c r="Z924" s="48"/>
      <c r="AA924" s="49"/>
      <c r="AB924" s="48"/>
      <c r="AC924" s="49"/>
      <c r="AD924" s="48"/>
    </row>
    <row r="925" spans="1:30" ht="15">
      <c r="A925" s="65" t="s">
        <v>251</v>
      </c>
      <c r="B925" s="65" t="s">
        <v>352</v>
      </c>
      <c r="C925" s="66"/>
      <c r="D925" s="67"/>
      <c r="E925" s="66"/>
      <c r="F925" s="69"/>
      <c r="G925" s="66"/>
      <c r="H925" s="70"/>
      <c r="I925" s="71"/>
      <c r="J925" s="71"/>
      <c r="K925" s="34" t="s">
        <v>65</v>
      </c>
      <c r="L925" s="72">
        <v>925</v>
      </c>
      <c r="M925" s="72"/>
      <c r="N925" s="73"/>
      <c r="O925" s="79" t="s">
        <v>417</v>
      </c>
      <c r="P925" s="79">
        <v>1</v>
      </c>
      <c r="Q925" s="79" t="s">
        <v>418</v>
      </c>
      <c r="R925" s="79"/>
      <c r="S925" s="79"/>
      <c r="T925" s="78" t="str">
        <f>REPLACE(INDEX(GroupVertices[Group],MATCH(Edges24[[#This Row],[Vertex 1]],GroupVertices[Vertex],0)),1,1,"")</f>
        <v>2</v>
      </c>
      <c r="U925" s="78" t="str">
        <f>REPLACE(INDEX(GroupVertices[Group],MATCH(Edges24[[#This Row],[Vertex 2]],GroupVertices[Vertex],0)),1,1,"")</f>
        <v>3</v>
      </c>
      <c r="V925" s="48"/>
      <c r="W925" s="49"/>
      <c r="X925" s="48"/>
      <c r="Y925" s="49"/>
      <c r="Z925" s="48"/>
      <c r="AA925" s="49"/>
      <c r="AB925" s="48"/>
      <c r="AC925" s="49"/>
      <c r="AD925" s="48"/>
    </row>
    <row r="926" spans="1:30" ht="15">
      <c r="A926" s="65" t="s">
        <v>199</v>
      </c>
      <c r="B926" s="65" t="s">
        <v>251</v>
      </c>
      <c r="C926" s="66"/>
      <c r="D926" s="67"/>
      <c r="E926" s="66"/>
      <c r="F926" s="69"/>
      <c r="G926" s="66"/>
      <c r="H926" s="70"/>
      <c r="I926" s="71"/>
      <c r="J926" s="71"/>
      <c r="K926" s="34" t="s">
        <v>65</v>
      </c>
      <c r="L926" s="72">
        <v>926</v>
      </c>
      <c r="M926" s="72"/>
      <c r="N926" s="73"/>
      <c r="O926" s="79" t="s">
        <v>417</v>
      </c>
      <c r="P926" s="79">
        <v>1</v>
      </c>
      <c r="Q926" s="79" t="s">
        <v>418</v>
      </c>
      <c r="R926" s="79"/>
      <c r="S926" s="79"/>
      <c r="T926" s="78" t="str">
        <f>REPLACE(INDEX(GroupVertices[Group],MATCH(Edges24[[#This Row],[Vertex 1]],GroupVertices[Vertex],0)),1,1,"")</f>
        <v>1</v>
      </c>
      <c r="U926" s="78" t="str">
        <f>REPLACE(INDEX(GroupVertices[Group],MATCH(Edges24[[#This Row],[Vertex 2]],GroupVertices[Vertex],0)),1,1,"")</f>
        <v>2</v>
      </c>
      <c r="V926" s="48"/>
      <c r="W926" s="49"/>
      <c r="X926" s="48"/>
      <c r="Y926" s="49"/>
      <c r="Z926" s="48"/>
      <c r="AA926" s="49"/>
      <c r="AB926" s="48"/>
      <c r="AC926" s="49"/>
      <c r="AD926" s="48"/>
    </row>
    <row r="927" spans="1:30" ht="15">
      <c r="A927" s="65" t="s">
        <v>256</v>
      </c>
      <c r="B927" s="65" t="s">
        <v>251</v>
      </c>
      <c r="C927" s="66"/>
      <c r="D927" s="67"/>
      <c r="E927" s="66"/>
      <c r="F927" s="69"/>
      <c r="G927" s="66"/>
      <c r="H927" s="70"/>
      <c r="I927" s="71"/>
      <c r="J927" s="71"/>
      <c r="K927" s="34" t="s">
        <v>65</v>
      </c>
      <c r="L927" s="72">
        <v>927</v>
      </c>
      <c r="M927" s="72"/>
      <c r="N927" s="73"/>
      <c r="O927" s="79" t="s">
        <v>417</v>
      </c>
      <c r="P927" s="79">
        <v>1</v>
      </c>
      <c r="Q927" s="79" t="s">
        <v>418</v>
      </c>
      <c r="R927" s="79"/>
      <c r="S927" s="79"/>
      <c r="T927" s="78" t="str">
        <f>REPLACE(INDEX(GroupVertices[Group],MATCH(Edges24[[#This Row],[Vertex 1]],GroupVertices[Vertex],0)),1,1,"")</f>
        <v>5</v>
      </c>
      <c r="U927" s="78" t="str">
        <f>REPLACE(INDEX(GroupVertices[Group],MATCH(Edges24[[#This Row],[Vertex 2]],GroupVertices[Vertex],0)),1,1,"")</f>
        <v>2</v>
      </c>
      <c r="V927" s="48"/>
      <c r="W927" s="49"/>
      <c r="X927" s="48"/>
      <c r="Y927" s="49"/>
      <c r="Z927" s="48"/>
      <c r="AA927" s="49"/>
      <c r="AB927" s="48"/>
      <c r="AC927" s="49"/>
      <c r="AD927" s="48"/>
    </row>
    <row r="928" spans="1:30" ht="15">
      <c r="A928" s="65" t="s">
        <v>264</v>
      </c>
      <c r="B928" s="65" t="s">
        <v>251</v>
      </c>
      <c r="C928" s="66"/>
      <c r="D928" s="67"/>
      <c r="E928" s="66"/>
      <c r="F928" s="69"/>
      <c r="G928" s="66"/>
      <c r="H928" s="70"/>
      <c r="I928" s="71"/>
      <c r="J928" s="71"/>
      <c r="K928" s="34" t="s">
        <v>65</v>
      </c>
      <c r="L928" s="72">
        <v>928</v>
      </c>
      <c r="M928" s="72"/>
      <c r="N928" s="73"/>
      <c r="O928" s="79" t="s">
        <v>417</v>
      </c>
      <c r="P928" s="79">
        <v>1</v>
      </c>
      <c r="Q928" s="79" t="s">
        <v>418</v>
      </c>
      <c r="R928" s="79"/>
      <c r="S928" s="79"/>
      <c r="T928" s="78" t="str">
        <f>REPLACE(INDEX(GroupVertices[Group],MATCH(Edges24[[#This Row],[Vertex 1]],GroupVertices[Vertex],0)),1,1,"")</f>
        <v>2</v>
      </c>
      <c r="U928" s="78" t="str">
        <f>REPLACE(INDEX(GroupVertices[Group],MATCH(Edges24[[#This Row],[Vertex 2]],GroupVertices[Vertex],0)),1,1,"")</f>
        <v>2</v>
      </c>
      <c r="V928" s="48"/>
      <c r="W928" s="49"/>
      <c r="X928" s="48"/>
      <c r="Y928" s="49"/>
      <c r="Z928" s="48"/>
      <c r="AA928" s="49"/>
      <c r="AB928" s="48"/>
      <c r="AC928" s="49"/>
      <c r="AD928" s="48"/>
    </row>
    <row r="929" spans="1:30" ht="15">
      <c r="A929" s="65" t="s">
        <v>270</v>
      </c>
      <c r="B929" s="65" t="s">
        <v>251</v>
      </c>
      <c r="C929" s="66"/>
      <c r="D929" s="67"/>
      <c r="E929" s="66"/>
      <c r="F929" s="69"/>
      <c r="G929" s="66"/>
      <c r="H929" s="70"/>
      <c r="I929" s="71"/>
      <c r="J929" s="71"/>
      <c r="K929" s="34" t="s">
        <v>65</v>
      </c>
      <c r="L929" s="72">
        <v>929</v>
      </c>
      <c r="M929" s="72"/>
      <c r="N929" s="73"/>
      <c r="O929" s="79" t="s">
        <v>417</v>
      </c>
      <c r="P929" s="79">
        <v>1</v>
      </c>
      <c r="Q929" s="79" t="s">
        <v>418</v>
      </c>
      <c r="R929" s="79"/>
      <c r="S929" s="79"/>
      <c r="T929" s="78" t="str">
        <f>REPLACE(INDEX(GroupVertices[Group],MATCH(Edges24[[#This Row],[Vertex 1]],GroupVertices[Vertex],0)),1,1,"")</f>
        <v>2</v>
      </c>
      <c r="U929" s="78" t="str">
        <f>REPLACE(INDEX(GroupVertices[Group],MATCH(Edges24[[#This Row],[Vertex 2]],GroupVertices[Vertex],0)),1,1,"")</f>
        <v>2</v>
      </c>
      <c r="V929" s="48"/>
      <c r="W929" s="49"/>
      <c r="X929" s="48"/>
      <c r="Y929" s="49"/>
      <c r="Z929" s="48"/>
      <c r="AA929" s="49"/>
      <c r="AB929" s="48"/>
      <c r="AC929" s="49"/>
      <c r="AD929" s="48"/>
    </row>
    <row r="930" spans="1:30" ht="15">
      <c r="A930" s="65" t="s">
        <v>305</v>
      </c>
      <c r="B930" s="65" t="s">
        <v>251</v>
      </c>
      <c r="C930" s="66"/>
      <c r="D930" s="67"/>
      <c r="E930" s="66"/>
      <c r="F930" s="69"/>
      <c r="G930" s="66"/>
      <c r="H930" s="70"/>
      <c r="I930" s="71"/>
      <c r="J930" s="71"/>
      <c r="K930" s="34" t="s">
        <v>65</v>
      </c>
      <c r="L930" s="72">
        <v>930</v>
      </c>
      <c r="M930" s="72"/>
      <c r="N930" s="73"/>
      <c r="O930" s="79" t="s">
        <v>417</v>
      </c>
      <c r="P930" s="79">
        <v>1</v>
      </c>
      <c r="Q930" s="79" t="s">
        <v>418</v>
      </c>
      <c r="R930" s="79"/>
      <c r="S930" s="79"/>
      <c r="T930" s="78" t="str">
        <f>REPLACE(INDEX(GroupVertices[Group],MATCH(Edges24[[#This Row],[Vertex 1]],GroupVertices[Vertex],0)),1,1,"")</f>
        <v>2</v>
      </c>
      <c r="U930" s="78" t="str">
        <f>REPLACE(INDEX(GroupVertices[Group],MATCH(Edges24[[#This Row],[Vertex 2]],GroupVertices[Vertex],0)),1,1,"")</f>
        <v>2</v>
      </c>
      <c r="V930" s="48"/>
      <c r="W930" s="49"/>
      <c r="X930" s="48"/>
      <c r="Y930" s="49"/>
      <c r="Z930" s="48"/>
      <c r="AA930" s="49"/>
      <c r="AB930" s="48"/>
      <c r="AC930" s="49"/>
      <c r="AD930" s="48"/>
    </row>
    <row r="931" spans="1:30" ht="15">
      <c r="A931" s="65" t="s">
        <v>331</v>
      </c>
      <c r="B931" s="65" t="s">
        <v>251</v>
      </c>
      <c r="C931" s="66"/>
      <c r="D931" s="67"/>
      <c r="E931" s="66"/>
      <c r="F931" s="69"/>
      <c r="G931" s="66"/>
      <c r="H931" s="70"/>
      <c r="I931" s="71"/>
      <c r="J931" s="71"/>
      <c r="K931" s="34" t="s">
        <v>65</v>
      </c>
      <c r="L931" s="72">
        <v>931</v>
      </c>
      <c r="M931" s="72"/>
      <c r="N931" s="73"/>
      <c r="O931" s="79" t="s">
        <v>417</v>
      </c>
      <c r="P931" s="79">
        <v>1</v>
      </c>
      <c r="Q931" s="79" t="s">
        <v>418</v>
      </c>
      <c r="R931" s="79"/>
      <c r="S931" s="79"/>
      <c r="T931" s="78" t="str">
        <f>REPLACE(INDEX(GroupVertices[Group],MATCH(Edges24[[#This Row],[Vertex 1]],GroupVertices[Vertex],0)),1,1,"")</f>
        <v>4</v>
      </c>
      <c r="U931" s="78" t="str">
        <f>REPLACE(INDEX(GroupVertices[Group],MATCH(Edges24[[#This Row],[Vertex 2]],GroupVertices[Vertex],0)),1,1,"")</f>
        <v>2</v>
      </c>
      <c r="V931" s="48"/>
      <c r="W931" s="49"/>
      <c r="X931" s="48"/>
      <c r="Y931" s="49"/>
      <c r="Z931" s="48"/>
      <c r="AA931" s="49"/>
      <c r="AB931" s="48"/>
      <c r="AC931" s="49"/>
      <c r="AD931" s="48"/>
    </row>
    <row r="932" spans="1:30" ht="15">
      <c r="A932" s="65" t="s">
        <v>242</v>
      </c>
      <c r="B932" s="65" t="s">
        <v>245</v>
      </c>
      <c r="C932" s="66"/>
      <c r="D932" s="67"/>
      <c r="E932" s="66"/>
      <c r="F932" s="69"/>
      <c r="G932" s="66"/>
      <c r="H932" s="70"/>
      <c r="I932" s="71"/>
      <c r="J932" s="71"/>
      <c r="K932" s="34" t="s">
        <v>66</v>
      </c>
      <c r="L932" s="72">
        <v>932</v>
      </c>
      <c r="M932" s="72"/>
      <c r="N932" s="73"/>
      <c r="O932" s="79" t="s">
        <v>417</v>
      </c>
      <c r="P932" s="79">
        <v>1</v>
      </c>
      <c r="Q932" s="79" t="s">
        <v>418</v>
      </c>
      <c r="R932" s="79"/>
      <c r="S932" s="79"/>
      <c r="T932" s="78" t="str">
        <f>REPLACE(INDEX(GroupVertices[Group],MATCH(Edges24[[#This Row],[Vertex 1]],GroupVertices[Vertex],0)),1,1,"")</f>
        <v>2</v>
      </c>
      <c r="U932" s="78" t="str">
        <f>REPLACE(INDEX(GroupVertices[Group],MATCH(Edges24[[#This Row],[Vertex 2]],GroupVertices[Vertex],0)),1,1,"")</f>
        <v>2</v>
      </c>
      <c r="V932" s="48"/>
      <c r="W932" s="49"/>
      <c r="X932" s="48"/>
      <c r="Y932" s="49"/>
      <c r="Z932" s="48"/>
      <c r="AA932" s="49"/>
      <c r="AB932" s="48"/>
      <c r="AC932" s="49"/>
      <c r="AD932" s="48"/>
    </row>
    <row r="933" spans="1:30" ht="15">
      <c r="A933" s="65" t="s">
        <v>234</v>
      </c>
      <c r="B933" s="65" t="s">
        <v>245</v>
      </c>
      <c r="C933" s="66"/>
      <c r="D933" s="67"/>
      <c r="E933" s="66"/>
      <c r="F933" s="69"/>
      <c r="G933" s="66"/>
      <c r="H933" s="70"/>
      <c r="I933" s="71"/>
      <c r="J933" s="71"/>
      <c r="K933" s="34" t="s">
        <v>65</v>
      </c>
      <c r="L933" s="72">
        <v>933</v>
      </c>
      <c r="M933" s="72"/>
      <c r="N933" s="73"/>
      <c r="O933" s="79" t="s">
        <v>417</v>
      </c>
      <c r="P933" s="79">
        <v>1</v>
      </c>
      <c r="Q933" s="79" t="s">
        <v>418</v>
      </c>
      <c r="R933" s="79"/>
      <c r="S933" s="79"/>
      <c r="T933" s="78" t="str">
        <f>REPLACE(INDEX(GroupVertices[Group],MATCH(Edges24[[#This Row],[Vertex 1]],GroupVertices[Vertex],0)),1,1,"")</f>
        <v>2</v>
      </c>
      <c r="U933" s="78" t="str">
        <f>REPLACE(INDEX(GroupVertices[Group],MATCH(Edges24[[#This Row],[Vertex 2]],GroupVertices[Vertex],0)),1,1,"")</f>
        <v>2</v>
      </c>
      <c r="V933" s="48"/>
      <c r="W933" s="49"/>
      <c r="X933" s="48"/>
      <c r="Y933" s="49"/>
      <c r="Z933" s="48"/>
      <c r="AA933" s="49"/>
      <c r="AB933" s="48"/>
      <c r="AC933" s="49"/>
      <c r="AD933" s="48"/>
    </row>
    <row r="934" spans="1:30" ht="15">
      <c r="A934" s="65" t="s">
        <v>245</v>
      </c>
      <c r="B934" s="65" t="s">
        <v>242</v>
      </c>
      <c r="C934" s="66"/>
      <c r="D934" s="67"/>
      <c r="E934" s="66"/>
      <c r="F934" s="69"/>
      <c r="G934" s="66"/>
      <c r="H934" s="70"/>
      <c r="I934" s="71"/>
      <c r="J934" s="71"/>
      <c r="K934" s="34" t="s">
        <v>66</v>
      </c>
      <c r="L934" s="72">
        <v>934</v>
      </c>
      <c r="M934" s="72"/>
      <c r="N934" s="73"/>
      <c r="O934" s="79" t="s">
        <v>417</v>
      </c>
      <c r="P934" s="79">
        <v>1</v>
      </c>
      <c r="Q934" s="79" t="s">
        <v>418</v>
      </c>
      <c r="R934" s="79"/>
      <c r="S934" s="79"/>
      <c r="T934" s="78" t="str">
        <f>REPLACE(INDEX(GroupVertices[Group],MATCH(Edges24[[#This Row],[Vertex 1]],GroupVertices[Vertex],0)),1,1,"")</f>
        <v>2</v>
      </c>
      <c r="U934" s="78" t="str">
        <f>REPLACE(INDEX(GroupVertices[Group],MATCH(Edges24[[#This Row],[Vertex 2]],GroupVertices[Vertex],0)),1,1,"")</f>
        <v>2</v>
      </c>
      <c r="V934" s="48"/>
      <c r="W934" s="49"/>
      <c r="X934" s="48"/>
      <c r="Y934" s="49"/>
      <c r="Z934" s="48"/>
      <c r="AA934" s="49"/>
      <c r="AB934" s="48"/>
      <c r="AC934" s="49"/>
      <c r="AD934" s="48"/>
    </row>
    <row r="935" spans="1:30" ht="15">
      <c r="A935" s="65" t="s">
        <v>245</v>
      </c>
      <c r="B935" s="65" t="s">
        <v>263</v>
      </c>
      <c r="C935" s="66"/>
      <c r="D935" s="67"/>
      <c r="E935" s="66"/>
      <c r="F935" s="69"/>
      <c r="G935" s="66"/>
      <c r="H935" s="70"/>
      <c r="I935" s="71"/>
      <c r="J935" s="71"/>
      <c r="K935" s="34" t="s">
        <v>65</v>
      </c>
      <c r="L935" s="72">
        <v>935</v>
      </c>
      <c r="M935" s="72"/>
      <c r="N935" s="73"/>
      <c r="O935" s="79" t="s">
        <v>417</v>
      </c>
      <c r="P935" s="79">
        <v>1</v>
      </c>
      <c r="Q935" s="79" t="s">
        <v>418</v>
      </c>
      <c r="R935" s="79"/>
      <c r="S935" s="79"/>
      <c r="T935" s="78" t="str">
        <f>REPLACE(INDEX(GroupVertices[Group],MATCH(Edges24[[#This Row],[Vertex 1]],GroupVertices[Vertex],0)),1,1,"")</f>
        <v>2</v>
      </c>
      <c r="U935" s="78" t="str">
        <f>REPLACE(INDEX(GroupVertices[Group],MATCH(Edges24[[#This Row],[Vertex 2]],GroupVertices[Vertex],0)),1,1,"")</f>
        <v>1</v>
      </c>
      <c r="V935" s="48"/>
      <c r="W935" s="49"/>
      <c r="X935" s="48"/>
      <c r="Y935" s="49"/>
      <c r="Z935" s="48"/>
      <c r="AA935" s="49"/>
      <c r="AB935" s="48"/>
      <c r="AC935" s="49"/>
      <c r="AD935" s="48"/>
    </row>
    <row r="936" spans="1:30" ht="15">
      <c r="A936" s="65" t="s">
        <v>245</v>
      </c>
      <c r="B936" s="65" t="s">
        <v>274</v>
      </c>
      <c r="C936" s="66"/>
      <c r="D936" s="67"/>
      <c r="E936" s="66"/>
      <c r="F936" s="69"/>
      <c r="G936" s="66"/>
      <c r="H936" s="70"/>
      <c r="I936" s="71"/>
      <c r="J936" s="71"/>
      <c r="K936" s="34" t="s">
        <v>65</v>
      </c>
      <c r="L936" s="72">
        <v>936</v>
      </c>
      <c r="M936" s="72"/>
      <c r="N936" s="73"/>
      <c r="O936" s="79" t="s">
        <v>417</v>
      </c>
      <c r="P936" s="79">
        <v>1</v>
      </c>
      <c r="Q936" s="79" t="s">
        <v>418</v>
      </c>
      <c r="R936" s="79"/>
      <c r="S936" s="79"/>
      <c r="T936" s="78" t="str">
        <f>REPLACE(INDEX(GroupVertices[Group],MATCH(Edges24[[#This Row],[Vertex 1]],GroupVertices[Vertex],0)),1,1,"")</f>
        <v>2</v>
      </c>
      <c r="U936" s="78" t="str">
        <f>REPLACE(INDEX(GroupVertices[Group],MATCH(Edges24[[#This Row],[Vertex 2]],GroupVertices[Vertex],0)),1,1,"")</f>
        <v>3</v>
      </c>
      <c r="V936" s="48"/>
      <c r="W936" s="49"/>
      <c r="X936" s="48"/>
      <c r="Y936" s="49"/>
      <c r="Z936" s="48"/>
      <c r="AA936" s="49"/>
      <c r="AB936" s="48"/>
      <c r="AC936" s="49"/>
      <c r="AD936" s="48"/>
    </row>
    <row r="937" spans="1:30" ht="15">
      <c r="A937" s="65" t="s">
        <v>245</v>
      </c>
      <c r="B937" s="65" t="s">
        <v>396</v>
      </c>
      <c r="C937" s="66"/>
      <c r="D937" s="67"/>
      <c r="E937" s="66"/>
      <c r="F937" s="69"/>
      <c r="G937" s="66"/>
      <c r="H937" s="70"/>
      <c r="I937" s="71"/>
      <c r="J937" s="71"/>
      <c r="K937" s="34" t="s">
        <v>65</v>
      </c>
      <c r="L937" s="72">
        <v>937</v>
      </c>
      <c r="M937" s="72"/>
      <c r="N937" s="73"/>
      <c r="O937" s="79" t="s">
        <v>417</v>
      </c>
      <c r="P937" s="79">
        <v>1</v>
      </c>
      <c r="Q937" s="79" t="s">
        <v>418</v>
      </c>
      <c r="R937" s="79"/>
      <c r="S937" s="79"/>
      <c r="T937" s="78" t="str">
        <f>REPLACE(INDEX(GroupVertices[Group],MATCH(Edges24[[#This Row],[Vertex 1]],GroupVertices[Vertex],0)),1,1,"")</f>
        <v>2</v>
      </c>
      <c r="U937" s="78" t="str">
        <f>REPLACE(INDEX(GroupVertices[Group],MATCH(Edges24[[#This Row],[Vertex 2]],GroupVertices[Vertex],0)),1,1,"")</f>
        <v>2</v>
      </c>
      <c r="V937" s="48"/>
      <c r="W937" s="49"/>
      <c r="X937" s="48"/>
      <c r="Y937" s="49"/>
      <c r="Z937" s="48"/>
      <c r="AA937" s="49"/>
      <c r="AB937" s="48"/>
      <c r="AC937" s="49"/>
      <c r="AD937" s="48"/>
    </row>
    <row r="938" spans="1:30" ht="15">
      <c r="A938" s="65" t="s">
        <v>245</v>
      </c>
      <c r="B938" s="65" t="s">
        <v>275</v>
      </c>
      <c r="C938" s="66"/>
      <c r="D938" s="67"/>
      <c r="E938" s="66"/>
      <c r="F938" s="69"/>
      <c r="G938" s="66"/>
      <c r="H938" s="70"/>
      <c r="I938" s="71"/>
      <c r="J938" s="71"/>
      <c r="K938" s="34" t="s">
        <v>65</v>
      </c>
      <c r="L938" s="72">
        <v>938</v>
      </c>
      <c r="M938" s="72"/>
      <c r="N938" s="73"/>
      <c r="O938" s="79" t="s">
        <v>417</v>
      </c>
      <c r="P938" s="79">
        <v>1</v>
      </c>
      <c r="Q938" s="79" t="s">
        <v>418</v>
      </c>
      <c r="R938" s="79"/>
      <c r="S938" s="79"/>
      <c r="T938" s="78" t="str">
        <f>REPLACE(INDEX(GroupVertices[Group],MATCH(Edges24[[#This Row],[Vertex 1]],GroupVertices[Vertex],0)),1,1,"")</f>
        <v>2</v>
      </c>
      <c r="U938" s="78" t="str">
        <f>REPLACE(INDEX(GroupVertices[Group],MATCH(Edges24[[#This Row],[Vertex 2]],GroupVertices[Vertex],0)),1,1,"")</f>
        <v>3</v>
      </c>
      <c r="V938" s="48"/>
      <c r="W938" s="49"/>
      <c r="X938" s="48"/>
      <c r="Y938" s="49"/>
      <c r="Z938" s="48"/>
      <c r="AA938" s="49"/>
      <c r="AB938" s="48"/>
      <c r="AC938" s="49"/>
      <c r="AD938" s="48"/>
    </row>
    <row r="939" spans="1:30" ht="15">
      <c r="A939" s="65" t="s">
        <v>245</v>
      </c>
      <c r="B939" s="65" t="s">
        <v>282</v>
      </c>
      <c r="C939" s="66"/>
      <c r="D939" s="67"/>
      <c r="E939" s="66"/>
      <c r="F939" s="69"/>
      <c r="G939" s="66"/>
      <c r="H939" s="70"/>
      <c r="I939" s="71"/>
      <c r="J939" s="71"/>
      <c r="K939" s="34" t="s">
        <v>65</v>
      </c>
      <c r="L939" s="72">
        <v>939</v>
      </c>
      <c r="M939" s="72"/>
      <c r="N939" s="73"/>
      <c r="O939" s="79" t="s">
        <v>417</v>
      </c>
      <c r="P939" s="79">
        <v>1</v>
      </c>
      <c r="Q939" s="79" t="s">
        <v>418</v>
      </c>
      <c r="R939" s="79"/>
      <c r="S939" s="79"/>
      <c r="T939" s="78" t="str">
        <f>REPLACE(INDEX(GroupVertices[Group],MATCH(Edges24[[#This Row],[Vertex 1]],GroupVertices[Vertex],0)),1,1,"")</f>
        <v>2</v>
      </c>
      <c r="U939" s="78" t="str">
        <f>REPLACE(INDEX(GroupVertices[Group],MATCH(Edges24[[#This Row],[Vertex 2]],GroupVertices[Vertex],0)),1,1,"")</f>
        <v>2</v>
      </c>
      <c r="V939" s="48"/>
      <c r="W939" s="49"/>
      <c r="X939" s="48"/>
      <c r="Y939" s="49"/>
      <c r="Z939" s="48"/>
      <c r="AA939" s="49"/>
      <c r="AB939" s="48"/>
      <c r="AC939" s="49"/>
      <c r="AD939" s="48"/>
    </row>
    <row r="940" spans="1:30" ht="15">
      <c r="A940" s="65" t="s">
        <v>245</v>
      </c>
      <c r="B940" s="65" t="s">
        <v>295</v>
      </c>
      <c r="C940" s="66"/>
      <c r="D940" s="67"/>
      <c r="E940" s="66"/>
      <c r="F940" s="69"/>
      <c r="G940" s="66"/>
      <c r="H940" s="70"/>
      <c r="I940" s="71"/>
      <c r="J940" s="71"/>
      <c r="K940" s="34" t="s">
        <v>65</v>
      </c>
      <c r="L940" s="72">
        <v>940</v>
      </c>
      <c r="M940" s="72"/>
      <c r="N940" s="73"/>
      <c r="O940" s="79" t="s">
        <v>417</v>
      </c>
      <c r="P940" s="79">
        <v>1</v>
      </c>
      <c r="Q940" s="79" t="s">
        <v>418</v>
      </c>
      <c r="R940" s="79"/>
      <c r="S940" s="79"/>
      <c r="T940" s="78" t="str">
        <f>REPLACE(INDEX(GroupVertices[Group],MATCH(Edges24[[#This Row],[Vertex 1]],GroupVertices[Vertex],0)),1,1,"")</f>
        <v>2</v>
      </c>
      <c r="U940" s="78" t="str">
        <f>REPLACE(INDEX(GroupVertices[Group],MATCH(Edges24[[#This Row],[Vertex 2]],GroupVertices[Vertex],0)),1,1,"")</f>
        <v>2</v>
      </c>
      <c r="V940" s="48"/>
      <c r="W940" s="49"/>
      <c r="X940" s="48"/>
      <c r="Y940" s="49"/>
      <c r="Z940" s="48"/>
      <c r="AA940" s="49"/>
      <c r="AB940" s="48"/>
      <c r="AC940" s="49"/>
      <c r="AD940" s="48"/>
    </row>
    <row r="941" spans="1:30" ht="15">
      <c r="A941" s="65" t="s">
        <v>245</v>
      </c>
      <c r="B941" s="65" t="s">
        <v>333</v>
      </c>
      <c r="C941" s="66"/>
      <c r="D941" s="67"/>
      <c r="E941" s="66"/>
      <c r="F941" s="69"/>
      <c r="G941" s="66"/>
      <c r="H941" s="70"/>
      <c r="I941" s="71"/>
      <c r="J941" s="71"/>
      <c r="K941" s="34" t="s">
        <v>66</v>
      </c>
      <c r="L941" s="72">
        <v>941</v>
      </c>
      <c r="M941" s="72"/>
      <c r="N941" s="73"/>
      <c r="O941" s="79" t="s">
        <v>417</v>
      </c>
      <c r="P941" s="79">
        <v>1</v>
      </c>
      <c r="Q941" s="79" t="s">
        <v>418</v>
      </c>
      <c r="R941" s="79"/>
      <c r="S941" s="79"/>
      <c r="T941" s="78" t="str">
        <f>REPLACE(INDEX(GroupVertices[Group],MATCH(Edges24[[#This Row],[Vertex 1]],GroupVertices[Vertex],0)),1,1,"")</f>
        <v>2</v>
      </c>
      <c r="U941" s="78" t="str">
        <f>REPLACE(INDEX(GroupVertices[Group],MATCH(Edges24[[#This Row],[Vertex 2]],GroupVertices[Vertex],0)),1,1,"")</f>
        <v>1</v>
      </c>
      <c r="V941" s="48"/>
      <c r="W941" s="49"/>
      <c r="X941" s="48"/>
      <c r="Y941" s="49"/>
      <c r="Z941" s="48"/>
      <c r="AA941" s="49"/>
      <c r="AB941" s="48"/>
      <c r="AC941" s="49"/>
      <c r="AD941" s="48"/>
    </row>
    <row r="942" spans="1:30" ht="15">
      <c r="A942" s="65" t="s">
        <v>245</v>
      </c>
      <c r="B942" s="65" t="s">
        <v>303</v>
      </c>
      <c r="C942" s="66"/>
      <c r="D942" s="67"/>
      <c r="E942" s="66"/>
      <c r="F942" s="69"/>
      <c r="G942" s="66"/>
      <c r="H942" s="70"/>
      <c r="I942" s="71"/>
      <c r="J942" s="71"/>
      <c r="K942" s="34" t="s">
        <v>65</v>
      </c>
      <c r="L942" s="72">
        <v>942</v>
      </c>
      <c r="M942" s="72"/>
      <c r="N942" s="73"/>
      <c r="O942" s="79" t="s">
        <v>417</v>
      </c>
      <c r="P942" s="79">
        <v>1</v>
      </c>
      <c r="Q942" s="79" t="s">
        <v>418</v>
      </c>
      <c r="R942" s="79"/>
      <c r="S942" s="79"/>
      <c r="T942" s="78" t="str">
        <f>REPLACE(INDEX(GroupVertices[Group],MATCH(Edges24[[#This Row],[Vertex 1]],GroupVertices[Vertex],0)),1,1,"")</f>
        <v>2</v>
      </c>
      <c r="U942" s="78" t="str">
        <f>REPLACE(INDEX(GroupVertices[Group],MATCH(Edges24[[#This Row],[Vertex 2]],GroupVertices[Vertex],0)),1,1,"")</f>
        <v>4</v>
      </c>
      <c r="V942" s="48"/>
      <c r="W942" s="49"/>
      <c r="X942" s="48"/>
      <c r="Y942" s="49"/>
      <c r="Z942" s="48"/>
      <c r="AA942" s="49"/>
      <c r="AB942" s="48"/>
      <c r="AC942" s="49"/>
      <c r="AD942" s="48"/>
    </row>
    <row r="943" spans="1:30" ht="15">
      <c r="A943" s="65" t="s">
        <v>245</v>
      </c>
      <c r="B943" s="65" t="s">
        <v>348</v>
      </c>
      <c r="C943" s="66"/>
      <c r="D943" s="67"/>
      <c r="E943" s="66"/>
      <c r="F943" s="69"/>
      <c r="G943" s="66"/>
      <c r="H943" s="70"/>
      <c r="I943" s="71"/>
      <c r="J943" s="71"/>
      <c r="K943" s="34" t="s">
        <v>65</v>
      </c>
      <c r="L943" s="72">
        <v>943</v>
      </c>
      <c r="M943" s="72"/>
      <c r="N943" s="73"/>
      <c r="O943" s="79" t="s">
        <v>417</v>
      </c>
      <c r="P943" s="79">
        <v>1</v>
      </c>
      <c r="Q943" s="79" t="s">
        <v>418</v>
      </c>
      <c r="R943" s="79"/>
      <c r="S943" s="79"/>
      <c r="T943" s="78" t="str">
        <f>REPLACE(INDEX(GroupVertices[Group],MATCH(Edges24[[#This Row],[Vertex 1]],GroupVertices[Vertex],0)),1,1,"")</f>
        <v>2</v>
      </c>
      <c r="U943" s="78" t="str">
        <f>REPLACE(INDEX(GroupVertices[Group],MATCH(Edges24[[#This Row],[Vertex 2]],GroupVertices[Vertex],0)),1,1,"")</f>
        <v>2</v>
      </c>
      <c r="V943" s="48"/>
      <c r="W943" s="49"/>
      <c r="X943" s="48"/>
      <c r="Y943" s="49"/>
      <c r="Z943" s="48"/>
      <c r="AA943" s="49"/>
      <c r="AB943" s="48"/>
      <c r="AC943" s="49"/>
      <c r="AD943" s="48"/>
    </row>
    <row r="944" spans="1:30" ht="15">
      <c r="A944" s="65" t="s">
        <v>245</v>
      </c>
      <c r="B944" s="65" t="s">
        <v>349</v>
      </c>
      <c r="C944" s="66"/>
      <c r="D944" s="67"/>
      <c r="E944" s="66"/>
      <c r="F944" s="69"/>
      <c r="G944" s="66"/>
      <c r="H944" s="70"/>
      <c r="I944" s="71"/>
      <c r="J944" s="71"/>
      <c r="K944" s="34" t="s">
        <v>65</v>
      </c>
      <c r="L944" s="72">
        <v>944</v>
      </c>
      <c r="M944" s="72"/>
      <c r="N944" s="73"/>
      <c r="O944" s="79" t="s">
        <v>417</v>
      </c>
      <c r="P944" s="79">
        <v>1</v>
      </c>
      <c r="Q944" s="79" t="s">
        <v>418</v>
      </c>
      <c r="R944" s="79"/>
      <c r="S944" s="79"/>
      <c r="T944" s="78" t="str">
        <f>REPLACE(INDEX(GroupVertices[Group],MATCH(Edges24[[#This Row],[Vertex 1]],GroupVertices[Vertex],0)),1,1,"")</f>
        <v>2</v>
      </c>
      <c r="U944" s="78" t="str">
        <f>REPLACE(INDEX(GroupVertices[Group],MATCH(Edges24[[#This Row],[Vertex 2]],GroupVertices[Vertex],0)),1,1,"")</f>
        <v>2</v>
      </c>
      <c r="V944" s="48"/>
      <c r="W944" s="49"/>
      <c r="X944" s="48"/>
      <c r="Y944" s="49"/>
      <c r="Z944" s="48"/>
      <c r="AA944" s="49"/>
      <c r="AB944" s="48"/>
      <c r="AC944" s="49"/>
      <c r="AD944" s="48"/>
    </row>
    <row r="945" spans="1:30" ht="15">
      <c r="A945" s="65" t="s">
        <v>245</v>
      </c>
      <c r="B945" s="65" t="s">
        <v>356</v>
      </c>
      <c r="C945" s="66"/>
      <c r="D945" s="67"/>
      <c r="E945" s="66"/>
      <c r="F945" s="69"/>
      <c r="G945" s="66"/>
      <c r="H945" s="70"/>
      <c r="I945" s="71"/>
      <c r="J945" s="71"/>
      <c r="K945" s="34" t="s">
        <v>65</v>
      </c>
      <c r="L945" s="72">
        <v>945</v>
      </c>
      <c r="M945" s="72"/>
      <c r="N945" s="73"/>
      <c r="O945" s="79" t="s">
        <v>417</v>
      </c>
      <c r="P945" s="79">
        <v>1</v>
      </c>
      <c r="Q945" s="79" t="s">
        <v>418</v>
      </c>
      <c r="R945" s="79"/>
      <c r="S945" s="79"/>
      <c r="T945" s="78" t="str">
        <f>REPLACE(INDEX(GroupVertices[Group],MATCH(Edges24[[#This Row],[Vertex 1]],GroupVertices[Vertex],0)),1,1,"")</f>
        <v>2</v>
      </c>
      <c r="U945" s="78" t="str">
        <f>REPLACE(INDEX(GroupVertices[Group],MATCH(Edges24[[#This Row],[Vertex 2]],GroupVertices[Vertex],0)),1,1,"")</f>
        <v>2</v>
      </c>
      <c r="V945" s="48"/>
      <c r="W945" s="49"/>
      <c r="X945" s="48"/>
      <c r="Y945" s="49"/>
      <c r="Z945" s="48"/>
      <c r="AA945" s="49"/>
      <c r="AB945" s="48"/>
      <c r="AC945" s="49"/>
      <c r="AD945" s="48"/>
    </row>
    <row r="946" spans="1:30" ht="15">
      <c r="A946" s="65" t="s">
        <v>245</v>
      </c>
      <c r="B946" s="65" t="s">
        <v>357</v>
      </c>
      <c r="C946" s="66"/>
      <c r="D946" s="67"/>
      <c r="E946" s="66"/>
      <c r="F946" s="69"/>
      <c r="G946" s="66"/>
      <c r="H946" s="70"/>
      <c r="I946" s="71"/>
      <c r="J946" s="71"/>
      <c r="K946" s="34" t="s">
        <v>65</v>
      </c>
      <c r="L946" s="72">
        <v>946</v>
      </c>
      <c r="M946" s="72"/>
      <c r="N946" s="73"/>
      <c r="O946" s="79" t="s">
        <v>417</v>
      </c>
      <c r="P946" s="79">
        <v>1</v>
      </c>
      <c r="Q946" s="79" t="s">
        <v>418</v>
      </c>
      <c r="R946" s="79"/>
      <c r="S946" s="79"/>
      <c r="T946" s="78" t="str">
        <f>REPLACE(INDEX(GroupVertices[Group],MATCH(Edges24[[#This Row],[Vertex 1]],GroupVertices[Vertex],0)),1,1,"")</f>
        <v>2</v>
      </c>
      <c r="U946" s="78" t="str">
        <f>REPLACE(INDEX(GroupVertices[Group],MATCH(Edges24[[#This Row],[Vertex 2]],GroupVertices[Vertex],0)),1,1,"")</f>
        <v>2</v>
      </c>
      <c r="V946" s="48"/>
      <c r="W946" s="49"/>
      <c r="X946" s="48"/>
      <c r="Y946" s="49"/>
      <c r="Z946" s="48"/>
      <c r="AA946" s="49"/>
      <c r="AB946" s="48"/>
      <c r="AC946" s="49"/>
      <c r="AD946" s="48"/>
    </row>
    <row r="947" spans="1:30" ht="15">
      <c r="A947" s="65" t="s">
        <v>199</v>
      </c>
      <c r="B947" s="65" t="s">
        <v>245</v>
      </c>
      <c r="C947" s="66"/>
      <c r="D947" s="67"/>
      <c r="E947" s="66"/>
      <c r="F947" s="69"/>
      <c r="G947" s="66"/>
      <c r="H947" s="70"/>
      <c r="I947" s="71"/>
      <c r="J947" s="71"/>
      <c r="K947" s="34" t="s">
        <v>65</v>
      </c>
      <c r="L947" s="72">
        <v>947</v>
      </c>
      <c r="M947" s="72"/>
      <c r="N947" s="73"/>
      <c r="O947" s="79" t="s">
        <v>417</v>
      </c>
      <c r="P947" s="79">
        <v>1</v>
      </c>
      <c r="Q947" s="79" t="s">
        <v>418</v>
      </c>
      <c r="R947" s="79"/>
      <c r="S947" s="79"/>
      <c r="T947" s="78" t="str">
        <f>REPLACE(INDEX(GroupVertices[Group],MATCH(Edges24[[#This Row],[Vertex 1]],GroupVertices[Vertex],0)),1,1,"")</f>
        <v>1</v>
      </c>
      <c r="U947" s="78" t="str">
        <f>REPLACE(INDEX(GroupVertices[Group],MATCH(Edges24[[#This Row],[Vertex 2]],GroupVertices[Vertex],0)),1,1,"")</f>
        <v>2</v>
      </c>
      <c r="V947" s="48"/>
      <c r="W947" s="49"/>
      <c r="X947" s="48"/>
      <c r="Y947" s="49"/>
      <c r="Z947" s="48"/>
      <c r="AA947" s="49"/>
      <c r="AB947" s="48"/>
      <c r="AC947" s="49"/>
      <c r="AD947" s="48"/>
    </row>
    <row r="948" spans="1:30" ht="15">
      <c r="A948" s="65" t="s">
        <v>328</v>
      </c>
      <c r="B948" s="65" t="s">
        <v>245</v>
      </c>
      <c r="C948" s="66"/>
      <c r="D948" s="67"/>
      <c r="E948" s="66"/>
      <c r="F948" s="69"/>
      <c r="G948" s="66"/>
      <c r="H948" s="70"/>
      <c r="I948" s="71"/>
      <c r="J948" s="71"/>
      <c r="K948" s="34" t="s">
        <v>65</v>
      </c>
      <c r="L948" s="72">
        <v>948</v>
      </c>
      <c r="M948" s="72"/>
      <c r="N948" s="73"/>
      <c r="O948" s="79" t="s">
        <v>417</v>
      </c>
      <c r="P948" s="79">
        <v>1</v>
      </c>
      <c r="Q948" s="79" t="s">
        <v>418</v>
      </c>
      <c r="R948" s="79"/>
      <c r="S948" s="79"/>
      <c r="T948" s="78" t="str">
        <f>REPLACE(INDEX(GroupVertices[Group],MATCH(Edges24[[#This Row],[Vertex 1]],GroupVertices[Vertex],0)),1,1,"")</f>
        <v>2</v>
      </c>
      <c r="U948" s="78" t="str">
        <f>REPLACE(INDEX(GroupVertices[Group],MATCH(Edges24[[#This Row],[Vertex 2]],GroupVertices[Vertex],0)),1,1,"")</f>
        <v>2</v>
      </c>
      <c r="V948" s="48"/>
      <c r="W948" s="49"/>
      <c r="X948" s="48"/>
      <c r="Y948" s="49"/>
      <c r="Z948" s="48"/>
      <c r="AA948" s="49"/>
      <c r="AB948" s="48"/>
      <c r="AC948" s="49"/>
      <c r="AD948" s="48"/>
    </row>
    <row r="949" spans="1:30" ht="15">
      <c r="A949" s="65" t="s">
        <v>272</v>
      </c>
      <c r="B949" s="65" t="s">
        <v>245</v>
      </c>
      <c r="C949" s="66"/>
      <c r="D949" s="67"/>
      <c r="E949" s="66"/>
      <c r="F949" s="69"/>
      <c r="G949" s="66"/>
      <c r="H949" s="70"/>
      <c r="I949" s="71"/>
      <c r="J949" s="71"/>
      <c r="K949" s="34" t="s">
        <v>65</v>
      </c>
      <c r="L949" s="72">
        <v>949</v>
      </c>
      <c r="M949" s="72"/>
      <c r="N949" s="73"/>
      <c r="O949" s="79" t="s">
        <v>417</v>
      </c>
      <c r="P949" s="79">
        <v>1</v>
      </c>
      <c r="Q949" s="79" t="s">
        <v>418</v>
      </c>
      <c r="R949" s="79"/>
      <c r="S949" s="79"/>
      <c r="T949" s="78" t="str">
        <f>REPLACE(INDEX(GroupVertices[Group],MATCH(Edges24[[#This Row],[Vertex 1]],GroupVertices[Vertex],0)),1,1,"")</f>
        <v>1</v>
      </c>
      <c r="U949" s="78" t="str">
        <f>REPLACE(INDEX(GroupVertices[Group],MATCH(Edges24[[#This Row],[Vertex 2]],GroupVertices[Vertex],0)),1,1,"")</f>
        <v>2</v>
      </c>
      <c r="V949" s="48"/>
      <c r="W949" s="49"/>
      <c r="X949" s="48"/>
      <c r="Y949" s="49"/>
      <c r="Z949" s="48"/>
      <c r="AA949" s="49"/>
      <c r="AB949" s="48"/>
      <c r="AC949" s="49"/>
      <c r="AD949" s="48"/>
    </row>
    <row r="950" spans="1:30" ht="15">
      <c r="A950" s="65" t="s">
        <v>283</v>
      </c>
      <c r="B950" s="65" t="s">
        <v>245</v>
      </c>
      <c r="C950" s="66"/>
      <c r="D950" s="67"/>
      <c r="E950" s="66"/>
      <c r="F950" s="69"/>
      <c r="G950" s="66"/>
      <c r="H950" s="70"/>
      <c r="I950" s="71"/>
      <c r="J950" s="71"/>
      <c r="K950" s="34" t="s">
        <v>65</v>
      </c>
      <c r="L950" s="72">
        <v>950</v>
      </c>
      <c r="M950" s="72"/>
      <c r="N950" s="73"/>
      <c r="O950" s="79" t="s">
        <v>417</v>
      </c>
      <c r="P950" s="79">
        <v>1</v>
      </c>
      <c r="Q950" s="79" t="s">
        <v>418</v>
      </c>
      <c r="R950" s="79"/>
      <c r="S950" s="79"/>
      <c r="T950" s="78" t="str">
        <f>REPLACE(INDEX(GroupVertices[Group],MATCH(Edges24[[#This Row],[Vertex 1]],GroupVertices[Vertex],0)),1,1,"")</f>
        <v>2</v>
      </c>
      <c r="U950" s="78" t="str">
        <f>REPLACE(INDEX(GroupVertices[Group],MATCH(Edges24[[#This Row],[Vertex 2]],GroupVertices[Vertex],0)),1,1,"")</f>
        <v>2</v>
      </c>
      <c r="V950" s="48"/>
      <c r="W950" s="49"/>
      <c r="X950" s="48"/>
      <c r="Y950" s="49"/>
      <c r="Z950" s="48"/>
      <c r="AA950" s="49"/>
      <c r="AB950" s="48"/>
      <c r="AC950" s="49"/>
      <c r="AD950" s="48"/>
    </row>
    <row r="951" spans="1:30" ht="15">
      <c r="A951" s="65" t="s">
        <v>333</v>
      </c>
      <c r="B951" s="65" t="s">
        <v>245</v>
      </c>
      <c r="C951" s="66"/>
      <c r="D951" s="67"/>
      <c r="E951" s="66"/>
      <c r="F951" s="69"/>
      <c r="G951" s="66"/>
      <c r="H951" s="70"/>
      <c r="I951" s="71"/>
      <c r="J951" s="71"/>
      <c r="K951" s="34" t="s">
        <v>66</v>
      </c>
      <c r="L951" s="72">
        <v>951</v>
      </c>
      <c r="M951" s="72"/>
      <c r="N951" s="73"/>
      <c r="O951" s="79" t="s">
        <v>417</v>
      </c>
      <c r="P951" s="79">
        <v>1</v>
      </c>
      <c r="Q951" s="79" t="s">
        <v>418</v>
      </c>
      <c r="R951" s="79"/>
      <c r="S951" s="79"/>
      <c r="T951" s="78" t="str">
        <f>REPLACE(INDEX(GroupVertices[Group],MATCH(Edges24[[#This Row],[Vertex 1]],GroupVertices[Vertex],0)),1,1,"")</f>
        <v>1</v>
      </c>
      <c r="U951" s="78" t="str">
        <f>REPLACE(INDEX(GroupVertices[Group],MATCH(Edges24[[#This Row],[Vertex 2]],GroupVertices[Vertex],0)),1,1,"")</f>
        <v>2</v>
      </c>
      <c r="V951" s="48"/>
      <c r="W951" s="49"/>
      <c r="X951" s="48"/>
      <c r="Y951" s="49"/>
      <c r="Z951" s="48"/>
      <c r="AA951" s="49"/>
      <c r="AB951" s="48"/>
      <c r="AC951" s="49"/>
      <c r="AD951" s="48"/>
    </row>
    <row r="952" spans="1:30" ht="15">
      <c r="A952" s="65" t="s">
        <v>312</v>
      </c>
      <c r="B952" s="65" t="s">
        <v>245</v>
      </c>
      <c r="C952" s="66"/>
      <c r="D952" s="67"/>
      <c r="E952" s="66"/>
      <c r="F952" s="69"/>
      <c r="G952" s="66"/>
      <c r="H952" s="70"/>
      <c r="I952" s="71"/>
      <c r="J952" s="71"/>
      <c r="K952" s="34" t="s">
        <v>65</v>
      </c>
      <c r="L952" s="72">
        <v>952</v>
      </c>
      <c r="M952" s="72"/>
      <c r="N952" s="73"/>
      <c r="O952" s="79" t="s">
        <v>417</v>
      </c>
      <c r="P952" s="79">
        <v>1</v>
      </c>
      <c r="Q952" s="79" t="s">
        <v>418</v>
      </c>
      <c r="R952" s="79"/>
      <c r="S952" s="79"/>
      <c r="T952" s="78" t="str">
        <f>REPLACE(INDEX(GroupVertices[Group],MATCH(Edges24[[#This Row],[Vertex 1]],GroupVertices[Vertex],0)),1,1,"")</f>
        <v>2</v>
      </c>
      <c r="U952" s="78" t="str">
        <f>REPLACE(INDEX(GroupVertices[Group],MATCH(Edges24[[#This Row],[Vertex 2]],GroupVertices[Vertex],0)),1,1,"")</f>
        <v>2</v>
      </c>
      <c r="V952" s="48"/>
      <c r="W952" s="49"/>
      <c r="X952" s="48"/>
      <c r="Y952" s="49"/>
      <c r="Z952" s="48"/>
      <c r="AA952" s="49"/>
      <c r="AB952" s="48"/>
      <c r="AC952" s="49"/>
      <c r="AD952" s="48"/>
    </row>
    <row r="953" spans="1:30" ht="15">
      <c r="A953" s="65" t="s">
        <v>317</v>
      </c>
      <c r="B953" s="65" t="s">
        <v>245</v>
      </c>
      <c r="C953" s="66"/>
      <c r="D953" s="67"/>
      <c r="E953" s="66"/>
      <c r="F953" s="69"/>
      <c r="G953" s="66"/>
      <c r="H953" s="70"/>
      <c r="I953" s="71"/>
      <c r="J953" s="71"/>
      <c r="K953" s="34" t="s">
        <v>65</v>
      </c>
      <c r="L953" s="72">
        <v>953</v>
      </c>
      <c r="M953" s="72"/>
      <c r="N953" s="73"/>
      <c r="O953" s="79" t="s">
        <v>417</v>
      </c>
      <c r="P953" s="79">
        <v>1</v>
      </c>
      <c r="Q953" s="79" t="s">
        <v>418</v>
      </c>
      <c r="R953" s="79"/>
      <c r="S953" s="79"/>
      <c r="T953" s="78" t="str">
        <f>REPLACE(INDEX(GroupVertices[Group],MATCH(Edges24[[#This Row],[Vertex 1]],GroupVertices[Vertex],0)),1,1,"")</f>
        <v>3</v>
      </c>
      <c r="U953" s="78" t="str">
        <f>REPLACE(INDEX(GroupVertices[Group],MATCH(Edges24[[#This Row],[Vertex 2]],GroupVertices[Vertex],0)),1,1,"")</f>
        <v>2</v>
      </c>
      <c r="V953" s="48"/>
      <c r="W953" s="49"/>
      <c r="X953" s="48"/>
      <c r="Y953" s="49"/>
      <c r="Z953" s="48"/>
      <c r="AA953" s="49"/>
      <c r="AB953" s="48"/>
      <c r="AC953" s="49"/>
      <c r="AD953" s="48"/>
    </row>
    <row r="954" spans="1:30" ht="15">
      <c r="A954" s="65" t="s">
        <v>325</v>
      </c>
      <c r="B954" s="65" t="s">
        <v>245</v>
      </c>
      <c r="C954" s="66"/>
      <c r="D954" s="67"/>
      <c r="E954" s="66"/>
      <c r="F954" s="69"/>
      <c r="G954" s="66"/>
      <c r="H954" s="70"/>
      <c r="I954" s="71"/>
      <c r="J954" s="71"/>
      <c r="K954" s="34" t="s">
        <v>65</v>
      </c>
      <c r="L954" s="72">
        <v>954</v>
      </c>
      <c r="M954" s="72"/>
      <c r="N954" s="73"/>
      <c r="O954" s="79" t="s">
        <v>417</v>
      </c>
      <c r="P954" s="79">
        <v>1</v>
      </c>
      <c r="Q954" s="79" t="s">
        <v>418</v>
      </c>
      <c r="R954" s="79"/>
      <c r="S954" s="79"/>
      <c r="T954" s="78" t="str">
        <f>REPLACE(INDEX(GroupVertices[Group],MATCH(Edges24[[#This Row],[Vertex 1]],GroupVertices[Vertex],0)),1,1,"")</f>
        <v>3</v>
      </c>
      <c r="U954" s="78" t="str">
        <f>REPLACE(INDEX(GroupVertices[Group],MATCH(Edges24[[#This Row],[Vertex 2]],GroupVertices[Vertex],0)),1,1,"")</f>
        <v>2</v>
      </c>
      <c r="V954" s="48"/>
      <c r="W954" s="49"/>
      <c r="X954" s="48"/>
      <c r="Y954" s="49"/>
      <c r="Z954" s="48"/>
      <c r="AA954" s="49"/>
      <c r="AB954" s="48"/>
      <c r="AC954" s="49"/>
      <c r="AD954" s="48"/>
    </row>
    <row r="955" spans="1:30" ht="15">
      <c r="A955" s="65" t="s">
        <v>331</v>
      </c>
      <c r="B955" s="65" t="s">
        <v>245</v>
      </c>
      <c r="C955" s="66"/>
      <c r="D955" s="67"/>
      <c r="E955" s="66"/>
      <c r="F955" s="69"/>
      <c r="G955" s="66"/>
      <c r="H955" s="70"/>
      <c r="I955" s="71"/>
      <c r="J955" s="71"/>
      <c r="K955" s="34" t="s">
        <v>65</v>
      </c>
      <c r="L955" s="72">
        <v>955</v>
      </c>
      <c r="M955" s="72"/>
      <c r="N955" s="73"/>
      <c r="O955" s="79" t="s">
        <v>417</v>
      </c>
      <c r="P955" s="79">
        <v>1</v>
      </c>
      <c r="Q955" s="79" t="s">
        <v>418</v>
      </c>
      <c r="R955" s="79"/>
      <c r="S955" s="79"/>
      <c r="T955" s="78" t="str">
        <f>REPLACE(INDEX(GroupVertices[Group],MATCH(Edges24[[#This Row],[Vertex 1]],GroupVertices[Vertex],0)),1,1,"")</f>
        <v>4</v>
      </c>
      <c r="U955" s="78" t="str">
        <f>REPLACE(INDEX(GroupVertices[Group],MATCH(Edges24[[#This Row],[Vertex 2]],GroupVertices[Vertex],0)),1,1,"")</f>
        <v>2</v>
      </c>
      <c r="V955" s="48"/>
      <c r="W955" s="49"/>
      <c r="X955" s="48"/>
      <c r="Y955" s="49"/>
      <c r="Z955" s="48"/>
      <c r="AA955" s="49"/>
      <c r="AB955" s="48"/>
      <c r="AC955" s="49"/>
      <c r="AD955" s="48"/>
    </row>
    <row r="956" spans="1:30" ht="15">
      <c r="A956" s="65" t="s">
        <v>256</v>
      </c>
      <c r="B956" s="65" t="s">
        <v>260</v>
      </c>
      <c r="C956" s="66"/>
      <c r="D956" s="67"/>
      <c r="E956" s="66"/>
      <c r="F956" s="69"/>
      <c r="G956" s="66"/>
      <c r="H956" s="70"/>
      <c r="I956" s="71"/>
      <c r="J956" s="71"/>
      <c r="K956" s="34" t="s">
        <v>65</v>
      </c>
      <c r="L956" s="72">
        <v>956</v>
      </c>
      <c r="M956" s="72"/>
      <c r="N956" s="73"/>
      <c r="O956" s="79" t="s">
        <v>417</v>
      </c>
      <c r="P956" s="79">
        <v>1</v>
      </c>
      <c r="Q956" s="79" t="s">
        <v>418</v>
      </c>
      <c r="R956" s="79"/>
      <c r="S956" s="79"/>
      <c r="T956" s="78" t="str">
        <f>REPLACE(INDEX(GroupVertices[Group],MATCH(Edges24[[#This Row],[Vertex 1]],GroupVertices[Vertex],0)),1,1,"")</f>
        <v>5</v>
      </c>
      <c r="U956" s="78" t="str">
        <f>REPLACE(INDEX(GroupVertices[Group],MATCH(Edges24[[#This Row],[Vertex 2]],GroupVertices[Vertex],0)),1,1,"")</f>
        <v>3</v>
      </c>
      <c r="V956" s="48"/>
      <c r="W956" s="49"/>
      <c r="X956" s="48"/>
      <c r="Y956" s="49"/>
      <c r="Z956" s="48"/>
      <c r="AA956" s="49"/>
      <c r="AB956" s="48"/>
      <c r="AC956" s="49"/>
      <c r="AD956" s="48"/>
    </row>
    <row r="957" spans="1:30" ht="15">
      <c r="A957" s="65" t="s">
        <v>256</v>
      </c>
      <c r="B957" s="65" t="s">
        <v>397</v>
      </c>
      <c r="C957" s="66"/>
      <c r="D957" s="67"/>
      <c r="E957" s="66"/>
      <c r="F957" s="69"/>
      <c r="G957" s="66"/>
      <c r="H957" s="70"/>
      <c r="I957" s="71"/>
      <c r="J957" s="71"/>
      <c r="K957" s="34" t="s">
        <v>65</v>
      </c>
      <c r="L957" s="72">
        <v>957</v>
      </c>
      <c r="M957" s="72"/>
      <c r="N957" s="73"/>
      <c r="O957" s="79" t="s">
        <v>417</v>
      </c>
      <c r="P957" s="79">
        <v>1</v>
      </c>
      <c r="Q957" s="79" t="s">
        <v>418</v>
      </c>
      <c r="R957" s="79"/>
      <c r="S957" s="79"/>
      <c r="T957" s="78" t="str">
        <f>REPLACE(INDEX(GroupVertices[Group],MATCH(Edges24[[#This Row],[Vertex 1]],GroupVertices[Vertex],0)),1,1,"")</f>
        <v>5</v>
      </c>
      <c r="U957" s="78" t="str">
        <f>REPLACE(INDEX(GroupVertices[Group],MATCH(Edges24[[#This Row],[Vertex 2]],GroupVertices[Vertex],0)),1,1,"")</f>
        <v>5</v>
      </c>
      <c r="V957" s="48"/>
      <c r="W957" s="49"/>
      <c r="X957" s="48"/>
      <c r="Y957" s="49"/>
      <c r="Z957" s="48"/>
      <c r="AA957" s="49"/>
      <c r="AB957" s="48"/>
      <c r="AC957" s="49"/>
      <c r="AD957" s="48"/>
    </row>
    <row r="958" spans="1:30" ht="15">
      <c r="A958" s="65" t="s">
        <v>256</v>
      </c>
      <c r="B958" s="65" t="s">
        <v>274</v>
      </c>
      <c r="C958" s="66"/>
      <c r="D958" s="67"/>
      <c r="E958" s="66"/>
      <c r="F958" s="69"/>
      <c r="G958" s="66"/>
      <c r="H958" s="70"/>
      <c r="I958" s="71"/>
      <c r="J958" s="71"/>
      <c r="K958" s="34" t="s">
        <v>65</v>
      </c>
      <c r="L958" s="72">
        <v>958</v>
      </c>
      <c r="M958" s="72"/>
      <c r="N958" s="73"/>
      <c r="O958" s="79" t="s">
        <v>417</v>
      </c>
      <c r="P958" s="79">
        <v>1</v>
      </c>
      <c r="Q958" s="79" t="s">
        <v>418</v>
      </c>
      <c r="R958" s="79"/>
      <c r="S958" s="79"/>
      <c r="T958" s="78" t="str">
        <f>REPLACE(INDEX(GroupVertices[Group],MATCH(Edges24[[#This Row],[Vertex 1]],GroupVertices[Vertex],0)),1,1,"")</f>
        <v>5</v>
      </c>
      <c r="U958" s="78" t="str">
        <f>REPLACE(INDEX(GroupVertices[Group],MATCH(Edges24[[#This Row],[Vertex 2]],GroupVertices[Vertex],0)),1,1,"")</f>
        <v>3</v>
      </c>
      <c r="V958" s="48"/>
      <c r="W958" s="49"/>
      <c r="X958" s="48"/>
      <c r="Y958" s="49"/>
      <c r="Z958" s="48"/>
      <c r="AA958" s="49"/>
      <c r="AB958" s="48"/>
      <c r="AC958" s="49"/>
      <c r="AD958" s="48"/>
    </row>
    <row r="959" spans="1:30" ht="15">
      <c r="A959" s="65" t="s">
        <v>256</v>
      </c>
      <c r="B959" s="65" t="s">
        <v>334</v>
      </c>
      <c r="C959" s="66"/>
      <c r="D959" s="67"/>
      <c r="E959" s="66"/>
      <c r="F959" s="69"/>
      <c r="G959" s="66"/>
      <c r="H959" s="70"/>
      <c r="I959" s="71"/>
      <c r="J959" s="71"/>
      <c r="K959" s="34" t="s">
        <v>65</v>
      </c>
      <c r="L959" s="72">
        <v>959</v>
      </c>
      <c r="M959" s="72"/>
      <c r="N959" s="73"/>
      <c r="O959" s="79" t="s">
        <v>417</v>
      </c>
      <c r="P959" s="79">
        <v>1</v>
      </c>
      <c r="Q959" s="79" t="s">
        <v>418</v>
      </c>
      <c r="R959" s="79"/>
      <c r="S959" s="79"/>
      <c r="T959" s="78" t="str">
        <f>REPLACE(INDEX(GroupVertices[Group],MATCH(Edges24[[#This Row],[Vertex 1]],GroupVertices[Vertex],0)),1,1,"")</f>
        <v>5</v>
      </c>
      <c r="U959" s="78" t="str">
        <f>REPLACE(INDEX(GroupVertices[Group],MATCH(Edges24[[#This Row],[Vertex 2]],GroupVertices[Vertex],0)),1,1,"")</f>
        <v>1</v>
      </c>
      <c r="V959" s="48"/>
      <c r="W959" s="49"/>
      <c r="X959" s="48"/>
      <c r="Y959" s="49"/>
      <c r="Z959" s="48"/>
      <c r="AA959" s="49"/>
      <c r="AB959" s="48"/>
      <c r="AC959" s="49"/>
      <c r="AD959" s="48"/>
    </row>
    <row r="960" spans="1:30" ht="15">
      <c r="A960" s="65" t="s">
        <v>256</v>
      </c>
      <c r="B960" s="65" t="s">
        <v>329</v>
      </c>
      <c r="C960" s="66"/>
      <c r="D960" s="67"/>
      <c r="E960" s="66"/>
      <c r="F960" s="69"/>
      <c r="G960" s="66"/>
      <c r="H960" s="70"/>
      <c r="I960" s="71"/>
      <c r="J960" s="71"/>
      <c r="K960" s="34" t="s">
        <v>65</v>
      </c>
      <c r="L960" s="72">
        <v>960</v>
      </c>
      <c r="M960" s="72"/>
      <c r="N960" s="73"/>
      <c r="O960" s="79" t="s">
        <v>417</v>
      </c>
      <c r="P960" s="79">
        <v>1</v>
      </c>
      <c r="Q960" s="79" t="s">
        <v>418</v>
      </c>
      <c r="R960" s="79"/>
      <c r="S960" s="79"/>
      <c r="T960" s="78" t="str">
        <f>REPLACE(INDEX(GroupVertices[Group],MATCH(Edges24[[#This Row],[Vertex 1]],GroupVertices[Vertex],0)),1,1,"")</f>
        <v>5</v>
      </c>
      <c r="U960" s="78" t="str">
        <f>REPLACE(INDEX(GroupVertices[Group],MATCH(Edges24[[#This Row],[Vertex 2]],GroupVertices[Vertex],0)),1,1,"")</f>
        <v>2</v>
      </c>
      <c r="V960" s="48"/>
      <c r="W960" s="49"/>
      <c r="X960" s="48"/>
      <c r="Y960" s="49"/>
      <c r="Z960" s="48"/>
      <c r="AA960" s="49"/>
      <c r="AB960" s="48"/>
      <c r="AC960" s="49"/>
      <c r="AD960" s="48"/>
    </row>
    <row r="961" spans="1:30" ht="15">
      <c r="A961" s="65" t="s">
        <v>256</v>
      </c>
      <c r="B961" s="65" t="s">
        <v>363</v>
      </c>
      <c r="C961" s="66"/>
      <c r="D961" s="67"/>
      <c r="E961" s="66"/>
      <c r="F961" s="69"/>
      <c r="G961" s="66"/>
      <c r="H961" s="70"/>
      <c r="I961" s="71"/>
      <c r="J961" s="71"/>
      <c r="K961" s="34" t="s">
        <v>65</v>
      </c>
      <c r="L961" s="72">
        <v>961</v>
      </c>
      <c r="M961" s="72"/>
      <c r="N961" s="73"/>
      <c r="O961" s="79" t="s">
        <v>417</v>
      </c>
      <c r="P961" s="79">
        <v>1</v>
      </c>
      <c r="Q961" s="79" t="s">
        <v>418</v>
      </c>
      <c r="R961" s="79"/>
      <c r="S961" s="79"/>
      <c r="T961" s="78" t="str">
        <f>REPLACE(INDEX(GroupVertices[Group],MATCH(Edges24[[#This Row],[Vertex 1]],GroupVertices[Vertex],0)),1,1,"")</f>
        <v>5</v>
      </c>
      <c r="U961" s="78" t="str">
        <f>REPLACE(INDEX(GroupVertices[Group],MATCH(Edges24[[#This Row],[Vertex 2]],GroupVertices[Vertex],0)),1,1,"")</f>
        <v>2</v>
      </c>
      <c r="V961" s="48"/>
      <c r="W961" s="49"/>
      <c r="X961" s="48"/>
      <c r="Y961" s="49"/>
      <c r="Z961" s="48"/>
      <c r="AA961" s="49"/>
      <c r="AB961" s="48"/>
      <c r="AC961" s="49"/>
      <c r="AD961" s="48"/>
    </row>
    <row r="962" spans="1:30" ht="15">
      <c r="A962" s="65" t="s">
        <v>256</v>
      </c>
      <c r="B962" s="65" t="s">
        <v>305</v>
      </c>
      <c r="C962" s="66"/>
      <c r="D962" s="67"/>
      <c r="E962" s="66"/>
      <c r="F962" s="69"/>
      <c r="G962" s="66"/>
      <c r="H962" s="70"/>
      <c r="I962" s="71"/>
      <c r="J962" s="71"/>
      <c r="K962" s="34" t="s">
        <v>66</v>
      </c>
      <c r="L962" s="72">
        <v>962</v>
      </c>
      <c r="M962" s="72"/>
      <c r="N962" s="73"/>
      <c r="O962" s="79" t="s">
        <v>417</v>
      </c>
      <c r="P962" s="79">
        <v>1</v>
      </c>
      <c r="Q962" s="79" t="s">
        <v>418</v>
      </c>
      <c r="R962" s="79"/>
      <c r="S962" s="79"/>
      <c r="T962" s="78" t="str">
        <f>REPLACE(INDEX(GroupVertices[Group],MATCH(Edges24[[#This Row],[Vertex 1]],GroupVertices[Vertex],0)),1,1,"")</f>
        <v>5</v>
      </c>
      <c r="U962" s="78" t="str">
        <f>REPLACE(INDEX(GroupVertices[Group],MATCH(Edges24[[#This Row],[Vertex 2]],GroupVertices[Vertex],0)),1,1,"")</f>
        <v>2</v>
      </c>
      <c r="V962" s="48"/>
      <c r="W962" s="49"/>
      <c r="X962" s="48"/>
      <c r="Y962" s="49"/>
      <c r="Z962" s="48"/>
      <c r="AA962" s="49"/>
      <c r="AB962" s="48"/>
      <c r="AC962" s="49"/>
      <c r="AD962" s="48"/>
    </row>
    <row r="963" spans="1:30" ht="15">
      <c r="A963" s="65" t="s">
        <v>256</v>
      </c>
      <c r="B963" s="65" t="s">
        <v>309</v>
      </c>
      <c r="C963" s="66"/>
      <c r="D963" s="67"/>
      <c r="E963" s="66"/>
      <c r="F963" s="69"/>
      <c r="G963" s="66"/>
      <c r="H963" s="70"/>
      <c r="I963" s="71"/>
      <c r="J963" s="71"/>
      <c r="K963" s="34" t="s">
        <v>65</v>
      </c>
      <c r="L963" s="72">
        <v>963</v>
      </c>
      <c r="M963" s="72"/>
      <c r="N963" s="73"/>
      <c r="O963" s="79" t="s">
        <v>417</v>
      </c>
      <c r="P963" s="79">
        <v>1</v>
      </c>
      <c r="Q963" s="79" t="s">
        <v>418</v>
      </c>
      <c r="R963" s="79"/>
      <c r="S963" s="79"/>
      <c r="T963" s="78" t="str">
        <f>REPLACE(INDEX(GroupVertices[Group],MATCH(Edges24[[#This Row],[Vertex 1]],GroupVertices[Vertex],0)),1,1,"")</f>
        <v>5</v>
      </c>
      <c r="U963" s="78" t="str">
        <f>REPLACE(INDEX(GroupVertices[Group],MATCH(Edges24[[#This Row],[Vertex 2]],GroupVertices[Vertex],0)),1,1,"")</f>
        <v>4</v>
      </c>
      <c r="V963" s="48"/>
      <c r="W963" s="49"/>
      <c r="X963" s="48"/>
      <c r="Y963" s="49"/>
      <c r="Z963" s="48"/>
      <c r="AA963" s="49"/>
      <c r="AB963" s="48"/>
      <c r="AC963" s="49"/>
      <c r="AD963" s="48"/>
    </row>
    <row r="964" spans="1:30" ht="15">
      <c r="A964" s="65" t="s">
        <v>256</v>
      </c>
      <c r="B964" s="65" t="s">
        <v>331</v>
      </c>
      <c r="C964" s="66"/>
      <c r="D964" s="67"/>
      <c r="E964" s="66"/>
      <c r="F964" s="69"/>
      <c r="G964" s="66"/>
      <c r="H964" s="70"/>
      <c r="I964" s="71"/>
      <c r="J964" s="71"/>
      <c r="K964" s="34" t="s">
        <v>66</v>
      </c>
      <c r="L964" s="72">
        <v>964</v>
      </c>
      <c r="M964" s="72"/>
      <c r="N964" s="73"/>
      <c r="O964" s="79" t="s">
        <v>417</v>
      </c>
      <c r="P964" s="79">
        <v>1</v>
      </c>
      <c r="Q964" s="79" t="s">
        <v>418</v>
      </c>
      <c r="R964" s="79"/>
      <c r="S964" s="79"/>
      <c r="T964" s="78" t="str">
        <f>REPLACE(INDEX(GroupVertices[Group],MATCH(Edges24[[#This Row],[Vertex 1]],GroupVertices[Vertex],0)),1,1,"")</f>
        <v>5</v>
      </c>
      <c r="U964" s="78" t="str">
        <f>REPLACE(INDEX(GroupVertices[Group],MATCH(Edges24[[#This Row],[Vertex 2]],GroupVertices[Vertex],0)),1,1,"")</f>
        <v>4</v>
      </c>
      <c r="V964" s="48"/>
      <c r="W964" s="49"/>
      <c r="X964" s="48"/>
      <c r="Y964" s="49"/>
      <c r="Z964" s="48"/>
      <c r="AA964" s="49"/>
      <c r="AB964" s="48"/>
      <c r="AC964" s="49"/>
      <c r="AD964" s="48"/>
    </row>
    <row r="965" spans="1:30" ht="15">
      <c r="A965" s="65" t="s">
        <v>199</v>
      </c>
      <c r="B965" s="65" t="s">
        <v>256</v>
      </c>
      <c r="C965" s="66"/>
      <c r="D965" s="67"/>
      <c r="E965" s="66"/>
      <c r="F965" s="69"/>
      <c r="G965" s="66"/>
      <c r="H965" s="70"/>
      <c r="I965" s="71"/>
      <c r="J965" s="71"/>
      <c r="K965" s="34" t="s">
        <v>65</v>
      </c>
      <c r="L965" s="72">
        <v>965</v>
      </c>
      <c r="M965" s="72"/>
      <c r="N965" s="73"/>
      <c r="O965" s="79" t="s">
        <v>417</v>
      </c>
      <c r="P965" s="79">
        <v>1</v>
      </c>
      <c r="Q965" s="79" t="s">
        <v>418</v>
      </c>
      <c r="R965" s="79"/>
      <c r="S965" s="79"/>
      <c r="T965" s="78" t="str">
        <f>REPLACE(INDEX(GroupVertices[Group],MATCH(Edges24[[#This Row],[Vertex 1]],GroupVertices[Vertex],0)),1,1,"")</f>
        <v>1</v>
      </c>
      <c r="U965" s="78" t="str">
        <f>REPLACE(INDEX(GroupVertices[Group],MATCH(Edges24[[#This Row],[Vertex 2]],GroupVertices[Vertex],0)),1,1,"")</f>
        <v>5</v>
      </c>
      <c r="V965" s="48"/>
      <c r="W965" s="49"/>
      <c r="X965" s="48"/>
      <c r="Y965" s="49"/>
      <c r="Z965" s="48"/>
      <c r="AA965" s="49"/>
      <c r="AB965" s="48"/>
      <c r="AC965" s="49"/>
      <c r="AD965" s="48"/>
    </row>
    <row r="966" spans="1:30" ht="15">
      <c r="A966" s="65" t="s">
        <v>305</v>
      </c>
      <c r="B966" s="65" t="s">
        <v>256</v>
      </c>
      <c r="C966" s="66"/>
      <c r="D966" s="67"/>
      <c r="E966" s="66"/>
      <c r="F966" s="69"/>
      <c r="G966" s="66"/>
      <c r="H966" s="70"/>
      <c r="I966" s="71"/>
      <c r="J966" s="71"/>
      <c r="K966" s="34" t="s">
        <v>66</v>
      </c>
      <c r="L966" s="72">
        <v>966</v>
      </c>
      <c r="M966" s="72"/>
      <c r="N966" s="73"/>
      <c r="O966" s="79" t="s">
        <v>417</v>
      </c>
      <c r="P966" s="79">
        <v>1</v>
      </c>
      <c r="Q966" s="79" t="s">
        <v>418</v>
      </c>
      <c r="R966" s="79"/>
      <c r="S966" s="79"/>
      <c r="T966" s="78" t="str">
        <f>REPLACE(INDEX(GroupVertices[Group],MATCH(Edges24[[#This Row],[Vertex 1]],GroupVertices[Vertex],0)),1,1,"")</f>
        <v>2</v>
      </c>
      <c r="U966" s="78" t="str">
        <f>REPLACE(INDEX(GroupVertices[Group],MATCH(Edges24[[#This Row],[Vertex 2]],GroupVertices[Vertex],0)),1,1,"")</f>
        <v>5</v>
      </c>
      <c r="V966" s="48"/>
      <c r="W966" s="49"/>
      <c r="X966" s="48"/>
      <c r="Y966" s="49"/>
      <c r="Z966" s="48"/>
      <c r="AA966" s="49"/>
      <c r="AB966" s="48"/>
      <c r="AC966" s="49"/>
      <c r="AD966" s="48"/>
    </row>
    <row r="967" spans="1:30" ht="15">
      <c r="A967" s="65" t="s">
        <v>317</v>
      </c>
      <c r="B967" s="65" t="s">
        <v>256</v>
      </c>
      <c r="C967" s="66"/>
      <c r="D967" s="67"/>
      <c r="E967" s="66"/>
      <c r="F967" s="69"/>
      <c r="G967" s="66"/>
      <c r="H967" s="70"/>
      <c r="I967" s="71"/>
      <c r="J967" s="71"/>
      <c r="K967" s="34" t="s">
        <v>65</v>
      </c>
      <c r="L967" s="72">
        <v>967</v>
      </c>
      <c r="M967" s="72"/>
      <c r="N967" s="73"/>
      <c r="O967" s="79" t="s">
        <v>417</v>
      </c>
      <c r="P967" s="79">
        <v>1</v>
      </c>
      <c r="Q967" s="79" t="s">
        <v>418</v>
      </c>
      <c r="R967" s="79"/>
      <c r="S967" s="79"/>
      <c r="T967" s="78" t="str">
        <f>REPLACE(INDEX(GroupVertices[Group],MATCH(Edges24[[#This Row],[Vertex 1]],GroupVertices[Vertex],0)),1,1,"")</f>
        <v>3</v>
      </c>
      <c r="U967" s="78" t="str">
        <f>REPLACE(INDEX(GroupVertices[Group],MATCH(Edges24[[#This Row],[Vertex 2]],GroupVertices[Vertex],0)),1,1,"")</f>
        <v>5</v>
      </c>
      <c r="V967" s="48"/>
      <c r="W967" s="49"/>
      <c r="X967" s="48"/>
      <c r="Y967" s="49"/>
      <c r="Z967" s="48"/>
      <c r="AA967" s="49"/>
      <c r="AB967" s="48"/>
      <c r="AC967" s="49"/>
      <c r="AD967" s="48"/>
    </row>
    <row r="968" spans="1:30" ht="15">
      <c r="A968" s="65" t="s">
        <v>331</v>
      </c>
      <c r="B968" s="65" t="s">
        <v>256</v>
      </c>
      <c r="C968" s="66"/>
      <c r="D968" s="67"/>
      <c r="E968" s="66"/>
      <c r="F968" s="69"/>
      <c r="G968" s="66"/>
      <c r="H968" s="70"/>
      <c r="I968" s="71"/>
      <c r="J968" s="71"/>
      <c r="K968" s="34" t="s">
        <v>66</v>
      </c>
      <c r="L968" s="72">
        <v>968</v>
      </c>
      <c r="M968" s="72"/>
      <c r="N968" s="73"/>
      <c r="O968" s="79" t="s">
        <v>417</v>
      </c>
      <c r="P968" s="79">
        <v>1</v>
      </c>
      <c r="Q968" s="79" t="s">
        <v>418</v>
      </c>
      <c r="R968" s="79"/>
      <c r="S968" s="79"/>
      <c r="T968" s="78" t="str">
        <f>REPLACE(INDEX(GroupVertices[Group],MATCH(Edges24[[#This Row],[Vertex 1]],GroupVertices[Vertex],0)),1,1,"")</f>
        <v>4</v>
      </c>
      <c r="U968" s="78" t="str">
        <f>REPLACE(INDEX(GroupVertices[Group],MATCH(Edges24[[#This Row],[Vertex 2]],GroupVertices[Vertex],0)),1,1,"")</f>
        <v>5</v>
      </c>
      <c r="V968" s="48"/>
      <c r="W968" s="49"/>
      <c r="X968" s="48"/>
      <c r="Y968" s="49"/>
      <c r="Z968" s="48"/>
      <c r="AA968" s="49"/>
      <c r="AB968" s="48"/>
      <c r="AC968" s="49"/>
      <c r="AD968" s="48"/>
    </row>
    <row r="969" spans="1:30" ht="15">
      <c r="A969" s="65" t="s">
        <v>298</v>
      </c>
      <c r="B969" s="65" t="s">
        <v>334</v>
      </c>
      <c r="C969" s="66"/>
      <c r="D969" s="67"/>
      <c r="E969" s="66"/>
      <c r="F969" s="69"/>
      <c r="G969" s="66"/>
      <c r="H969" s="70"/>
      <c r="I969" s="71"/>
      <c r="J969" s="71"/>
      <c r="K969" s="34" t="s">
        <v>65</v>
      </c>
      <c r="L969" s="72">
        <v>969</v>
      </c>
      <c r="M969" s="72"/>
      <c r="N969" s="73"/>
      <c r="O969" s="79" t="s">
        <v>417</v>
      </c>
      <c r="P969" s="79">
        <v>1</v>
      </c>
      <c r="Q969" s="79" t="s">
        <v>418</v>
      </c>
      <c r="R969" s="79"/>
      <c r="S969" s="79"/>
      <c r="T969" s="78" t="str">
        <f>REPLACE(INDEX(GroupVertices[Group],MATCH(Edges24[[#This Row],[Vertex 1]],GroupVertices[Vertex],0)),1,1,"")</f>
        <v>1</v>
      </c>
      <c r="U969" s="78" t="str">
        <f>REPLACE(INDEX(GroupVertices[Group],MATCH(Edges24[[#This Row],[Vertex 2]],GroupVertices[Vertex],0)),1,1,"")</f>
        <v>1</v>
      </c>
      <c r="V969" s="48"/>
      <c r="W969" s="49"/>
      <c r="X969" s="48"/>
      <c r="Y969" s="49"/>
      <c r="Z969" s="48"/>
      <c r="AA969" s="49"/>
      <c r="AB969" s="48"/>
      <c r="AC969" s="49"/>
      <c r="AD969" s="48"/>
    </row>
    <row r="970" spans="1:30" ht="15">
      <c r="A970" s="65" t="s">
        <v>334</v>
      </c>
      <c r="B970" s="65" t="s">
        <v>309</v>
      </c>
      <c r="C970" s="66"/>
      <c r="D970" s="67"/>
      <c r="E970" s="66"/>
      <c r="F970" s="69"/>
      <c r="G970" s="66"/>
      <c r="H970" s="70"/>
      <c r="I970" s="71"/>
      <c r="J970" s="71"/>
      <c r="K970" s="34" t="s">
        <v>65</v>
      </c>
      <c r="L970" s="72">
        <v>970</v>
      </c>
      <c r="M970" s="72"/>
      <c r="N970" s="73"/>
      <c r="O970" s="79" t="s">
        <v>417</v>
      </c>
      <c r="P970" s="79">
        <v>1</v>
      </c>
      <c r="Q970" s="79" t="s">
        <v>418</v>
      </c>
      <c r="R970" s="79"/>
      <c r="S970" s="79"/>
      <c r="T970" s="78" t="str">
        <f>REPLACE(INDEX(GroupVertices[Group],MATCH(Edges24[[#This Row],[Vertex 1]],GroupVertices[Vertex],0)),1,1,"")</f>
        <v>1</v>
      </c>
      <c r="U970" s="78" t="str">
        <f>REPLACE(INDEX(GroupVertices[Group],MATCH(Edges24[[#This Row],[Vertex 2]],GroupVertices[Vertex],0)),1,1,"")</f>
        <v>4</v>
      </c>
      <c r="V970" s="48"/>
      <c r="W970" s="49"/>
      <c r="X970" s="48"/>
      <c r="Y970" s="49"/>
      <c r="Z970" s="48"/>
      <c r="AA970" s="49"/>
      <c r="AB970" s="48"/>
      <c r="AC970" s="49"/>
      <c r="AD970" s="48"/>
    </row>
    <row r="971" spans="1:30" ht="15">
      <c r="A971" s="65" t="s">
        <v>199</v>
      </c>
      <c r="B971" s="65" t="s">
        <v>334</v>
      </c>
      <c r="C971" s="66"/>
      <c r="D971" s="67"/>
      <c r="E971" s="66"/>
      <c r="F971" s="69"/>
      <c r="G971" s="66"/>
      <c r="H971" s="70"/>
      <c r="I971" s="71"/>
      <c r="J971" s="71"/>
      <c r="K971" s="34" t="s">
        <v>65</v>
      </c>
      <c r="L971" s="72">
        <v>971</v>
      </c>
      <c r="M971" s="72"/>
      <c r="N971" s="73"/>
      <c r="O971" s="79" t="s">
        <v>417</v>
      </c>
      <c r="P971" s="79">
        <v>1</v>
      </c>
      <c r="Q971" s="79" t="s">
        <v>418</v>
      </c>
      <c r="R971" s="79"/>
      <c r="S971" s="79"/>
      <c r="T971" s="78" t="str">
        <f>REPLACE(INDEX(GroupVertices[Group],MATCH(Edges24[[#This Row],[Vertex 1]],GroupVertices[Vertex],0)),1,1,"")</f>
        <v>1</v>
      </c>
      <c r="U971" s="78" t="str">
        <f>REPLACE(INDEX(GroupVertices[Group],MATCH(Edges24[[#This Row],[Vertex 2]],GroupVertices[Vertex],0)),1,1,"")</f>
        <v>1</v>
      </c>
      <c r="V971" s="48"/>
      <c r="W971" s="49"/>
      <c r="X971" s="48"/>
      <c r="Y971" s="49"/>
      <c r="Z971" s="48"/>
      <c r="AA971" s="49"/>
      <c r="AB971" s="48"/>
      <c r="AC971" s="49"/>
      <c r="AD971" s="48"/>
    </row>
    <row r="972" spans="1:30" ht="15">
      <c r="A972" s="65" t="s">
        <v>312</v>
      </c>
      <c r="B972" s="65" t="s">
        <v>334</v>
      </c>
      <c r="C972" s="66"/>
      <c r="D972" s="67"/>
      <c r="E972" s="66"/>
      <c r="F972" s="69"/>
      <c r="G972" s="66"/>
      <c r="H972" s="70"/>
      <c r="I972" s="71"/>
      <c r="J972" s="71"/>
      <c r="K972" s="34" t="s">
        <v>65</v>
      </c>
      <c r="L972" s="72">
        <v>972</v>
      </c>
      <c r="M972" s="72"/>
      <c r="N972" s="73"/>
      <c r="O972" s="79" t="s">
        <v>417</v>
      </c>
      <c r="P972" s="79">
        <v>1</v>
      </c>
      <c r="Q972" s="79" t="s">
        <v>418</v>
      </c>
      <c r="R972" s="79"/>
      <c r="S972" s="79"/>
      <c r="T972" s="78" t="str">
        <f>REPLACE(INDEX(GroupVertices[Group],MATCH(Edges24[[#This Row],[Vertex 1]],GroupVertices[Vertex],0)),1,1,"")</f>
        <v>2</v>
      </c>
      <c r="U972" s="78" t="str">
        <f>REPLACE(INDEX(GroupVertices[Group],MATCH(Edges24[[#This Row],[Vertex 2]],GroupVertices[Vertex],0)),1,1,"")</f>
        <v>1</v>
      </c>
      <c r="V972" s="48"/>
      <c r="W972" s="49"/>
      <c r="X972" s="48"/>
      <c r="Y972" s="49"/>
      <c r="Z972" s="48"/>
      <c r="AA972" s="49"/>
      <c r="AB972" s="48"/>
      <c r="AC972" s="49"/>
      <c r="AD972" s="48"/>
    </row>
    <row r="973" spans="1:30" ht="15">
      <c r="A973" s="65" t="s">
        <v>331</v>
      </c>
      <c r="B973" s="65" t="s">
        <v>334</v>
      </c>
      <c r="C973" s="66"/>
      <c r="D973" s="67"/>
      <c r="E973" s="66"/>
      <c r="F973" s="69"/>
      <c r="G973" s="66"/>
      <c r="H973" s="70"/>
      <c r="I973" s="71"/>
      <c r="J973" s="71"/>
      <c r="K973" s="34" t="s">
        <v>65</v>
      </c>
      <c r="L973" s="72">
        <v>973</v>
      </c>
      <c r="M973" s="72"/>
      <c r="N973" s="73"/>
      <c r="O973" s="79" t="s">
        <v>417</v>
      </c>
      <c r="P973" s="79">
        <v>1</v>
      </c>
      <c r="Q973" s="79" t="s">
        <v>418</v>
      </c>
      <c r="R973" s="79"/>
      <c r="S973" s="79"/>
      <c r="T973" s="78" t="str">
        <f>REPLACE(INDEX(GroupVertices[Group],MATCH(Edges24[[#This Row],[Vertex 1]],GroupVertices[Vertex],0)),1,1,"")</f>
        <v>4</v>
      </c>
      <c r="U973" s="78" t="str">
        <f>REPLACE(INDEX(GroupVertices[Group],MATCH(Edges24[[#This Row],[Vertex 2]],GroupVertices[Vertex],0)),1,1,"")</f>
        <v>1</v>
      </c>
      <c r="V973" s="48"/>
      <c r="W973" s="49"/>
      <c r="X973" s="48"/>
      <c r="Y973" s="49"/>
      <c r="Z973" s="48"/>
      <c r="AA973" s="49"/>
      <c r="AB973" s="48"/>
      <c r="AC973" s="49"/>
      <c r="AD973" s="48"/>
    </row>
    <row r="974" spans="1:30" ht="15">
      <c r="A974" s="65" t="s">
        <v>199</v>
      </c>
      <c r="B974" s="65" t="s">
        <v>415</v>
      </c>
      <c r="C974" s="66"/>
      <c r="D974" s="67"/>
      <c r="E974" s="66"/>
      <c r="F974" s="69"/>
      <c r="G974" s="66"/>
      <c r="H974" s="70"/>
      <c r="I974" s="71"/>
      <c r="J974" s="71"/>
      <c r="K974" s="34" t="s">
        <v>65</v>
      </c>
      <c r="L974" s="72">
        <v>974</v>
      </c>
      <c r="M974" s="72"/>
      <c r="N974" s="73"/>
      <c r="O974" s="79" t="s">
        <v>417</v>
      </c>
      <c r="P974" s="79">
        <v>1</v>
      </c>
      <c r="Q974" s="79" t="s">
        <v>418</v>
      </c>
      <c r="R974" s="79"/>
      <c r="S974" s="79"/>
      <c r="T974" s="78" t="str">
        <f>REPLACE(INDEX(GroupVertices[Group],MATCH(Edges24[[#This Row],[Vertex 1]],GroupVertices[Vertex],0)),1,1,"")</f>
        <v>1</v>
      </c>
      <c r="U974" s="78" t="str">
        <f>REPLACE(INDEX(GroupVertices[Group],MATCH(Edges24[[#This Row],[Vertex 2]],GroupVertices[Vertex],0)),1,1,"")</f>
        <v>4</v>
      </c>
      <c r="V974" s="48"/>
      <c r="W974" s="49"/>
      <c r="X974" s="48"/>
      <c r="Y974" s="49"/>
      <c r="Z974" s="48"/>
      <c r="AA974" s="49"/>
      <c r="AB974" s="48"/>
      <c r="AC974" s="49"/>
      <c r="AD974" s="48"/>
    </row>
    <row r="975" spans="1:30" ht="15">
      <c r="A975" s="65" t="s">
        <v>317</v>
      </c>
      <c r="B975" s="65" t="s">
        <v>415</v>
      </c>
      <c r="C975" s="66"/>
      <c r="D975" s="67"/>
      <c r="E975" s="66"/>
      <c r="F975" s="69"/>
      <c r="G975" s="66"/>
      <c r="H975" s="70"/>
      <c r="I975" s="71"/>
      <c r="J975" s="71"/>
      <c r="K975" s="34" t="s">
        <v>65</v>
      </c>
      <c r="L975" s="72">
        <v>975</v>
      </c>
      <c r="M975" s="72"/>
      <c r="N975" s="73"/>
      <c r="O975" s="79" t="s">
        <v>417</v>
      </c>
      <c r="P975" s="79">
        <v>1</v>
      </c>
      <c r="Q975" s="79" t="s">
        <v>418</v>
      </c>
      <c r="R975" s="79"/>
      <c r="S975" s="79"/>
      <c r="T975" s="78" t="str">
        <f>REPLACE(INDEX(GroupVertices[Group],MATCH(Edges24[[#This Row],[Vertex 1]],GroupVertices[Vertex],0)),1,1,"")</f>
        <v>3</v>
      </c>
      <c r="U975" s="78" t="str">
        <f>REPLACE(INDEX(GroupVertices[Group],MATCH(Edges24[[#This Row],[Vertex 2]],GroupVertices[Vertex],0)),1,1,"")</f>
        <v>4</v>
      </c>
      <c r="V975" s="48"/>
      <c r="W975" s="49"/>
      <c r="X975" s="48"/>
      <c r="Y975" s="49"/>
      <c r="Z975" s="48"/>
      <c r="AA975" s="49"/>
      <c r="AB975" s="48"/>
      <c r="AC975" s="49"/>
      <c r="AD975" s="48"/>
    </row>
    <row r="976" spans="1:30" ht="15">
      <c r="A976" s="65" t="s">
        <v>331</v>
      </c>
      <c r="B976" s="65" t="s">
        <v>415</v>
      </c>
      <c r="C976" s="66"/>
      <c r="D976" s="67"/>
      <c r="E976" s="66"/>
      <c r="F976" s="69"/>
      <c r="G976" s="66"/>
      <c r="H976" s="70"/>
      <c r="I976" s="71"/>
      <c r="J976" s="71"/>
      <c r="K976" s="34" t="s">
        <v>65</v>
      </c>
      <c r="L976" s="72">
        <v>976</v>
      </c>
      <c r="M976" s="72"/>
      <c r="N976" s="73"/>
      <c r="O976" s="79" t="s">
        <v>417</v>
      </c>
      <c r="P976" s="79">
        <v>1</v>
      </c>
      <c r="Q976" s="79" t="s">
        <v>418</v>
      </c>
      <c r="R976" s="79"/>
      <c r="S976" s="79"/>
      <c r="T976" s="78" t="str">
        <f>REPLACE(INDEX(GroupVertices[Group],MATCH(Edges24[[#This Row],[Vertex 1]],GroupVertices[Vertex],0)),1,1,"")</f>
        <v>4</v>
      </c>
      <c r="U976" s="78" t="str">
        <f>REPLACE(INDEX(GroupVertices[Group],MATCH(Edges24[[#This Row],[Vertex 2]],GroupVertices[Vertex],0)),1,1,"")</f>
        <v>4</v>
      </c>
      <c r="V976" s="48"/>
      <c r="W976" s="49"/>
      <c r="X976" s="48"/>
      <c r="Y976" s="49"/>
      <c r="Z976" s="48"/>
      <c r="AA976" s="49"/>
      <c r="AB976" s="48"/>
      <c r="AC976" s="49"/>
      <c r="AD976" s="48"/>
    </row>
    <row r="977" spans="1:30" ht="15">
      <c r="A977" s="65" t="s">
        <v>242</v>
      </c>
      <c r="B977" s="65" t="s">
        <v>282</v>
      </c>
      <c r="C977" s="66"/>
      <c r="D977" s="67"/>
      <c r="E977" s="66"/>
      <c r="F977" s="69"/>
      <c r="G977" s="66"/>
      <c r="H977" s="70"/>
      <c r="I977" s="71"/>
      <c r="J977" s="71"/>
      <c r="K977" s="34" t="s">
        <v>65</v>
      </c>
      <c r="L977" s="72">
        <v>977</v>
      </c>
      <c r="M977" s="72"/>
      <c r="N977" s="73"/>
      <c r="O977" s="79" t="s">
        <v>417</v>
      </c>
      <c r="P977" s="79">
        <v>1</v>
      </c>
      <c r="Q977" s="79" t="s">
        <v>418</v>
      </c>
      <c r="R977" s="79"/>
      <c r="S977" s="79"/>
      <c r="T977" s="78" t="str">
        <f>REPLACE(INDEX(GroupVertices[Group],MATCH(Edges24[[#This Row],[Vertex 1]],GroupVertices[Vertex],0)),1,1,"")</f>
        <v>2</v>
      </c>
      <c r="U977" s="78" t="str">
        <f>REPLACE(INDEX(GroupVertices[Group],MATCH(Edges24[[#This Row],[Vertex 2]],GroupVertices[Vertex],0)),1,1,"")</f>
        <v>2</v>
      </c>
      <c r="V977" s="48"/>
      <c r="W977" s="49"/>
      <c r="X977" s="48"/>
      <c r="Y977" s="49"/>
      <c r="Z977" s="48"/>
      <c r="AA977" s="49"/>
      <c r="AB977" s="48"/>
      <c r="AC977" s="49"/>
      <c r="AD977" s="48"/>
    </row>
    <row r="978" spans="1:30" ht="15">
      <c r="A978" s="65" t="s">
        <v>335</v>
      </c>
      <c r="B978" s="65" t="s">
        <v>282</v>
      </c>
      <c r="C978" s="66"/>
      <c r="D978" s="67"/>
      <c r="E978" s="66"/>
      <c r="F978" s="69"/>
      <c r="G978" s="66"/>
      <c r="H978" s="70"/>
      <c r="I978" s="71"/>
      <c r="J978" s="71"/>
      <c r="K978" s="34" t="s">
        <v>65</v>
      </c>
      <c r="L978" s="72">
        <v>978</v>
      </c>
      <c r="M978" s="72"/>
      <c r="N978" s="73"/>
      <c r="O978" s="79" t="s">
        <v>417</v>
      </c>
      <c r="P978" s="79">
        <v>1</v>
      </c>
      <c r="Q978" s="79" t="s">
        <v>418</v>
      </c>
      <c r="R978" s="79"/>
      <c r="S978" s="79"/>
      <c r="T978" s="78" t="str">
        <f>REPLACE(INDEX(GroupVertices[Group],MATCH(Edges24[[#This Row],[Vertex 1]],GroupVertices[Vertex],0)),1,1,"")</f>
        <v>2</v>
      </c>
      <c r="U978" s="78" t="str">
        <f>REPLACE(INDEX(GroupVertices[Group],MATCH(Edges24[[#This Row],[Vertex 2]],GroupVertices[Vertex],0)),1,1,"")</f>
        <v>2</v>
      </c>
      <c r="V978" s="48"/>
      <c r="W978" s="49"/>
      <c r="X978" s="48"/>
      <c r="Y978" s="49"/>
      <c r="Z978" s="48"/>
      <c r="AA978" s="49"/>
      <c r="AB978" s="48"/>
      <c r="AC978" s="49"/>
      <c r="AD978" s="48"/>
    </row>
    <row r="979" spans="1:30" ht="15">
      <c r="A979" s="65" t="s">
        <v>264</v>
      </c>
      <c r="B979" s="65" t="s">
        <v>282</v>
      </c>
      <c r="C979" s="66"/>
      <c r="D979" s="67"/>
      <c r="E979" s="66"/>
      <c r="F979" s="69"/>
      <c r="G979" s="66"/>
      <c r="H979" s="70"/>
      <c r="I979" s="71"/>
      <c r="J979" s="71"/>
      <c r="K979" s="34" t="s">
        <v>65</v>
      </c>
      <c r="L979" s="72">
        <v>979</v>
      </c>
      <c r="M979" s="72"/>
      <c r="N979" s="73"/>
      <c r="O979" s="79" t="s">
        <v>417</v>
      </c>
      <c r="P979" s="79">
        <v>1</v>
      </c>
      <c r="Q979" s="79" t="s">
        <v>418</v>
      </c>
      <c r="R979" s="79"/>
      <c r="S979" s="79"/>
      <c r="T979" s="78" t="str">
        <f>REPLACE(INDEX(GroupVertices[Group],MATCH(Edges24[[#This Row],[Vertex 1]],GroupVertices[Vertex],0)),1,1,"")</f>
        <v>2</v>
      </c>
      <c r="U979" s="78" t="str">
        <f>REPLACE(INDEX(GroupVertices[Group],MATCH(Edges24[[#This Row],[Vertex 2]],GroupVertices[Vertex],0)),1,1,"")</f>
        <v>2</v>
      </c>
      <c r="V979" s="48"/>
      <c r="W979" s="49"/>
      <c r="X979" s="48"/>
      <c r="Y979" s="49"/>
      <c r="Z979" s="48"/>
      <c r="AA979" s="49"/>
      <c r="AB979" s="48"/>
      <c r="AC979" s="49"/>
      <c r="AD979" s="48"/>
    </row>
    <row r="980" spans="1:30" ht="15">
      <c r="A980" s="65" t="s">
        <v>282</v>
      </c>
      <c r="B980" s="65" t="s">
        <v>310</v>
      </c>
      <c r="C980" s="66"/>
      <c r="D980" s="67"/>
      <c r="E980" s="66"/>
      <c r="F980" s="69"/>
      <c r="G980" s="66"/>
      <c r="H980" s="70"/>
      <c r="I980" s="71"/>
      <c r="J980" s="71"/>
      <c r="K980" s="34" t="s">
        <v>65</v>
      </c>
      <c r="L980" s="72">
        <v>980</v>
      </c>
      <c r="M980" s="72"/>
      <c r="N980" s="73"/>
      <c r="O980" s="79" t="s">
        <v>417</v>
      </c>
      <c r="P980" s="79">
        <v>1</v>
      </c>
      <c r="Q980" s="79" t="s">
        <v>418</v>
      </c>
      <c r="R980" s="79"/>
      <c r="S980" s="79"/>
      <c r="T980" s="78" t="str">
        <f>REPLACE(INDEX(GroupVertices[Group],MATCH(Edges24[[#This Row],[Vertex 1]],GroupVertices[Vertex],0)),1,1,"")</f>
        <v>2</v>
      </c>
      <c r="U980" s="78" t="str">
        <f>REPLACE(INDEX(GroupVertices[Group],MATCH(Edges24[[#This Row],[Vertex 2]],GroupVertices[Vertex],0)),1,1,"")</f>
        <v>3</v>
      </c>
      <c r="V980" s="48"/>
      <c r="W980" s="49"/>
      <c r="X980" s="48"/>
      <c r="Y980" s="49"/>
      <c r="Z980" s="48"/>
      <c r="AA980" s="49"/>
      <c r="AB980" s="48"/>
      <c r="AC980" s="49"/>
      <c r="AD980" s="48"/>
    </row>
    <row r="981" spans="1:30" ht="15">
      <c r="A981" s="65" t="s">
        <v>282</v>
      </c>
      <c r="B981" s="65" t="s">
        <v>275</v>
      </c>
      <c r="C981" s="66"/>
      <c r="D981" s="67"/>
      <c r="E981" s="66"/>
      <c r="F981" s="69"/>
      <c r="G981" s="66"/>
      <c r="H981" s="70"/>
      <c r="I981" s="71"/>
      <c r="J981" s="71"/>
      <c r="K981" s="34" t="s">
        <v>65</v>
      </c>
      <c r="L981" s="72">
        <v>981</v>
      </c>
      <c r="M981" s="72"/>
      <c r="N981" s="73"/>
      <c r="O981" s="79" t="s">
        <v>417</v>
      </c>
      <c r="P981" s="79">
        <v>1</v>
      </c>
      <c r="Q981" s="79" t="s">
        <v>418</v>
      </c>
      <c r="R981" s="79"/>
      <c r="S981" s="79"/>
      <c r="T981" s="78" t="str">
        <f>REPLACE(INDEX(GroupVertices[Group],MATCH(Edges24[[#This Row],[Vertex 1]],GroupVertices[Vertex],0)),1,1,"")</f>
        <v>2</v>
      </c>
      <c r="U981" s="78" t="str">
        <f>REPLACE(INDEX(GroupVertices[Group],MATCH(Edges24[[#This Row],[Vertex 2]],GroupVertices[Vertex],0)),1,1,"")</f>
        <v>3</v>
      </c>
      <c r="V981" s="48"/>
      <c r="W981" s="49"/>
      <c r="X981" s="48"/>
      <c r="Y981" s="49"/>
      <c r="Z981" s="48"/>
      <c r="AA981" s="49"/>
      <c r="AB981" s="48"/>
      <c r="AC981" s="49"/>
      <c r="AD981" s="48"/>
    </row>
    <row r="982" spans="1:30" ht="15">
      <c r="A982" s="65" t="s">
        <v>282</v>
      </c>
      <c r="B982" s="65" t="s">
        <v>295</v>
      </c>
      <c r="C982" s="66"/>
      <c r="D982" s="67"/>
      <c r="E982" s="66"/>
      <c r="F982" s="69"/>
      <c r="G982" s="66"/>
      <c r="H982" s="70"/>
      <c r="I982" s="71"/>
      <c r="J982" s="71"/>
      <c r="K982" s="34" t="s">
        <v>65</v>
      </c>
      <c r="L982" s="72">
        <v>982</v>
      </c>
      <c r="M982" s="72"/>
      <c r="N982" s="73"/>
      <c r="O982" s="79" t="s">
        <v>417</v>
      </c>
      <c r="P982" s="79">
        <v>1</v>
      </c>
      <c r="Q982" s="79" t="s">
        <v>418</v>
      </c>
      <c r="R982" s="79"/>
      <c r="S982" s="79"/>
      <c r="T982" s="78" t="str">
        <f>REPLACE(INDEX(GroupVertices[Group],MATCH(Edges24[[#This Row],[Vertex 1]],GroupVertices[Vertex],0)),1,1,"")</f>
        <v>2</v>
      </c>
      <c r="U982" s="78" t="str">
        <f>REPLACE(INDEX(GroupVertices[Group],MATCH(Edges24[[#This Row],[Vertex 2]],GroupVertices[Vertex],0)),1,1,"")</f>
        <v>2</v>
      </c>
      <c r="V982" s="48"/>
      <c r="W982" s="49"/>
      <c r="X982" s="48"/>
      <c r="Y982" s="49"/>
      <c r="Z982" s="48"/>
      <c r="AA982" s="49"/>
      <c r="AB982" s="48"/>
      <c r="AC982" s="49"/>
      <c r="AD982" s="48"/>
    </row>
    <row r="983" spans="1:30" ht="15">
      <c r="A983" s="65" t="s">
        <v>282</v>
      </c>
      <c r="B983" s="65" t="s">
        <v>312</v>
      </c>
      <c r="C983" s="66"/>
      <c r="D983" s="67"/>
      <c r="E983" s="66"/>
      <c r="F983" s="69"/>
      <c r="G983" s="66"/>
      <c r="H983" s="70"/>
      <c r="I983" s="71"/>
      <c r="J983" s="71"/>
      <c r="K983" s="34" t="s">
        <v>66</v>
      </c>
      <c r="L983" s="72">
        <v>983</v>
      </c>
      <c r="M983" s="72"/>
      <c r="N983" s="73"/>
      <c r="O983" s="79" t="s">
        <v>417</v>
      </c>
      <c r="P983" s="79">
        <v>1</v>
      </c>
      <c r="Q983" s="79" t="s">
        <v>418</v>
      </c>
      <c r="R983" s="79"/>
      <c r="S983" s="79"/>
      <c r="T983" s="78" t="str">
        <f>REPLACE(INDEX(GroupVertices[Group],MATCH(Edges24[[#This Row],[Vertex 1]],GroupVertices[Vertex],0)),1,1,"")</f>
        <v>2</v>
      </c>
      <c r="U983" s="78" t="str">
        <f>REPLACE(INDEX(GroupVertices[Group],MATCH(Edges24[[#This Row],[Vertex 2]],GroupVertices[Vertex],0)),1,1,"")</f>
        <v>2</v>
      </c>
      <c r="V983" s="48"/>
      <c r="W983" s="49"/>
      <c r="X983" s="48"/>
      <c r="Y983" s="49"/>
      <c r="Z983" s="48"/>
      <c r="AA983" s="49"/>
      <c r="AB983" s="48"/>
      <c r="AC983" s="49"/>
      <c r="AD983" s="48"/>
    </row>
    <row r="984" spans="1:30" ht="15">
      <c r="A984" s="65" t="s">
        <v>282</v>
      </c>
      <c r="B984" s="65" t="s">
        <v>331</v>
      </c>
      <c r="C984" s="66"/>
      <c r="D984" s="67"/>
      <c r="E984" s="66"/>
      <c r="F984" s="69"/>
      <c r="G984" s="66"/>
      <c r="H984" s="70"/>
      <c r="I984" s="71"/>
      <c r="J984" s="71"/>
      <c r="K984" s="34" t="s">
        <v>66</v>
      </c>
      <c r="L984" s="72">
        <v>984</v>
      </c>
      <c r="M984" s="72"/>
      <c r="N984" s="73"/>
      <c r="O984" s="79" t="s">
        <v>417</v>
      </c>
      <c r="P984" s="79">
        <v>1</v>
      </c>
      <c r="Q984" s="79" t="s">
        <v>418</v>
      </c>
      <c r="R984" s="79"/>
      <c r="S984" s="79"/>
      <c r="T984" s="78" t="str">
        <f>REPLACE(INDEX(GroupVertices[Group],MATCH(Edges24[[#This Row],[Vertex 1]],GroupVertices[Vertex],0)),1,1,"")</f>
        <v>2</v>
      </c>
      <c r="U984" s="78" t="str">
        <f>REPLACE(INDEX(GroupVertices[Group],MATCH(Edges24[[#This Row],[Vertex 2]],GroupVertices[Vertex],0)),1,1,"")</f>
        <v>4</v>
      </c>
      <c r="V984" s="48"/>
      <c r="W984" s="49"/>
      <c r="X984" s="48"/>
      <c r="Y984" s="49"/>
      <c r="Z984" s="48"/>
      <c r="AA984" s="49"/>
      <c r="AB984" s="48"/>
      <c r="AC984" s="49"/>
      <c r="AD984" s="48"/>
    </row>
    <row r="985" spans="1:30" ht="15">
      <c r="A985" s="65" t="s">
        <v>199</v>
      </c>
      <c r="B985" s="65" t="s">
        <v>282</v>
      </c>
      <c r="C985" s="66"/>
      <c r="D985" s="67"/>
      <c r="E985" s="66"/>
      <c r="F985" s="69"/>
      <c r="G985" s="66"/>
      <c r="H985" s="70"/>
      <c r="I985" s="71"/>
      <c r="J985" s="71"/>
      <c r="K985" s="34" t="s">
        <v>65</v>
      </c>
      <c r="L985" s="72">
        <v>985</v>
      </c>
      <c r="M985" s="72"/>
      <c r="N985" s="73"/>
      <c r="O985" s="79" t="s">
        <v>417</v>
      </c>
      <c r="P985" s="79">
        <v>1</v>
      </c>
      <c r="Q985" s="79" t="s">
        <v>418</v>
      </c>
      <c r="R985" s="79"/>
      <c r="S985" s="79"/>
      <c r="T985" s="78" t="str">
        <f>REPLACE(INDEX(GroupVertices[Group],MATCH(Edges24[[#This Row],[Vertex 1]],GroupVertices[Vertex],0)),1,1,"")</f>
        <v>1</v>
      </c>
      <c r="U985" s="78" t="str">
        <f>REPLACE(INDEX(GroupVertices[Group],MATCH(Edges24[[#This Row],[Vertex 2]],GroupVertices[Vertex],0)),1,1,"")</f>
        <v>2</v>
      </c>
      <c r="V985" s="48"/>
      <c r="W985" s="49"/>
      <c r="X985" s="48"/>
      <c r="Y985" s="49"/>
      <c r="Z985" s="48"/>
      <c r="AA985" s="49"/>
      <c r="AB985" s="48"/>
      <c r="AC985" s="49"/>
      <c r="AD985" s="48"/>
    </row>
    <row r="986" spans="1:30" ht="15">
      <c r="A986" s="65" t="s">
        <v>283</v>
      </c>
      <c r="B986" s="65" t="s">
        <v>282</v>
      </c>
      <c r="C986" s="66"/>
      <c r="D986" s="67"/>
      <c r="E986" s="66"/>
      <c r="F986" s="69"/>
      <c r="G986" s="66"/>
      <c r="H986" s="70"/>
      <c r="I986" s="71"/>
      <c r="J986" s="71"/>
      <c r="K986" s="34" t="s">
        <v>65</v>
      </c>
      <c r="L986" s="72">
        <v>986</v>
      </c>
      <c r="M986" s="72"/>
      <c r="N986" s="73"/>
      <c r="O986" s="79" t="s">
        <v>417</v>
      </c>
      <c r="P986" s="79">
        <v>1</v>
      </c>
      <c r="Q986" s="79" t="s">
        <v>418</v>
      </c>
      <c r="R986" s="79"/>
      <c r="S986" s="79"/>
      <c r="T986" s="78" t="str">
        <f>REPLACE(INDEX(GroupVertices[Group],MATCH(Edges24[[#This Row],[Vertex 1]],GroupVertices[Vertex],0)),1,1,"")</f>
        <v>2</v>
      </c>
      <c r="U986" s="78" t="str">
        <f>REPLACE(INDEX(GroupVertices[Group],MATCH(Edges24[[#This Row],[Vertex 2]],GroupVertices[Vertex],0)),1,1,"")</f>
        <v>2</v>
      </c>
      <c r="V986" s="48"/>
      <c r="W986" s="49"/>
      <c r="X986" s="48"/>
      <c r="Y986" s="49"/>
      <c r="Z986" s="48"/>
      <c r="AA986" s="49"/>
      <c r="AB986" s="48"/>
      <c r="AC986" s="49"/>
      <c r="AD986" s="48"/>
    </row>
    <row r="987" spans="1:30" ht="15">
      <c r="A987" s="65" t="s">
        <v>288</v>
      </c>
      <c r="B987" s="65" t="s">
        <v>282</v>
      </c>
      <c r="C987" s="66"/>
      <c r="D987" s="67"/>
      <c r="E987" s="66"/>
      <c r="F987" s="69"/>
      <c r="G987" s="66"/>
      <c r="H987" s="70"/>
      <c r="I987" s="71"/>
      <c r="J987" s="71"/>
      <c r="K987" s="34" t="s">
        <v>65</v>
      </c>
      <c r="L987" s="72">
        <v>987</v>
      </c>
      <c r="M987" s="72"/>
      <c r="N987" s="73"/>
      <c r="O987" s="79" t="s">
        <v>417</v>
      </c>
      <c r="P987" s="79">
        <v>1</v>
      </c>
      <c r="Q987" s="79" t="s">
        <v>418</v>
      </c>
      <c r="R987" s="79"/>
      <c r="S987" s="79"/>
      <c r="T987" s="78" t="str">
        <f>REPLACE(INDEX(GroupVertices[Group],MATCH(Edges24[[#This Row],[Vertex 1]],GroupVertices[Vertex],0)),1,1,"")</f>
        <v>2</v>
      </c>
      <c r="U987" s="78" t="str">
        <f>REPLACE(INDEX(GroupVertices[Group],MATCH(Edges24[[#This Row],[Vertex 2]],GroupVertices[Vertex],0)),1,1,"")</f>
        <v>2</v>
      </c>
      <c r="V987" s="48"/>
      <c r="W987" s="49"/>
      <c r="X987" s="48"/>
      <c r="Y987" s="49"/>
      <c r="Z987" s="48"/>
      <c r="AA987" s="49"/>
      <c r="AB987" s="48"/>
      <c r="AC987" s="49"/>
      <c r="AD987" s="48"/>
    </row>
    <row r="988" spans="1:30" ht="15">
      <c r="A988" s="65" t="s">
        <v>312</v>
      </c>
      <c r="B988" s="65" t="s">
        <v>282</v>
      </c>
      <c r="C988" s="66"/>
      <c r="D988" s="67"/>
      <c r="E988" s="66"/>
      <c r="F988" s="69"/>
      <c r="G988" s="66"/>
      <c r="H988" s="70"/>
      <c r="I988" s="71"/>
      <c r="J988" s="71"/>
      <c r="K988" s="34" t="s">
        <v>66</v>
      </c>
      <c r="L988" s="72">
        <v>988</v>
      </c>
      <c r="M988" s="72"/>
      <c r="N988" s="73"/>
      <c r="O988" s="79" t="s">
        <v>417</v>
      </c>
      <c r="P988" s="79">
        <v>1</v>
      </c>
      <c r="Q988" s="79" t="s">
        <v>418</v>
      </c>
      <c r="R988" s="79"/>
      <c r="S988" s="79"/>
      <c r="T988" s="78" t="str">
        <f>REPLACE(INDEX(GroupVertices[Group],MATCH(Edges24[[#This Row],[Vertex 1]],GroupVertices[Vertex],0)),1,1,"")</f>
        <v>2</v>
      </c>
      <c r="U988" s="78" t="str">
        <f>REPLACE(INDEX(GroupVertices[Group],MATCH(Edges24[[#This Row],[Vertex 2]],GroupVertices[Vertex],0)),1,1,"")</f>
        <v>2</v>
      </c>
      <c r="V988" s="48"/>
      <c r="W988" s="49"/>
      <c r="X988" s="48"/>
      <c r="Y988" s="49"/>
      <c r="Z988" s="48"/>
      <c r="AA988" s="49"/>
      <c r="AB988" s="48"/>
      <c r="AC988" s="49"/>
      <c r="AD988" s="48"/>
    </row>
    <row r="989" spans="1:30" ht="15">
      <c r="A989" s="65" t="s">
        <v>331</v>
      </c>
      <c r="B989" s="65" t="s">
        <v>282</v>
      </c>
      <c r="C989" s="66"/>
      <c r="D989" s="67"/>
      <c r="E989" s="66"/>
      <c r="F989" s="69"/>
      <c r="G989" s="66"/>
      <c r="H989" s="70"/>
      <c r="I989" s="71"/>
      <c r="J989" s="71"/>
      <c r="K989" s="34" t="s">
        <v>66</v>
      </c>
      <c r="L989" s="72">
        <v>989</v>
      </c>
      <c r="M989" s="72"/>
      <c r="N989" s="73"/>
      <c r="O989" s="79" t="s">
        <v>417</v>
      </c>
      <c r="P989" s="79">
        <v>1</v>
      </c>
      <c r="Q989" s="79" t="s">
        <v>418</v>
      </c>
      <c r="R989" s="79"/>
      <c r="S989" s="79"/>
      <c r="T989" s="78" t="str">
        <f>REPLACE(INDEX(GroupVertices[Group],MATCH(Edges24[[#This Row],[Vertex 1]],GroupVertices[Vertex],0)),1,1,"")</f>
        <v>4</v>
      </c>
      <c r="U989" s="78" t="str">
        <f>REPLACE(INDEX(GroupVertices[Group],MATCH(Edges24[[#This Row],[Vertex 2]],GroupVertices[Vertex],0)),1,1,"")</f>
        <v>2</v>
      </c>
      <c r="V989" s="48"/>
      <c r="W989" s="49"/>
      <c r="X989" s="48"/>
      <c r="Y989" s="49"/>
      <c r="Z989" s="48"/>
      <c r="AA989" s="49"/>
      <c r="AB989" s="48"/>
      <c r="AC989" s="49"/>
      <c r="AD989" s="48"/>
    </row>
    <row r="990" spans="1:30" ht="15">
      <c r="A990" s="65" t="s">
        <v>336</v>
      </c>
      <c r="B990" s="65" t="s">
        <v>401</v>
      </c>
      <c r="C990" s="66"/>
      <c r="D990" s="67"/>
      <c r="E990" s="66"/>
      <c r="F990" s="69"/>
      <c r="G990" s="66"/>
      <c r="H990" s="70"/>
      <c r="I990" s="71"/>
      <c r="J990" s="71"/>
      <c r="K990" s="34" t="s">
        <v>65</v>
      </c>
      <c r="L990" s="72">
        <v>990</v>
      </c>
      <c r="M990" s="72"/>
      <c r="N990" s="73"/>
      <c r="O990" s="79" t="s">
        <v>417</v>
      </c>
      <c r="P990" s="79">
        <v>1</v>
      </c>
      <c r="Q990" s="79" t="s">
        <v>418</v>
      </c>
      <c r="R990" s="79"/>
      <c r="S990" s="79"/>
      <c r="T990" s="78" t="str">
        <f>REPLACE(INDEX(GroupVertices[Group],MATCH(Edges24[[#This Row],[Vertex 1]],GroupVertices[Vertex],0)),1,1,"")</f>
        <v>3</v>
      </c>
      <c r="U990" s="78" t="str">
        <f>REPLACE(INDEX(GroupVertices[Group],MATCH(Edges24[[#This Row],[Vertex 2]],GroupVertices[Vertex],0)),1,1,"")</f>
        <v>2</v>
      </c>
      <c r="V990" s="48"/>
      <c r="W990" s="49"/>
      <c r="X990" s="48"/>
      <c r="Y990" s="49"/>
      <c r="Z990" s="48"/>
      <c r="AA990" s="49"/>
      <c r="AB990" s="48"/>
      <c r="AC990" s="49"/>
      <c r="AD990" s="48"/>
    </row>
    <row r="991" spans="1:30" ht="15">
      <c r="A991" s="65" t="s">
        <v>242</v>
      </c>
      <c r="B991" s="65" t="s">
        <v>401</v>
      </c>
      <c r="C991" s="66"/>
      <c r="D991" s="67"/>
      <c r="E991" s="66"/>
      <c r="F991" s="69"/>
      <c r="G991" s="66"/>
      <c r="H991" s="70"/>
      <c r="I991" s="71"/>
      <c r="J991" s="71"/>
      <c r="K991" s="34" t="s">
        <v>65</v>
      </c>
      <c r="L991" s="72">
        <v>991</v>
      </c>
      <c r="M991" s="72"/>
      <c r="N991" s="73"/>
      <c r="O991" s="79" t="s">
        <v>417</v>
      </c>
      <c r="P991" s="79">
        <v>1</v>
      </c>
      <c r="Q991" s="79" t="s">
        <v>418</v>
      </c>
      <c r="R991" s="79"/>
      <c r="S991" s="79"/>
      <c r="T991" s="78" t="str">
        <f>REPLACE(INDEX(GroupVertices[Group],MATCH(Edges24[[#This Row],[Vertex 1]],GroupVertices[Vertex],0)),1,1,"")</f>
        <v>2</v>
      </c>
      <c r="U991" s="78" t="str">
        <f>REPLACE(INDEX(GroupVertices[Group],MATCH(Edges24[[#This Row],[Vertex 2]],GroupVertices[Vertex],0)),1,1,"")</f>
        <v>2</v>
      </c>
      <c r="V991" s="48"/>
      <c r="W991" s="49"/>
      <c r="X991" s="48"/>
      <c r="Y991" s="49"/>
      <c r="Z991" s="48"/>
      <c r="AA991" s="49"/>
      <c r="AB991" s="48"/>
      <c r="AC991" s="49"/>
      <c r="AD991" s="48"/>
    </row>
    <row r="992" spans="1:30" ht="15">
      <c r="A992" s="65" t="s">
        <v>260</v>
      </c>
      <c r="B992" s="65" t="s">
        <v>401</v>
      </c>
      <c r="C992" s="66"/>
      <c r="D992" s="67"/>
      <c r="E992" s="66"/>
      <c r="F992" s="69"/>
      <c r="G992" s="66"/>
      <c r="H992" s="70"/>
      <c r="I992" s="71"/>
      <c r="J992" s="71"/>
      <c r="K992" s="34" t="s">
        <v>65</v>
      </c>
      <c r="L992" s="72">
        <v>992</v>
      </c>
      <c r="M992" s="72"/>
      <c r="N992" s="73"/>
      <c r="O992" s="79" t="s">
        <v>417</v>
      </c>
      <c r="P992" s="79">
        <v>1</v>
      </c>
      <c r="Q992" s="79" t="s">
        <v>418</v>
      </c>
      <c r="R992" s="79"/>
      <c r="S992" s="79"/>
      <c r="T992" s="78" t="str">
        <f>REPLACE(INDEX(GroupVertices[Group],MATCH(Edges24[[#This Row],[Vertex 1]],GroupVertices[Vertex],0)),1,1,"")</f>
        <v>3</v>
      </c>
      <c r="U992" s="78" t="str">
        <f>REPLACE(INDEX(GroupVertices[Group],MATCH(Edges24[[#This Row],[Vertex 2]],GroupVertices[Vertex],0)),1,1,"")</f>
        <v>2</v>
      </c>
      <c r="V992" s="48"/>
      <c r="W992" s="49"/>
      <c r="X992" s="48"/>
      <c r="Y992" s="49"/>
      <c r="Z992" s="48"/>
      <c r="AA992" s="49"/>
      <c r="AB992" s="48"/>
      <c r="AC992" s="49"/>
      <c r="AD992" s="48"/>
    </row>
    <row r="993" spans="1:30" ht="15">
      <c r="A993" s="65" t="s">
        <v>234</v>
      </c>
      <c r="B993" s="65" t="s">
        <v>401</v>
      </c>
      <c r="C993" s="66"/>
      <c r="D993" s="67"/>
      <c r="E993" s="66"/>
      <c r="F993" s="69"/>
      <c r="G993" s="66"/>
      <c r="H993" s="70"/>
      <c r="I993" s="71"/>
      <c r="J993" s="71"/>
      <c r="K993" s="34" t="s">
        <v>65</v>
      </c>
      <c r="L993" s="72">
        <v>993</v>
      </c>
      <c r="M993" s="72"/>
      <c r="N993" s="73"/>
      <c r="O993" s="79" t="s">
        <v>417</v>
      </c>
      <c r="P993" s="79">
        <v>1</v>
      </c>
      <c r="Q993" s="79" t="s">
        <v>418</v>
      </c>
      <c r="R993" s="79"/>
      <c r="S993" s="79"/>
      <c r="T993" s="78" t="str">
        <f>REPLACE(INDEX(GroupVertices[Group],MATCH(Edges24[[#This Row],[Vertex 1]],GroupVertices[Vertex],0)),1,1,"")</f>
        <v>2</v>
      </c>
      <c r="U993" s="78" t="str">
        <f>REPLACE(INDEX(GroupVertices[Group],MATCH(Edges24[[#This Row],[Vertex 2]],GroupVertices[Vertex],0)),1,1,"")</f>
        <v>2</v>
      </c>
      <c r="V993" s="48"/>
      <c r="W993" s="49"/>
      <c r="X993" s="48"/>
      <c r="Y993" s="49"/>
      <c r="Z993" s="48"/>
      <c r="AA993" s="49"/>
      <c r="AB993" s="48"/>
      <c r="AC993" s="49"/>
      <c r="AD993" s="48"/>
    </row>
    <row r="994" spans="1:30" ht="15">
      <c r="A994" s="65" t="s">
        <v>272</v>
      </c>
      <c r="B994" s="65" t="s">
        <v>401</v>
      </c>
      <c r="C994" s="66"/>
      <c r="D994" s="67"/>
      <c r="E994" s="66"/>
      <c r="F994" s="69"/>
      <c r="G994" s="66"/>
      <c r="H994" s="70"/>
      <c r="I994" s="71"/>
      <c r="J994" s="71"/>
      <c r="K994" s="34" t="s">
        <v>65</v>
      </c>
      <c r="L994" s="72">
        <v>994</v>
      </c>
      <c r="M994" s="72"/>
      <c r="N994" s="73"/>
      <c r="O994" s="79" t="s">
        <v>417</v>
      </c>
      <c r="P994" s="79">
        <v>1</v>
      </c>
      <c r="Q994" s="79" t="s">
        <v>418</v>
      </c>
      <c r="R994" s="79"/>
      <c r="S994" s="79"/>
      <c r="T994" s="78" t="str">
        <f>REPLACE(INDEX(GroupVertices[Group],MATCH(Edges24[[#This Row],[Vertex 1]],GroupVertices[Vertex],0)),1,1,"")</f>
        <v>1</v>
      </c>
      <c r="U994" s="78" t="str">
        <f>REPLACE(INDEX(GroupVertices[Group],MATCH(Edges24[[#This Row],[Vertex 2]],GroupVertices[Vertex],0)),1,1,"")</f>
        <v>2</v>
      </c>
      <c r="V994" s="48"/>
      <c r="W994" s="49"/>
      <c r="X994" s="48"/>
      <c r="Y994" s="49"/>
      <c r="Z994" s="48"/>
      <c r="AA994" s="49"/>
      <c r="AB994" s="48"/>
      <c r="AC994" s="49"/>
      <c r="AD994" s="48"/>
    </row>
    <row r="995" spans="1:30" ht="15">
      <c r="A995" s="65" t="s">
        <v>288</v>
      </c>
      <c r="B995" s="65" t="s">
        <v>401</v>
      </c>
      <c r="C995" s="66"/>
      <c r="D995" s="67"/>
      <c r="E995" s="66"/>
      <c r="F995" s="69"/>
      <c r="G995" s="66"/>
      <c r="H995" s="70"/>
      <c r="I995" s="71"/>
      <c r="J995" s="71"/>
      <c r="K995" s="34" t="s">
        <v>65</v>
      </c>
      <c r="L995" s="72">
        <v>995</v>
      </c>
      <c r="M995" s="72"/>
      <c r="N995" s="73"/>
      <c r="O995" s="79" t="s">
        <v>417</v>
      </c>
      <c r="P995" s="79">
        <v>1</v>
      </c>
      <c r="Q995" s="79" t="s">
        <v>418</v>
      </c>
      <c r="R995" s="79"/>
      <c r="S995" s="79"/>
      <c r="T995" s="78" t="str">
        <f>REPLACE(INDEX(GroupVertices[Group],MATCH(Edges24[[#This Row],[Vertex 1]],GroupVertices[Vertex],0)),1,1,"")</f>
        <v>2</v>
      </c>
      <c r="U995" s="78" t="str">
        <f>REPLACE(INDEX(GroupVertices[Group],MATCH(Edges24[[#This Row],[Vertex 2]],GroupVertices[Vertex],0)),1,1,"")</f>
        <v>2</v>
      </c>
      <c r="V995" s="48"/>
      <c r="W995" s="49"/>
      <c r="X995" s="48"/>
      <c r="Y995" s="49"/>
      <c r="Z995" s="48"/>
      <c r="AA995" s="49"/>
      <c r="AB995" s="48"/>
      <c r="AC995" s="49"/>
      <c r="AD995" s="48"/>
    </row>
    <row r="996" spans="1:30" ht="15">
      <c r="A996" s="65" t="s">
        <v>199</v>
      </c>
      <c r="B996" s="65" t="s">
        <v>401</v>
      </c>
      <c r="C996" s="66"/>
      <c r="D996" s="67"/>
      <c r="E996" s="66"/>
      <c r="F996" s="69"/>
      <c r="G996" s="66"/>
      <c r="H996" s="70"/>
      <c r="I996" s="71"/>
      <c r="J996" s="71"/>
      <c r="K996" s="34" t="s">
        <v>65</v>
      </c>
      <c r="L996" s="72">
        <v>996</v>
      </c>
      <c r="M996" s="72"/>
      <c r="N996" s="73"/>
      <c r="O996" s="79" t="s">
        <v>417</v>
      </c>
      <c r="P996" s="79">
        <v>1</v>
      </c>
      <c r="Q996" s="79" t="s">
        <v>418</v>
      </c>
      <c r="R996" s="79"/>
      <c r="S996" s="79"/>
      <c r="T996" s="78" t="str">
        <f>REPLACE(INDEX(GroupVertices[Group],MATCH(Edges24[[#This Row],[Vertex 1]],GroupVertices[Vertex],0)),1,1,"")</f>
        <v>1</v>
      </c>
      <c r="U996" s="78" t="str">
        <f>REPLACE(INDEX(GroupVertices[Group],MATCH(Edges24[[#This Row],[Vertex 2]],GroupVertices[Vertex],0)),1,1,"")</f>
        <v>2</v>
      </c>
      <c r="V996" s="48"/>
      <c r="W996" s="49"/>
      <c r="X996" s="48"/>
      <c r="Y996" s="49"/>
      <c r="Z996" s="48"/>
      <c r="AA996" s="49"/>
      <c r="AB996" s="48"/>
      <c r="AC996" s="49"/>
      <c r="AD996" s="48"/>
    </row>
    <row r="997" spans="1:30" ht="15">
      <c r="A997" s="65" t="s">
        <v>331</v>
      </c>
      <c r="B997" s="65" t="s">
        <v>401</v>
      </c>
      <c r="C997" s="66"/>
      <c r="D997" s="67"/>
      <c r="E997" s="66"/>
      <c r="F997" s="69"/>
      <c r="G997" s="66"/>
      <c r="H997" s="70"/>
      <c r="I997" s="71"/>
      <c r="J997" s="71"/>
      <c r="K997" s="34" t="s">
        <v>65</v>
      </c>
      <c r="L997" s="72">
        <v>997</v>
      </c>
      <c r="M997" s="72"/>
      <c r="N997" s="73"/>
      <c r="O997" s="79" t="s">
        <v>417</v>
      </c>
      <c r="P997" s="79">
        <v>1</v>
      </c>
      <c r="Q997" s="79" t="s">
        <v>418</v>
      </c>
      <c r="R997" s="79"/>
      <c r="S997" s="79"/>
      <c r="T997" s="78" t="str">
        <f>REPLACE(INDEX(GroupVertices[Group],MATCH(Edges24[[#This Row],[Vertex 1]],GroupVertices[Vertex],0)),1,1,"")</f>
        <v>4</v>
      </c>
      <c r="U997" s="78" t="str">
        <f>REPLACE(INDEX(GroupVertices[Group],MATCH(Edges24[[#This Row],[Vertex 2]],GroupVertices[Vertex],0)),1,1,"")</f>
        <v>2</v>
      </c>
      <c r="V997" s="48"/>
      <c r="W997" s="49"/>
      <c r="X997" s="48"/>
      <c r="Y997" s="49"/>
      <c r="Z997" s="48"/>
      <c r="AA997" s="49"/>
      <c r="AB997" s="48"/>
      <c r="AC997" s="49"/>
      <c r="AD997" s="48"/>
    </row>
    <row r="998" spans="1:30" ht="15">
      <c r="A998" s="65" t="s">
        <v>337</v>
      </c>
      <c r="B998" s="65" t="s">
        <v>312</v>
      </c>
      <c r="C998" s="66"/>
      <c r="D998" s="67"/>
      <c r="E998" s="66"/>
      <c r="F998" s="69"/>
      <c r="G998" s="66"/>
      <c r="H998" s="70"/>
      <c r="I998" s="71"/>
      <c r="J998" s="71"/>
      <c r="K998" s="34" t="s">
        <v>65</v>
      </c>
      <c r="L998" s="72">
        <v>998</v>
      </c>
      <c r="M998" s="72"/>
      <c r="N998" s="73"/>
      <c r="O998" s="79" t="s">
        <v>417</v>
      </c>
      <c r="P998" s="79">
        <v>1</v>
      </c>
      <c r="Q998" s="79" t="s">
        <v>418</v>
      </c>
      <c r="R998" s="79"/>
      <c r="S998" s="79"/>
      <c r="T998" s="78" t="str">
        <f>REPLACE(INDEX(GroupVertices[Group],MATCH(Edges24[[#This Row],[Vertex 1]],GroupVertices[Vertex],0)),1,1,"")</f>
        <v>4</v>
      </c>
      <c r="U998" s="78" t="str">
        <f>REPLACE(INDEX(GroupVertices[Group],MATCH(Edges24[[#This Row],[Vertex 2]],GroupVertices[Vertex],0)),1,1,"")</f>
        <v>2</v>
      </c>
      <c r="V998" s="48"/>
      <c r="W998" s="49"/>
      <c r="X998" s="48"/>
      <c r="Y998" s="49"/>
      <c r="Z998" s="48"/>
      <c r="AA998" s="49"/>
      <c r="AB998" s="48"/>
      <c r="AC998" s="49"/>
      <c r="AD998" s="48"/>
    </row>
    <row r="999" spans="1:30" ht="15">
      <c r="A999" s="65" t="s">
        <v>337</v>
      </c>
      <c r="B999" s="65" t="s">
        <v>316</v>
      </c>
      <c r="C999" s="66"/>
      <c r="D999" s="67"/>
      <c r="E999" s="66"/>
      <c r="F999" s="69"/>
      <c r="G999" s="66"/>
      <c r="H999" s="70"/>
      <c r="I999" s="71"/>
      <c r="J999" s="71"/>
      <c r="K999" s="34" t="s">
        <v>65</v>
      </c>
      <c r="L999" s="72">
        <v>999</v>
      </c>
      <c r="M999" s="72"/>
      <c r="N999" s="73"/>
      <c r="O999" s="79" t="s">
        <v>417</v>
      </c>
      <c r="P999" s="79">
        <v>1</v>
      </c>
      <c r="Q999" s="79" t="s">
        <v>418</v>
      </c>
      <c r="R999" s="79"/>
      <c r="S999" s="79"/>
      <c r="T999" s="78" t="str">
        <f>REPLACE(INDEX(GroupVertices[Group],MATCH(Edges24[[#This Row],[Vertex 1]],GroupVertices[Vertex],0)),1,1,"")</f>
        <v>4</v>
      </c>
      <c r="U999" s="78" t="str">
        <f>REPLACE(INDEX(GroupVertices[Group],MATCH(Edges24[[#This Row],[Vertex 2]],GroupVertices[Vertex],0)),1,1,"")</f>
        <v>4</v>
      </c>
      <c r="V999" s="48"/>
      <c r="W999" s="49"/>
      <c r="X999" s="48"/>
      <c r="Y999" s="49"/>
      <c r="Z999" s="48"/>
      <c r="AA999" s="49"/>
      <c r="AB999" s="48"/>
      <c r="AC999" s="49"/>
      <c r="AD999" s="48"/>
    </row>
    <row r="1000" spans="1:30" ht="15">
      <c r="A1000" s="65" t="s">
        <v>337</v>
      </c>
      <c r="B1000" s="65" t="s">
        <v>331</v>
      </c>
      <c r="C1000" s="66"/>
      <c r="D1000" s="67"/>
      <c r="E1000" s="66"/>
      <c r="F1000" s="69"/>
      <c r="G1000" s="66"/>
      <c r="H1000" s="70"/>
      <c r="I1000" s="71"/>
      <c r="J1000" s="71"/>
      <c r="K1000" s="34" t="s">
        <v>65</v>
      </c>
      <c r="L1000" s="72">
        <v>1000</v>
      </c>
      <c r="M1000" s="72"/>
      <c r="N1000" s="73"/>
      <c r="O1000" s="79" t="s">
        <v>417</v>
      </c>
      <c r="P1000" s="79">
        <v>1</v>
      </c>
      <c r="Q1000" s="79" t="s">
        <v>418</v>
      </c>
      <c r="R1000" s="79"/>
      <c r="S1000" s="79"/>
      <c r="T1000" s="78" t="str">
        <f>REPLACE(INDEX(GroupVertices[Group],MATCH(Edges24[[#This Row],[Vertex 1]],GroupVertices[Vertex],0)),1,1,"")</f>
        <v>4</v>
      </c>
      <c r="U1000" s="78" t="str">
        <f>REPLACE(INDEX(GroupVertices[Group],MATCH(Edges24[[#This Row],[Vertex 2]],GroupVertices[Vertex],0)),1,1,"")</f>
        <v>4</v>
      </c>
      <c r="V1000" s="48"/>
      <c r="W1000" s="49"/>
      <c r="X1000" s="48"/>
      <c r="Y1000" s="49"/>
      <c r="Z1000" s="48"/>
      <c r="AA1000" s="49"/>
      <c r="AB1000" s="48"/>
      <c r="AC1000" s="49"/>
      <c r="AD1000" s="48"/>
    </row>
    <row r="1001" spans="1:30" ht="15">
      <c r="A1001" s="65" t="s">
        <v>199</v>
      </c>
      <c r="B1001" s="65" t="s">
        <v>337</v>
      </c>
      <c r="C1001" s="66"/>
      <c r="D1001" s="67"/>
      <c r="E1001" s="66"/>
      <c r="F1001" s="69"/>
      <c r="G1001" s="66"/>
      <c r="H1001" s="70"/>
      <c r="I1001" s="71"/>
      <c r="J1001" s="71"/>
      <c r="K1001" s="34" t="s">
        <v>65</v>
      </c>
      <c r="L1001" s="72">
        <v>1001</v>
      </c>
      <c r="M1001" s="72"/>
      <c r="N1001" s="73"/>
      <c r="O1001" s="79" t="s">
        <v>417</v>
      </c>
      <c r="P1001" s="79">
        <v>1</v>
      </c>
      <c r="Q1001" s="79" t="s">
        <v>418</v>
      </c>
      <c r="R1001" s="79"/>
      <c r="S1001" s="79"/>
      <c r="T1001" s="78" t="str">
        <f>REPLACE(INDEX(GroupVertices[Group],MATCH(Edges24[[#This Row],[Vertex 1]],GroupVertices[Vertex],0)),1,1,"")</f>
        <v>1</v>
      </c>
      <c r="U1001" s="78" t="str">
        <f>REPLACE(INDEX(GroupVertices[Group],MATCH(Edges24[[#This Row],[Vertex 2]],GroupVertices[Vertex],0)),1,1,"")</f>
        <v>4</v>
      </c>
      <c r="V1001" s="48"/>
      <c r="W1001" s="49"/>
      <c r="X1001" s="48"/>
      <c r="Y1001" s="49"/>
      <c r="Z1001" s="48"/>
      <c r="AA1001" s="49"/>
      <c r="AB1001" s="48"/>
      <c r="AC1001" s="49"/>
      <c r="AD1001" s="48"/>
    </row>
    <row r="1002" spans="1:30" ht="15">
      <c r="A1002" s="65" t="s">
        <v>317</v>
      </c>
      <c r="B1002" s="65" t="s">
        <v>413</v>
      </c>
      <c r="C1002" s="66"/>
      <c r="D1002" s="67"/>
      <c r="E1002" s="66"/>
      <c r="F1002" s="69"/>
      <c r="G1002" s="66"/>
      <c r="H1002" s="70"/>
      <c r="I1002" s="71"/>
      <c r="J1002" s="71"/>
      <c r="K1002" s="34" t="s">
        <v>65</v>
      </c>
      <c r="L1002" s="72">
        <v>1002</v>
      </c>
      <c r="M1002" s="72"/>
      <c r="N1002" s="73"/>
      <c r="O1002" s="79" t="s">
        <v>417</v>
      </c>
      <c r="P1002" s="79">
        <v>1</v>
      </c>
      <c r="Q1002" s="79" t="s">
        <v>418</v>
      </c>
      <c r="R1002" s="79"/>
      <c r="S1002" s="79"/>
      <c r="T1002" s="78" t="str">
        <f>REPLACE(INDEX(GroupVertices[Group],MATCH(Edges24[[#This Row],[Vertex 1]],GroupVertices[Vertex],0)),1,1,"")</f>
        <v>3</v>
      </c>
      <c r="U1002" s="78" t="str">
        <f>REPLACE(INDEX(GroupVertices[Group],MATCH(Edges24[[#This Row],[Vertex 2]],GroupVertices[Vertex],0)),1,1,"")</f>
        <v>5</v>
      </c>
      <c r="V1002" s="48"/>
      <c r="W1002" s="49"/>
      <c r="X1002" s="48"/>
      <c r="Y1002" s="49"/>
      <c r="Z1002" s="48"/>
      <c r="AA1002" s="49"/>
      <c r="AB1002" s="48"/>
      <c r="AC1002" s="49"/>
      <c r="AD1002" s="48"/>
    </row>
    <row r="1003" spans="1:30" ht="15">
      <c r="A1003" s="65" t="s">
        <v>199</v>
      </c>
      <c r="B1003" s="65" t="s">
        <v>413</v>
      </c>
      <c r="C1003" s="66"/>
      <c r="D1003" s="67"/>
      <c r="E1003" s="66"/>
      <c r="F1003" s="69"/>
      <c r="G1003" s="66"/>
      <c r="H1003" s="70"/>
      <c r="I1003" s="71"/>
      <c r="J1003" s="71"/>
      <c r="K1003" s="34" t="s">
        <v>65</v>
      </c>
      <c r="L1003" s="72">
        <v>1003</v>
      </c>
      <c r="M1003" s="72"/>
      <c r="N1003" s="73"/>
      <c r="O1003" s="79" t="s">
        <v>417</v>
      </c>
      <c r="P1003" s="79">
        <v>1</v>
      </c>
      <c r="Q1003" s="79" t="s">
        <v>418</v>
      </c>
      <c r="R1003" s="79"/>
      <c r="S1003" s="79"/>
      <c r="T1003" s="78" t="str">
        <f>REPLACE(INDEX(GroupVertices[Group],MATCH(Edges24[[#This Row],[Vertex 1]],GroupVertices[Vertex],0)),1,1,"")</f>
        <v>1</v>
      </c>
      <c r="U1003" s="78" t="str">
        <f>REPLACE(INDEX(GroupVertices[Group],MATCH(Edges24[[#This Row],[Vertex 2]],GroupVertices[Vertex],0)),1,1,"")</f>
        <v>5</v>
      </c>
      <c r="V1003" s="48"/>
      <c r="W1003" s="49"/>
      <c r="X1003" s="48"/>
      <c r="Y1003" s="49"/>
      <c r="Z1003" s="48"/>
      <c r="AA1003" s="49"/>
      <c r="AB1003" s="48"/>
      <c r="AC1003" s="49"/>
      <c r="AD1003" s="48"/>
    </row>
    <row r="1004" spans="1:30" ht="15">
      <c r="A1004" s="65" t="s">
        <v>276</v>
      </c>
      <c r="B1004" s="65" t="s">
        <v>219</v>
      </c>
      <c r="C1004" s="66"/>
      <c r="D1004" s="67"/>
      <c r="E1004" s="66"/>
      <c r="F1004" s="69"/>
      <c r="G1004" s="66"/>
      <c r="H1004" s="70"/>
      <c r="I1004" s="71"/>
      <c r="J1004" s="71"/>
      <c r="K1004" s="34" t="s">
        <v>65</v>
      </c>
      <c r="L1004" s="72">
        <v>1004</v>
      </c>
      <c r="M1004" s="72"/>
      <c r="N1004" s="73"/>
      <c r="O1004" s="79" t="s">
        <v>417</v>
      </c>
      <c r="P1004" s="79">
        <v>1</v>
      </c>
      <c r="Q1004" s="79" t="s">
        <v>418</v>
      </c>
      <c r="R1004" s="79"/>
      <c r="S1004" s="79"/>
      <c r="T1004" s="78" t="str">
        <f>REPLACE(INDEX(GroupVertices[Group],MATCH(Edges24[[#This Row],[Vertex 1]],GroupVertices[Vertex],0)),1,1,"")</f>
        <v>3</v>
      </c>
      <c r="U1004" s="78" t="str">
        <f>REPLACE(INDEX(GroupVertices[Group],MATCH(Edges24[[#This Row],[Vertex 2]],GroupVertices[Vertex],0)),1,1,"")</f>
        <v>4</v>
      </c>
      <c r="V1004" s="48"/>
      <c r="W1004" s="49"/>
      <c r="X1004" s="48"/>
      <c r="Y1004" s="49"/>
      <c r="Z1004" s="48"/>
      <c r="AA1004" s="49"/>
      <c r="AB1004" s="48"/>
      <c r="AC1004" s="49"/>
      <c r="AD1004" s="48"/>
    </row>
    <row r="1005" spans="1:30" ht="15">
      <c r="A1005" s="65" t="s">
        <v>219</v>
      </c>
      <c r="B1005" s="65" t="s">
        <v>311</v>
      </c>
      <c r="C1005" s="66"/>
      <c r="D1005" s="67"/>
      <c r="E1005" s="66"/>
      <c r="F1005" s="69"/>
      <c r="G1005" s="66"/>
      <c r="H1005" s="70"/>
      <c r="I1005" s="71"/>
      <c r="J1005" s="71"/>
      <c r="K1005" s="34" t="s">
        <v>66</v>
      </c>
      <c r="L1005" s="72">
        <v>1005</v>
      </c>
      <c r="M1005" s="72"/>
      <c r="N1005" s="73"/>
      <c r="O1005" s="79" t="s">
        <v>417</v>
      </c>
      <c r="P1005" s="79">
        <v>1</v>
      </c>
      <c r="Q1005" s="79" t="s">
        <v>418</v>
      </c>
      <c r="R1005" s="79"/>
      <c r="S1005" s="79"/>
      <c r="T1005" s="78" t="str">
        <f>REPLACE(INDEX(GroupVertices[Group],MATCH(Edges24[[#This Row],[Vertex 1]],GroupVertices[Vertex],0)),1,1,"")</f>
        <v>4</v>
      </c>
      <c r="U1005" s="78" t="str">
        <f>REPLACE(INDEX(GroupVertices[Group],MATCH(Edges24[[#This Row],[Vertex 2]],GroupVertices[Vertex],0)),1,1,"")</f>
        <v>3</v>
      </c>
      <c r="V1005" s="48"/>
      <c r="W1005" s="49"/>
      <c r="X1005" s="48"/>
      <c r="Y1005" s="49"/>
      <c r="Z1005" s="48"/>
      <c r="AA1005" s="49"/>
      <c r="AB1005" s="48"/>
      <c r="AC1005" s="49"/>
      <c r="AD1005" s="48"/>
    </row>
    <row r="1006" spans="1:30" ht="15">
      <c r="A1006" s="65" t="s">
        <v>219</v>
      </c>
      <c r="B1006" s="65" t="s">
        <v>242</v>
      </c>
      <c r="C1006" s="66"/>
      <c r="D1006" s="67"/>
      <c r="E1006" s="66"/>
      <c r="F1006" s="69"/>
      <c r="G1006" s="66"/>
      <c r="H1006" s="70"/>
      <c r="I1006" s="71"/>
      <c r="J1006" s="71"/>
      <c r="K1006" s="34" t="s">
        <v>65</v>
      </c>
      <c r="L1006" s="72">
        <v>1006</v>
      </c>
      <c r="M1006" s="72"/>
      <c r="N1006" s="73"/>
      <c r="O1006" s="79" t="s">
        <v>417</v>
      </c>
      <c r="P1006" s="79">
        <v>1</v>
      </c>
      <c r="Q1006" s="79" t="s">
        <v>418</v>
      </c>
      <c r="R1006" s="79"/>
      <c r="S1006" s="79"/>
      <c r="T1006" s="78" t="str">
        <f>REPLACE(INDEX(GroupVertices[Group],MATCH(Edges24[[#This Row],[Vertex 1]],GroupVertices[Vertex],0)),1,1,"")</f>
        <v>4</v>
      </c>
      <c r="U1006" s="78" t="str">
        <f>REPLACE(INDEX(GroupVertices[Group],MATCH(Edges24[[#This Row],[Vertex 2]],GroupVertices[Vertex],0)),1,1,"")</f>
        <v>2</v>
      </c>
      <c r="V1006" s="48"/>
      <c r="W1006" s="49"/>
      <c r="X1006" s="48"/>
      <c r="Y1006" s="49"/>
      <c r="Z1006" s="48"/>
      <c r="AA1006" s="49"/>
      <c r="AB1006" s="48"/>
      <c r="AC1006" s="49"/>
      <c r="AD1006" s="48"/>
    </row>
    <row r="1007" spans="1:30" ht="15">
      <c r="A1007" s="65" t="s">
        <v>219</v>
      </c>
      <c r="B1007" s="65" t="s">
        <v>310</v>
      </c>
      <c r="C1007" s="66"/>
      <c r="D1007" s="67"/>
      <c r="E1007" s="66"/>
      <c r="F1007" s="69"/>
      <c r="G1007" s="66"/>
      <c r="H1007" s="70"/>
      <c r="I1007" s="71"/>
      <c r="J1007" s="71"/>
      <c r="K1007" s="34" t="s">
        <v>65</v>
      </c>
      <c r="L1007" s="72">
        <v>1007</v>
      </c>
      <c r="M1007" s="72"/>
      <c r="N1007" s="73"/>
      <c r="O1007" s="79" t="s">
        <v>417</v>
      </c>
      <c r="P1007" s="79">
        <v>1</v>
      </c>
      <c r="Q1007" s="79" t="s">
        <v>418</v>
      </c>
      <c r="R1007" s="79"/>
      <c r="S1007" s="79"/>
      <c r="T1007" s="78" t="str">
        <f>REPLACE(INDEX(GroupVertices[Group],MATCH(Edges24[[#This Row],[Vertex 1]],GroupVertices[Vertex],0)),1,1,"")</f>
        <v>4</v>
      </c>
      <c r="U1007" s="78" t="str">
        <f>REPLACE(INDEX(GroupVertices[Group],MATCH(Edges24[[#This Row],[Vertex 2]],GroupVertices[Vertex],0)),1,1,"")</f>
        <v>3</v>
      </c>
      <c r="V1007" s="48"/>
      <c r="W1007" s="49"/>
      <c r="X1007" s="48"/>
      <c r="Y1007" s="49"/>
      <c r="Z1007" s="48"/>
      <c r="AA1007" s="49"/>
      <c r="AB1007" s="48"/>
      <c r="AC1007" s="49"/>
      <c r="AD1007" s="48"/>
    </row>
    <row r="1008" spans="1:30" ht="15">
      <c r="A1008" s="65" t="s">
        <v>219</v>
      </c>
      <c r="B1008" s="65" t="s">
        <v>283</v>
      </c>
      <c r="C1008" s="66"/>
      <c r="D1008" s="67"/>
      <c r="E1008" s="66"/>
      <c r="F1008" s="69"/>
      <c r="G1008" s="66"/>
      <c r="H1008" s="70"/>
      <c r="I1008" s="71"/>
      <c r="J1008" s="71"/>
      <c r="K1008" s="34" t="s">
        <v>65</v>
      </c>
      <c r="L1008" s="72">
        <v>1008</v>
      </c>
      <c r="M1008" s="72"/>
      <c r="N1008" s="73"/>
      <c r="O1008" s="79" t="s">
        <v>417</v>
      </c>
      <c r="P1008" s="79">
        <v>1</v>
      </c>
      <c r="Q1008" s="79" t="s">
        <v>418</v>
      </c>
      <c r="R1008" s="79"/>
      <c r="S1008" s="79"/>
      <c r="T1008" s="78" t="str">
        <f>REPLACE(INDEX(GroupVertices[Group],MATCH(Edges24[[#This Row],[Vertex 1]],GroupVertices[Vertex],0)),1,1,"")</f>
        <v>4</v>
      </c>
      <c r="U1008" s="78" t="str">
        <f>REPLACE(INDEX(GroupVertices[Group],MATCH(Edges24[[#This Row],[Vertex 2]],GroupVertices[Vertex],0)),1,1,"")</f>
        <v>2</v>
      </c>
      <c r="V1008" s="48"/>
      <c r="W1008" s="49"/>
      <c r="X1008" s="48"/>
      <c r="Y1008" s="49"/>
      <c r="Z1008" s="48"/>
      <c r="AA1008" s="49"/>
      <c r="AB1008" s="48"/>
      <c r="AC1008" s="49"/>
      <c r="AD1008" s="48"/>
    </row>
    <row r="1009" spans="1:30" ht="15">
      <c r="A1009" s="65" t="s">
        <v>219</v>
      </c>
      <c r="B1009" s="65" t="s">
        <v>297</v>
      </c>
      <c r="C1009" s="66"/>
      <c r="D1009" s="67"/>
      <c r="E1009" s="66"/>
      <c r="F1009" s="69"/>
      <c r="G1009" s="66"/>
      <c r="H1009" s="70"/>
      <c r="I1009" s="71"/>
      <c r="J1009" s="71"/>
      <c r="K1009" s="34" t="s">
        <v>65</v>
      </c>
      <c r="L1009" s="72">
        <v>1009</v>
      </c>
      <c r="M1009" s="72"/>
      <c r="N1009" s="73"/>
      <c r="O1009" s="79" t="s">
        <v>417</v>
      </c>
      <c r="P1009" s="79">
        <v>1</v>
      </c>
      <c r="Q1009" s="79" t="s">
        <v>418</v>
      </c>
      <c r="R1009" s="79"/>
      <c r="S1009" s="79"/>
      <c r="T1009" s="78" t="str">
        <f>REPLACE(INDEX(GroupVertices[Group],MATCH(Edges24[[#This Row],[Vertex 1]],GroupVertices[Vertex],0)),1,1,"")</f>
        <v>4</v>
      </c>
      <c r="U1009" s="78" t="str">
        <f>REPLACE(INDEX(GroupVertices[Group],MATCH(Edges24[[#This Row],[Vertex 2]],GroupVertices[Vertex],0)),1,1,"")</f>
        <v>4</v>
      </c>
      <c r="V1009" s="48"/>
      <c r="W1009" s="49"/>
      <c r="X1009" s="48"/>
      <c r="Y1009" s="49"/>
      <c r="Z1009" s="48"/>
      <c r="AA1009" s="49"/>
      <c r="AB1009" s="48"/>
      <c r="AC1009" s="49"/>
      <c r="AD1009" s="48"/>
    </row>
    <row r="1010" spans="1:30" ht="15">
      <c r="A1010" s="65" t="s">
        <v>219</v>
      </c>
      <c r="B1010" s="65" t="s">
        <v>325</v>
      </c>
      <c r="C1010" s="66"/>
      <c r="D1010" s="67"/>
      <c r="E1010" s="66"/>
      <c r="F1010" s="69"/>
      <c r="G1010" s="66"/>
      <c r="H1010" s="70"/>
      <c r="I1010" s="71"/>
      <c r="J1010" s="71"/>
      <c r="K1010" s="34" t="s">
        <v>66</v>
      </c>
      <c r="L1010" s="72">
        <v>1010</v>
      </c>
      <c r="M1010" s="72"/>
      <c r="N1010" s="73"/>
      <c r="O1010" s="79" t="s">
        <v>417</v>
      </c>
      <c r="P1010" s="79">
        <v>1</v>
      </c>
      <c r="Q1010" s="79" t="s">
        <v>418</v>
      </c>
      <c r="R1010" s="79"/>
      <c r="S1010" s="79"/>
      <c r="T1010" s="78" t="str">
        <f>REPLACE(INDEX(GroupVertices[Group],MATCH(Edges24[[#This Row],[Vertex 1]],GroupVertices[Vertex],0)),1,1,"")</f>
        <v>4</v>
      </c>
      <c r="U1010" s="78" t="str">
        <f>REPLACE(INDEX(GroupVertices[Group],MATCH(Edges24[[#This Row],[Vertex 2]],GroupVertices[Vertex],0)),1,1,"")</f>
        <v>3</v>
      </c>
      <c r="V1010" s="48"/>
      <c r="W1010" s="49"/>
      <c r="X1010" s="48"/>
      <c r="Y1010" s="49"/>
      <c r="Z1010" s="48"/>
      <c r="AA1010" s="49"/>
      <c r="AB1010" s="48"/>
      <c r="AC1010" s="49"/>
      <c r="AD1010" s="48"/>
    </row>
    <row r="1011" spans="1:30" ht="15">
      <c r="A1011" s="65" t="s">
        <v>199</v>
      </c>
      <c r="B1011" s="65" t="s">
        <v>219</v>
      </c>
      <c r="C1011" s="66"/>
      <c r="D1011" s="67"/>
      <c r="E1011" s="66"/>
      <c r="F1011" s="69"/>
      <c r="G1011" s="66"/>
      <c r="H1011" s="70"/>
      <c r="I1011" s="71"/>
      <c r="J1011" s="71"/>
      <c r="K1011" s="34" t="s">
        <v>65</v>
      </c>
      <c r="L1011" s="72">
        <v>1011</v>
      </c>
      <c r="M1011" s="72"/>
      <c r="N1011" s="73"/>
      <c r="O1011" s="79" t="s">
        <v>417</v>
      </c>
      <c r="P1011" s="79">
        <v>1</v>
      </c>
      <c r="Q1011" s="79" t="s">
        <v>418</v>
      </c>
      <c r="R1011" s="79"/>
      <c r="S1011" s="79"/>
      <c r="T1011" s="78" t="str">
        <f>REPLACE(INDEX(GroupVertices[Group],MATCH(Edges24[[#This Row],[Vertex 1]],GroupVertices[Vertex],0)),1,1,"")</f>
        <v>1</v>
      </c>
      <c r="U1011" s="78" t="str">
        <f>REPLACE(INDEX(GroupVertices[Group],MATCH(Edges24[[#This Row],[Vertex 2]],GroupVertices[Vertex],0)),1,1,"")</f>
        <v>4</v>
      </c>
      <c r="V1011" s="48"/>
      <c r="W1011" s="49"/>
      <c r="X1011" s="48"/>
      <c r="Y1011" s="49"/>
      <c r="Z1011" s="48"/>
      <c r="AA1011" s="49"/>
      <c r="AB1011" s="48"/>
      <c r="AC1011" s="49"/>
      <c r="AD1011" s="48"/>
    </row>
    <row r="1012" spans="1:30" ht="15">
      <c r="A1012" s="65" t="s">
        <v>311</v>
      </c>
      <c r="B1012" s="65" t="s">
        <v>219</v>
      </c>
      <c r="C1012" s="66"/>
      <c r="D1012" s="67"/>
      <c r="E1012" s="66"/>
      <c r="F1012" s="69"/>
      <c r="G1012" s="66"/>
      <c r="H1012" s="70"/>
      <c r="I1012" s="71"/>
      <c r="J1012" s="71"/>
      <c r="K1012" s="34" t="s">
        <v>66</v>
      </c>
      <c r="L1012" s="72">
        <v>1012</v>
      </c>
      <c r="M1012" s="72"/>
      <c r="N1012" s="73"/>
      <c r="O1012" s="79" t="s">
        <v>417</v>
      </c>
      <c r="P1012" s="79">
        <v>1</v>
      </c>
      <c r="Q1012" s="79" t="s">
        <v>418</v>
      </c>
      <c r="R1012" s="79"/>
      <c r="S1012" s="79"/>
      <c r="T1012" s="78" t="str">
        <f>REPLACE(INDEX(GroupVertices[Group],MATCH(Edges24[[#This Row],[Vertex 1]],GroupVertices[Vertex],0)),1,1,"")</f>
        <v>3</v>
      </c>
      <c r="U1012" s="78" t="str">
        <f>REPLACE(INDEX(GroupVertices[Group],MATCH(Edges24[[#This Row],[Vertex 2]],GroupVertices[Vertex],0)),1,1,"")</f>
        <v>4</v>
      </c>
      <c r="V1012" s="48"/>
      <c r="W1012" s="49"/>
      <c r="X1012" s="48"/>
      <c r="Y1012" s="49"/>
      <c r="Z1012" s="48"/>
      <c r="AA1012" s="49"/>
      <c r="AB1012" s="48"/>
      <c r="AC1012" s="49"/>
      <c r="AD1012" s="48"/>
    </row>
    <row r="1013" spans="1:30" ht="15">
      <c r="A1013" s="65" t="s">
        <v>265</v>
      </c>
      <c r="B1013" s="65" t="s">
        <v>219</v>
      </c>
      <c r="C1013" s="66"/>
      <c r="D1013" s="67"/>
      <c r="E1013" s="66"/>
      <c r="F1013" s="69"/>
      <c r="G1013" s="66"/>
      <c r="H1013" s="70"/>
      <c r="I1013" s="71"/>
      <c r="J1013" s="71"/>
      <c r="K1013" s="34" t="s">
        <v>65</v>
      </c>
      <c r="L1013" s="72">
        <v>1013</v>
      </c>
      <c r="M1013" s="72"/>
      <c r="N1013" s="73"/>
      <c r="O1013" s="79" t="s">
        <v>417</v>
      </c>
      <c r="P1013" s="79">
        <v>1</v>
      </c>
      <c r="Q1013" s="79" t="s">
        <v>418</v>
      </c>
      <c r="R1013" s="79"/>
      <c r="S1013" s="79"/>
      <c r="T1013" s="78" t="str">
        <f>REPLACE(INDEX(GroupVertices[Group],MATCH(Edges24[[#This Row],[Vertex 1]],GroupVertices[Vertex],0)),1,1,"")</f>
        <v>3</v>
      </c>
      <c r="U1013" s="78" t="str">
        <f>REPLACE(INDEX(GroupVertices[Group],MATCH(Edges24[[#This Row],[Vertex 2]],GroupVertices[Vertex],0)),1,1,"")</f>
        <v>4</v>
      </c>
      <c r="V1013" s="48"/>
      <c r="W1013" s="49"/>
      <c r="X1013" s="48"/>
      <c r="Y1013" s="49"/>
      <c r="Z1013" s="48"/>
      <c r="AA1013" s="49"/>
      <c r="AB1013" s="48"/>
      <c r="AC1013" s="49"/>
      <c r="AD1013" s="48"/>
    </row>
    <row r="1014" spans="1:30" ht="15">
      <c r="A1014" s="65" t="s">
        <v>234</v>
      </c>
      <c r="B1014" s="65" t="s">
        <v>219</v>
      </c>
      <c r="C1014" s="66"/>
      <c r="D1014" s="67"/>
      <c r="E1014" s="66"/>
      <c r="F1014" s="69"/>
      <c r="G1014" s="66"/>
      <c r="H1014" s="70"/>
      <c r="I1014" s="71"/>
      <c r="J1014" s="71"/>
      <c r="K1014" s="34" t="s">
        <v>65</v>
      </c>
      <c r="L1014" s="72">
        <v>1014</v>
      </c>
      <c r="M1014" s="72"/>
      <c r="N1014" s="73"/>
      <c r="O1014" s="79" t="s">
        <v>417</v>
      </c>
      <c r="P1014" s="79">
        <v>1</v>
      </c>
      <c r="Q1014" s="79" t="s">
        <v>418</v>
      </c>
      <c r="R1014" s="79"/>
      <c r="S1014" s="79"/>
      <c r="T1014" s="78" t="str">
        <f>REPLACE(INDEX(GroupVertices[Group],MATCH(Edges24[[#This Row],[Vertex 1]],GroupVertices[Vertex],0)),1,1,"")</f>
        <v>2</v>
      </c>
      <c r="U1014" s="78" t="str">
        <f>REPLACE(INDEX(GroupVertices[Group],MATCH(Edges24[[#This Row],[Vertex 2]],GroupVertices[Vertex],0)),1,1,"")</f>
        <v>4</v>
      </c>
      <c r="V1014" s="48"/>
      <c r="W1014" s="49"/>
      <c r="X1014" s="48"/>
      <c r="Y1014" s="49"/>
      <c r="Z1014" s="48"/>
      <c r="AA1014" s="49"/>
      <c r="AB1014" s="48"/>
      <c r="AC1014" s="49"/>
      <c r="AD1014" s="48"/>
    </row>
    <row r="1015" spans="1:30" ht="15">
      <c r="A1015" s="65" t="s">
        <v>264</v>
      </c>
      <c r="B1015" s="65" t="s">
        <v>219</v>
      </c>
      <c r="C1015" s="66"/>
      <c r="D1015" s="67"/>
      <c r="E1015" s="66"/>
      <c r="F1015" s="69"/>
      <c r="G1015" s="66"/>
      <c r="H1015" s="70"/>
      <c r="I1015" s="71"/>
      <c r="J1015" s="71"/>
      <c r="K1015" s="34" t="s">
        <v>65</v>
      </c>
      <c r="L1015" s="72">
        <v>1015</v>
      </c>
      <c r="M1015" s="72"/>
      <c r="N1015" s="73"/>
      <c r="O1015" s="79" t="s">
        <v>417</v>
      </c>
      <c r="P1015" s="79">
        <v>1</v>
      </c>
      <c r="Q1015" s="79" t="s">
        <v>418</v>
      </c>
      <c r="R1015" s="79"/>
      <c r="S1015" s="79"/>
      <c r="T1015" s="78" t="str">
        <f>REPLACE(INDEX(GroupVertices[Group],MATCH(Edges24[[#This Row],[Vertex 1]],GroupVertices[Vertex],0)),1,1,"")</f>
        <v>2</v>
      </c>
      <c r="U1015" s="78" t="str">
        <f>REPLACE(INDEX(GroupVertices[Group],MATCH(Edges24[[#This Row],[Vertex 2]],GroupVertices[Vertex],0)),1,1,"")</f>
        <v>4</v>
      </c>
      <c r="V1015" s="48"/>
      <c r="W1015" s="49"/>
      <c r="X1015" s="48"/>
      <c r="Y1015" s="49"/>
      <c r="Z1015" s="48"/>
      <c r="AA1015" s="49"/>
      <c r="AB1015" s="48"/>
      <c r="AC1015" s="49"/>
      <c r="AD1015" s="48"/>
    </row>
    <row r="1016" spans="1:30" ht="15">
      <c r="A1016" s="65" t="s">
        <v>288</v>
      </c>
      <c r="B1016" s="65" t="s">
        <v>219</v>
      </c>
      <c r="C1016" s="66"/>
      <c r="D1016" s="67"/>
      <c r="E1016" s="66"/>
      <c r="F1016" s="69"/>
      <c r="G1016" s="66"/>
      <c r="H1016" s="70"/>
      <c r="I1016" s="71"/>
      <c r="J1016" s="71"/>
      <c r="K1016" s="34" t="s">
        <v>65</v>
      </c>
      <c r="L1016" s="72">
        <v>1016</v>
      </c>
      <c r="M1016" s="72"/>
      <c r="N1016" s="73"/>
      <c r="O1016" s="79" t="s">
        <v>417</v>
      </c>
      <c r="P1016" s="79">
        <v>1</v>
      </c>
      <c r="Q1016" s="79" t="s">
        <v>418</v>
      </c>
      <c r="R1016" s="79"/>
      <c r="S1016" s="79"/>
      <c r="T1016" s="78" t="str">
        <f>REPLACE(INDEX(GroupVertices[Group],MATCH(Edges24[[#This Row],[Vertex 1]],GroupVertices[Vertex],0)),1,1,"")</f>
        <v>2</v>
      </c>
      <c r="U1016" s="78" t="str">
        <f>REPLACE(INDEX(GroupVertices[Group],MATCH(Edges24[[#This Row],[Vertex 2]],GroupVertices[Vertex],0)),1,1,"")</f>
        <v>4</v>
      </c>
      <c r="V1016" s="48"/>
      <c r="W1016" s="49"/>
      <c r="X1016" s="48"/>
      <c r="Y1016" s="49"/>
      <c r="Z1016" s="48"/>
      <c r="AA1016" s="49"/>
      <c r="AB1016" s="48"/>
      <c r="AC1016" s="49"/>
      <c r="AD1016" s="48"/>
    </row>
    <row r="1017" spans="1:30" ht="15">
      <c r="A1017" s="65" t="s">
        <v>312</v>
      </c>
      <c r="B1017" s="65" t="s">
        <v>219</v>
      </c>
      <c r="C1017" s="66"/>
      <c r="D1017" s="67"/>
      <c r="E1017" s="66"/>
      <c r="F1017" s="69"/>
      <c r="G1017" s="66"/>
      <c r="H1017" s="70"/>
      <c r="I1017" s="71"/>
      <c r="J1017" s="71"/>
      <c r="K1017" s="34" t="s">
        <v>65</v>
      </c>
      <c r="L1017" s="72">
        <v>1017</v>
      </c>
      <c r="M1017" s="72"/>
      <c r="N1017" s="73"/>
      <c r="O1017" s="79" t="s">
        <v>417</v>
      </c>
      <c r="P1017" s="79">
        <v>1</v>
      </c>
      <c r="Q1017" s="79" t="s">
        <v>418</v>
      </c>
      <c r="R1017" s="79"/>
      <c r="S1017" s="79"/>
      <c r="T1017" s="78" t="str">
        <f>REPLACE(INDEX(GroupVertices[Group],MATCH(Edges24[[#This Row],[Vertex 1]],GroupVertices[Vertex],0)),1,1,"")</f>
        <v>2</v>
      </c>
      <c r="U1017" s="78" t="str">
        <f>REPLACE(INDEX(GroupVertices[Group],MATCH(Edges24[[#This Row],[Vertex 2]],GroupVertices[Vertex],0)),1,1,"")</f>
        <v>4</v>
      </c>
      <c r="V1017" s="48"/>
      <c r="W1017" s="49"/>
      <c r="X1017" s="48"/>
      <c r="Y1017" s="49"/>
      <c r="Z1017" s="48"/>
      <c r="AA1017" s="49"/>
      <c r="AB1017" s="48"/>
      <c r="AC1017" s="49"/>
      <c r="AD1017" s="48"/>
    </row>
    <row r="1018" spans="1:30" ht="15">
      <c r="A1018" s="65" t="s">
        <v>316</v>
      </c>
      <c r="B1018" s="65" t="s">
        <v>219</v>
      </c>
      <c r="C1018" s="66"/>
      <c r="D1018" s="67"/>
      <c r="E1018" s="66"/>
      <c r="F1018" s="69"/>
      <c r="G1018" s="66"/>
      <c r="H1018" s="70"/>
      <c r="I1018" s="71"/>
      <c r="J1018" s="71"/>
      <c r="K1018" s="34" t="s">
        <v>65</v>
      </c>
      <c r="L1018" s="72">
        <v>1018</v>
      </c>
      <c r="M1018" s="72"/>
      <c r="N1018" s="73"/>
      <c r="O1018" s="79" t="s">
        <v>417</v>
      </c>
      <c r="P1018" s="79">
        <v>1</v>
      </c>
      <c r="Q1018" s="79" t="s">
        <v>418</v>
      </c>
      <c r="R1018" s="79"/>
      <c r="S1018" s="79"/>
      <c r="T1018" s="78" t="str">
        <f>REPLACE(INDEX(GroupVertices[Group],MATCH(Edges24[[#This Row],[Vertex 1]],GroupVertices[Vertex],0)),1,1,"")</f>
        <v>4</v>
      </c>
      <c r="U1018" s="78" t="str">
        <f>REPLACE(INDEX(GroupVertices[Group],MATCH(Edges24[[#This Row],[Vertex 2]],GroupVertices[Vertex],0)),1,1,"")</f>
        <v>4</v>
      </c>
      <c r="V1018" s="48"/>
      <c r="W1018" s="49"/>
      <c r="X1018" s="48"/>
      <c r="Y1018" s="49"/>
      <c r="Z1018" s="48"/>
      <c r="AA1018" s="49"/>
      <c r="AB1018" s="48"/>
      <c r="AC1018" s="49"/>
      <c r="AD1018" s="48"/>
    </row>
    <row r="1019" spans="1:30" ht="15">
      <c r="A1019" s="65" t="s">
        <v>325</v>
      </c>
      <c r="B1019" s="65" t="s">
        <v>219</v>
      </c>
      <c r="C1019" s="66"/>
      <c r="D1019" s="67"/>
      <c r="E1019" s="66"/>
      <c r="F1019" s="69"/>
      <c r="G1019" s="66"/>
      <c r="H1019" s="70"/>
      <c r="I1019" s="71"/>
      <c r="J1019" s="71"/>
      <c r="K1019" s="34" t="s">
        <v>66</v>
      </c>
      <c r="L1019" s="72">
        <v>1019</v>
      </c>
      <c r="M1019" s="72"/>
      <c r="N1019" s="73"/>
      <c r="O1019" s="79" t="s">
        <v>417</v>
      </c>
      <c r="P1019" s="79">
        <v>1</v>
      </c>
      <c r="Q1019" s="79" t="s">
        <v>418</v>
      </c>
      <c r="R1019" s="79"/>
      <c r="S1019" s="79"/>
      <c r="T1019" s="78" t="str">
        <f>REPLACE(INDEX(GroupVertices[Group],MATCH(Edges24[[#This Row],[Vertex 1]],GroupVertices[Vertex],0)),1,1,"")</f>
        <v>3</v>
      </c>
      <c r="U1019" s="78" t="str">
        <f>REPLACE(INDEX(GroupVertices[Group],MATCH(Edges24[[#This Row],[Vertex 2]],GroupVertices[Vertex],0)),1,1,"")</f>
        <v>4</v>
      </c>
      <c r="V1019" s="48"/>
      <c r="W1019" s="49"/>
      <c r="X1019" s="48"/>
      <c r="Y1019" s="49"/>
      <c r="Z1019" s="48"/>
      <c r="AA1019" s="49"/>
      <c r="AB1019" s="48"/>
      <c r="AC1019" s="49"/>
      <c r="AD1019" s="48"/>
    </row>
    <row r="1020" spans="1:30" ht="15">
      <c r="A1020" s="65" t="s">
        <v>338</v>
      </c>
      <c r="B1020" s="65" t="s">
        <v>219</v>
      </c>
      <c r="C1020" s="66"/>
      <c r="D1020" s="67"/>
      <c r="E1020" s="66"/>
      <c r="F1020" s="69"/>
      <c r="G1020" s="66"/>
      <c r="H1020" s="70"/>
      <c r="I1020" s="71"/>
      <c r="J1020" s="71"/>
      <c r="K1020" s="34" t="s">
        <v>65</v>
      </c>
      <c r="L1020" s="72">
        <v>1020</v>
      </c>
      <c r="M1020" s="72"/>
      <c r="N1020" s="73"/>
      <c r="O1020" s="79" t="s">
        <v>417</v>
      </c>
      <c r="P1020" s="79">
        <v>1</v>
      </c>
      <c r="Q1020" s="79" t="s">
        <v>418</v>
      </c>
      <c r="R1020" s="79"/>
      <c r="S1020" s="79"/>
      <c r="T1020" s="78" t="str">
        <f>REPLACE(INDEX(GroupVertices[Group],MATCH(Edges24[[#This Row],[Vertex 1]],GroupVertices[Vertex],0)),1,1,"")</f>
        <v>4</v>
      </c>
      <c r="U1020" s="78" t="str">
        <f>REPLACE(INDEX(GroupVertices[Group],MATCH(Edges24[[#This Row],[Vertex 2]],GroupVertices[Vertex],0)),1,1,"")</f>
        <v>4</v>
      </c>
      <c r="V1020" s="48"/>
      <c r="W1020" s="49"/>
      <c r="X1020" s="48"/>
      <c r="Y1020" s="49"/>
      <c r="Z1020" s="48"/>
      <c r="AA1020" s="49"/>
      <c r="AB1020" s="48"/>
      <c r="AC1020" s="49"/>
      <c r="AD1020" s="48"/>
    </row>
    <row r="1021" spans="1:30" ht="15">
      <c r="A1021" s="65" t="s">
        <v>336</v>
      </c>
      <c r="B1021" s="65" t="s">
        <v>265</v>
      </c>
      <c r="C1021" s="66"/>
      <c r="D1021" s="67"/>
      <c r="E1021" s="66"/>
      <c r="F1021" s="69"/>
      <c r="G1021" s="66"/>
      <c r="H1021" s="70"/>
      <c r="I1021" s="71"/>
      <c r="J1021" s="71"/>
      <c r="K1021" s="34" t="s">
        <v>65</v>
      </c>
      <c r="L1021" s="72">
        <v>1021</v>
      </c>
      <c r="M1021" s="72"/>
      <c r="N1021" s="73"/>
      <c r="O1021" s="79" t="s">
        <v>417</v>
      </c>
      <c r="P1021" s="79">
        <v>1</v>
      </c>
      <c r="Q1021" s="79" t="s">
        <v>418</v>
      </c>
      <c r="R1021" s="79"/>
      <c r="S1021" s="79"/>
      <c r="T1021" s="78" t="str">
        <f>REPLACE(INDEX(GroupVertices[Group],MATCH(Edges24[[#This Row],[Vertex 1]],GroupVertices[Vertex],0)),1,1,"")</f>
        <v>3</v>
      </c>
      <c r="U1021" s="78" t="str">
        <f>REPLACE(INDEX(GroupVertices[Group],MATCH(Edges24[[#This Row],[Vertex 2]],GroupVertices[Vertex],0)),1,1,"")</f>
        <v>3</v>
      </c>
      <c r="V1021" s="48"/>
      <c r="W1021" s="49"/>
      <c r="X1021" s="48"/>
      <c r="Y1021" s="49"/>
      <c r="Z1021" s="48"/>
      <c r="AA1021" s="49"/>
      <c r="AB1021" s="48"/>
      <c r="AC1021" s="49"/>
      <c r="AD1021" s="48"/>
    </row>
    <row r="1022" spans="1:30" ht="15">
      <c r="A1022" s="65" t="s">
        <v>222</v>
      </c>
      <c r="B1022" s="65" t="s">
        <v>265</v>
      </c>
      <c r="C1022" s="66"/>
      <c r="D1022" s="67"/>
      <c r="E1022" s="66"/>
      <c r="F1022" s="69"/>
      <c r="G1022" s="66"/>
      <c r="H1022" s="70"/>
      <c r="I1022" s="71"/>
      <c r="J1022" s="71"/>
      <c r="K1022" s="34" t="s">
        <v>65</v>
      </c>
      <c r="L1022" s="72">
        <v>1022</v>
      </c>
      <c r="M1022" s="72"/>
      <c r="N1022" s="73"/>
      <c r="O1022" s="79" t="s">
        <v>417</v>
      </c>
      <c r="P1022" s="79">
        <v>1</v>
      </c>
      <c r="Q1022" s="79" t="s">
        <v>418</v>
      </c>
      <c r="R1022" s="79"/>
      <c r="S1022" s="79"/>
      <c r="T1022" s="78" t="str">
        <f>REPLACE(INDEX(GroupVertices[Group],MATCH(Edges24[[#This Row],[Vertex 1]],GroupVertices[Vertex],0)),1,1,"")</f>
        <v>3</v>
      </c>
      <c r="U1022" s="78" t="str">
        <f>REPLACE(INDEX(GroupVertices[Group],MATCH(Edges24[[#This Row],[Vertex 2]],GroupVertices[Vertex],0)),1,1,"")</f>
        <v>3</v>
      </c>
      <c r="V1022" s="48"/>
      <c r="W1022" s="49"/>
      <c r="X1022" s="48"/>
      <c r="Y1022" s="49"/>
      <c r="Z1022" s="48"/>
      <c r="AA1022" s="49"/>
      <c r="AB1022" s="48"/>
      <c r="AC1022" s="49"/>
      <c r="AD1022" s="48"/>
    </row>
    <row r="1023" spans="1:30" ht="15">
      <c r="A1023" s="65" t="s">
        <v>199</v>
      </c>
      <c r="B1023" s="65" t="s">
        <v>265</v>
      </c>
      <c r="C1023" s="66"/>
      <c r="D1023" s="67"/>
      <c r="E1023" s="66"/>
      <c r="F1023" s="69"/>
      <c r="G1023" s="66"/>
      <c r="H1023" s="70"/>
      <c r="I1023" s="71"/>
      <c r="J1023" s="71"/>
      <c r="K1023" s="34" t="s">
        <v>65</v>
      </c>
      <c r="L1023" s="72">
        <v>1023</v>
      </c>
      <c r="M1023" s="72"/>
      <c r="N1023" s="73"/>
      <c r="O1023" s="79" t="s">
        <v>417</v>
      </c>
      <c r="P1023" s="79">
        <v>1</v>
      </c>
      <c r="Q1023" s="79" t="s">
        <v>418</v>
      </c>
      <c r="R1023" s="79"/>
      <c r="S1023" s="79"/>
      <c r="T1023" s="78" t="str">
        <f>REPLACE(INDEX(GroupVertices[Group],MATCH(Edges24[[#This Row],[Vertex 1]],GroupVertices[Vertex],0)),1,1,"")</f>
        <v>1</v>
      </c>
      <c r="U1023" s="78" t="str">
        <f>REPLACE(INDEX(GroupVertices[Group],MATCH(Edges24[[#This Row],[Vertex 2]],GroupVertices[Vertex],0)),1,1,"")</f>
        <v>3</v>
      </c>
      <c r="V1023" s="48"/>
      <c r="W1023" s="49"/>
      <c r="X1023" s="48"/>
      <c r="Y1023" s="49"/>
      <c r="Z1023" s="48"/>
      <c r="AA1023" s="49"/>
      <c r="AB1023" s="48"/>
      <c r="AC1023" s="49"/>
      <c r="AD1023" s="48"/>
    </row>
    <row r="1024" spans="1:30" ht="15">
      <c r="A1024" s="65" t="s">
        <v>260</v>
      </c>
      <c r="B1024" s="65" t="s">
        <v>265</v>
      </c>
      <c r="C1024" s="66"/>
      <c r="D1024" s="67"/>
      <c r="E1024" s="66"/>
      <c r="F1024" s="69"/>
      <c r="G1024" s="66"/>
      <c r="H1024" s="70"/>
      <c r="I1024" s="71"/>
      <c r="J1024" s="71"/>
      <c r="K1024" s="34" t="s">
        <v>65</v>
      </c>
      <c r="L1024" s="72">
        <v>1024</v>
      </c>
      <c r="M1024" s="72"/>
      <c r="N1024" s="73"/>
      <c r="O1024" s="79" t="s">
        <v>417</v>
      </c>
      <c r="P1024" s="79">
        <v>1</v>
      </c>
      <c r="Q1024" s="79" t="s">
        <v>418</v>
      </c>
      <c r="R1024" s="79"/>
      <c r="S1024" s="79"/>
      <c r="T1024" s="78" t="str">
        <f>REPLACE(INDEX(GroupVertices[Group],MATCH(Edges24[[#This Row],[Vertex 1]],GroupVertices[Vertex],0)),1,1,"")</f>
        <v>3</v>
      </c>
      <c r="U1024" s="78" t="str">
        <f>REPLACE(INDEX(GroupVertices[Group],MATCH(Edges24[[#This Row],[Vertex 2]],GroupVertices[Vertex],0)),1,1,"")</f>
        <v>3</v>
      </c>
      <c r="V1024" s="48"/>
      <c r="W1024" s="49"/>
      <c r="X1024" s="48"/>
      <c r="Y1024" s="49"/>
      <c r="Z1024" s="48"/>
      <c r="AA1024" s="49"/>
      <c r="AB1024" s="48"/>
      <c r="AC1024" s="49"/>
      <c r="AD1024" s="48"/>
    </row>
    <row r="1025" spans="1:30" ht="15">
      <c r="A1025" s="65" t="s">
        <v>338</v>
      </c>
      <c r="B1025" s="65" t="s">
        <v>265</v>
      </c>
      <c r="C1025" s="66"/>
      <c r="D1025" s="67"/>
      <c r="E1025" s="66"/>
      <c r="F1025" s="69"/>
      <c r="G1025" s="66"/>
      <c r="H1025" s="70"/>
      <c r="I1025" s="71"/>
      <c r="J1025" s="71"/>
      <c r="K1025" s="34" t="s">
        <v>65</v>
      </c>
      <c r="L1025" s="72">
        <v>1025</v>
      </c>
      <c r="M1025" s="72"/>
      <c r="N1025" s="73"/>
      <c r="O1025" s="79" t="s">
        <v>417</v>
      </c>
      <c r="P1025" s="79">
        <v>1</v>
      </c>
      <c r="Q1025" s="79" t="s">
        <v>418</v>
      </c>
      <c r="R1025" s="79"/>
      <c r="S1025" s="79"/>
      <c r="T1025" s="78" t="str">
        <f>REPLACE(INDEX(GroupVertices[Group],MATCH(Edges24[[#This Row],[Vertex 1]],GroupVertices[Vertex],0)),1,1,"")</f>
        <v>4</v>
      </c>
      <c r="U1025" s="78" t="str">
        <f>REPLACE(INDEX(GroupVertices[Group],MATCH(Edges24[[#This Row],[Vertex 2]],GroupVertices[Vertex],0)),1,1,"")</f>
        <v>3</v>
      </c>
      <c r="V1025" s="48"/>
      <c r="W1025" s="49"/>
      <c r="X1025" s="48"/>
      <c r="Y1025" s="49"/>
      <c r="Z1025" s="48"/>
      <c r="AA1025" s="49"/>
      <c r="AB1025" s="48"/>
      <c r="AC1025" s="49"/>
      <c r="AD1025" s="48"/>
    </row>
    <row r="1026" spans="1:30" ht="15">
      <c r="A1026" s="65" t="s">
        <v>297</v>
      </c>
      <c r="B1026" s="65" t="s">
        <v>316</v>
      </c>
      <c r="C1026" s="66"/>
      <c r="D1026" s="67"/>
      <c r="E1026" s="66"/>
      <c r="F1026" s="69"/>
      <c r="G1026" s="66"/>
      <c r="H1026" s="70"/>
      <c r="I1026" s="71"/>
      <c r="J1026" s="71"/>
      <c r="K1026" s="34" t="s">
        <v>65</v>
      </c>
      <c r="L1026" s="72">
        <v>1026</v>
      </c>
      <c r="M1026" s="72"/>
      <c r="N1026" s="73"/>
      <c r="O1026" s="79" t="s">
        <v>417</v>
      </c>
      <c r="P1026" s="79">
        <v>1</v>
      </c>
      <c r="Q1026" s="79" t="s">
        <v>418</v>
      </c>
      <c r="R1026" s="79"/>
      <c r="S1026" s="79"/>
      <c r="T1026" s="78" t="str">
        <f>REPLACE(INDEX(GroupVertices[Group],MATCH(Edges24[[#This Row],[Vertex 1]],GroupVertices[Vertex],0)),1,1,"")</f>
        <v>4</v>
      </c>
      <c r="U1026" s="78" t="str">
        <f>REPLACE(INDEX(GroupVertices[Group],MATCH(Edges24[[#This Row],[Vertex 2]],GroupVertices[Vertex],0)),1,1,"")</f>
        <v>4</v>
      </c>
      <c r="V1026" s="48"/>
      <c r="W1026" s="49"/>
      <c r="X1026" s="48"/>
      <c r="Y1026" s="49"/>
      <c r="Z1026" s="48"/>
      <c r="AA1026" s="49"/>
      <c r="AB1026" s="48"/>
      <c r="AC1026" s="49"/>
      <c r="AD1026" s="48"/>
    </row>
    <row r="1027" spans="1:30" ht="15">
      <c r="A1027" s="65" t="s">
        <v>316</v>
      </c>
      <c r="B1027" s="65" t="s">
        <v>222</v>
      </c>
      <c r="C1027" s="66"/>
      <c r="D1027" s="67"/>
      <c r="E1027" s="66"/>
      <c r="F1027" s="69"/>
      <c r="G1027" s="66"/>
      <c r="H1027" s="70"/>
      <c r="I1027" s="71"/>
      <c r="J1027" s="71"/>
      <c r="K1027" s="34" t="s">
        <v>65</v>
      </c>
      <c r="L1027" s="72">
        <v>1027</v>
      </c>
      <c r="M1027" s="72"/>
      <c r="N1027" s="73"/>
      <c r="O1027" s="79" t="s">
        <v>417</v>
      </c>
      <c r="P1027" s="79">
        <v>1</v>
      </c>
      <c r="Q1027" s="79" t="s">
        <v>418</v>
      </c>
      <c r="R1027" s="79"/>
      <c r="S1027" s="79"/>
      <c r="T1027" s="78" t="str">
        <f>REPLACE(INDEX(GroupVertices[Group],MATCH(Edges24[[#This Row],[Vertex 1]],GroupVertices[Vertex],0)),1,1,"")</f>
        <v>4</v>
      </c>
      <c r="U1027" s="78" t="str">
        <f>REPLACE(INDEX(GroupVertices[Group],MATCH(Edges24[[#This Row],[Vertex 2]],GroupVertices[Vertex],0)),1,1,"")</f>
        <v>3</v>
      </c>
      <c r="V1027" s="48"/>
      <c r="W1027" s="49"/>
      <c r="X1027" s="48"/>
      <c r="Y1027" s="49"/>
      <c r="Z1027" s="48"/>
      <c r="AA1027" s="49"/>
      <c r="AB1027" s="48"/>
      <c r="AC1027" s="49"/>
      <c r="AD1027" s="48"/>
    </row>
    <row r="1028" spans="1:30" ht="15">
      <c r="A1028" s="65" t="s">
        <v>316</v>
      </c>
      <c r="B1028" s="65" t="s">
        <v>338</v>
      </c>
      <c r="C1028" s="66"/>
      <c r="D1028" s="67"/>
      <c r="E1028" s="66"/>
      <c r="F1028" s="69"/>
      <c r="G1028" s="66"/>
      <c r="H1028" s="70"/>
      <c r="I1028" s="71"/>
      <c r="J1028" s="71"/>
      <c r="K1028" s="34" t="s">
        <v>66</v>
      </c>
      <c r="L1028" s="72">
        <v>1028</v>
      </c>
      <c r="M1028" s="72"/>
      <c r="N1028" s="73"/>
      <c r="O1028" s="79" t="s">
        <v>417</v>
      </c>
      <c r="P1028" s="79">
        <v>1</v>
      </c>
      <c r="Q1028" s="79" t="s">
        <v>418</v>
      </c>
      <c r="R1028" s="79"/>
      <c r="S1028" s="79"/>
      <c r="T1028" s="78" t="str">
        <f>REPLACE(INDEX(GroupVertices[Group],MATCH(Edges24[[#This Row],[Vertex 1]],GroupVertices[Vertex],0)),1,1,"")</f>
        <v>4</v>
      </c>
      <c r="U1028" s="78" t="str">
        <f>REPLACE(INDEX(GroupVertices[Group],MATCH(Edges24[[#This Row],[Vertex 2]],GroupVertices[Vertex],0)),1,1,"")</f>
        <v>4</v>
      </c>
      <c r="V1028" s="48"/>
      <c r="W1028" s="49"/>
      <c r="X1028" s="48"/>
      <c r="Y1028" s="49"/>
      <c r="Z1028" s="48"/>
      <c r="AA1028" s="49"/>
      <c r="AB1028" s="48"/>
      <c r="AC1028" s="49"/>
      <c r="AD1028" s="48"/>
    </row>
    <row r="1029" spans="1:30" ht="15">
      <c r="A1029" s="65" t="s">
        <v>199</v>
      </c>
      <c r="B1029" s="65" t="s">
        <v>316</v>
      </c>
      <c r="C1029" s="66"/>
      <c r="D1029" s="67"/>
      <c r="E1029" s="66"/>
      <c r="F1029" s="69"/>
      <c r="G1029" s="66"/>
      <c r="H1029" s="70"/>
      <c r="I1029" s="71"/>
      <c r="J1029" s="71"/>
      <c r="K1029" s="34" t="s">
        <v>65</v>
      </c>
      <c r="L1029" s="72">
        <v>1029</v>
      </c>
      <c r="M1029" s="72"/>
      <c r="N1029" s="73"/>
      <c r="O1029" s="79" t="s">
        <v>417</v>
      </c>
      <c r="P1029" s="79">
        <v>1</v>
      </c>
      <c r="Q1029" s="79" t="s">
        <v>418</v>
      </c>
      <c r="R1029" s="79"/>
      <c r="S1029" s="79"/>
      <c r="T1029" s="78" t="str">
        <f>REPLACE(INDEX(GroupVertices[Group],MATCH(Edges24[[#This Row],[Vertex 1]],GroupVertices[Vertex],0)),1,1,"")</f>
        <v>1</v>
      </c>
      <c r="U1029" s="78" t="str">
        <f>REPLACE(INDEX(GroupVertices[Group],MATCH(Edges24[[#This Row],[Vertex 2]],GroupVertices[Vertex],0)),1,1,"")</f>
        <v>4</v>
      </c>
      <c r="V1029" s="48"/>
      <c r="W1029" s="49"/>
      <c r="X1029" s="48"/>
      <c r="Y1029" s="49"/>
      <c r="Z1029" s="48"/>
      <c r="AA1029" s="49"/>
      <c r="AB1029" s="48"/>
      <c r="AC1029" s="49"/>
      <c r="AD1029" s="48"/>
    </row>
    <row r="1030" spans="1:30" ht="15">
      <c r="A1030" s="65" t="s">
        <v>325</v>
      </c>
      <c r="B1030" s="65" t="s">
        <v>316</v>
      </c>
      <c r="C1030" s="66"/>
      <c r="D1030" s="67"/>
      <c r="E1030" s="66"/>
      <c r="F1030" s="69"/>
      <c r="G1030" s="66"/>
      <c r="H1030" s="70"/>
      <c r="I1030" s="71"/>
      <c r="J1030" s="71"/>
      <c r="K1030" s="34" t="s">
        <v>65</v>
      </c>
      <c r="L1030" s="72">
        <v>1030</v>
      </c>
      <c r="M1030" s="72"/>
      <c r="N1030" s="73"/>
      <c r="O1030" s="79" t="s">
        <v>417</v>
      </c>
      <c r="P1030" s="79">
        <v>1</v>
      </c>
      <c r="Q1030" s="79" t="s">
        <v>418</v>
      </c>
      <c r="R1030" s="79"/>
      <c r="S1030" s="79"/>
      <c r="T1030" s="78" t="str">
        <f>REPLACE(INDEX(GroupVertices[Group],MATCH(Edges24[[#This Row],[Vertex 1]],GroupVertices[Vertex],0)),1,1,"")</f>
        <v>3</v>
      </c>
      <c r="U1030" s="78" t="str">
        <f>REPLACE(INDEX(GroupVertices[Group],MATCH(Edges24[[#This Row],[Vertex 2]],GroupVertices[Vertex],0)),1,1,"")</f>
        <v>4</v>
      </c>
      <c r="V1030" s="48"/>
      <c r="W1030" s="49"/>
      <c r="X1030" s="48"/>
      <c r="Y1030" s="49"/>
      <c r="Z1030" s="48"/>
      <c r="AA1030" s="49"/>
      <c r="AB1030" s="48"/>
      <c r="AC1030" s="49"/>
      <c r="AD1030" s="48"/>
    </row>
    <row r="1031" spans="1:30" ht="15">
      <c r="A1031" s="65" t="s">
        <v>338</v>
      </c>
      <c r="B1031" s="65" t="s">
        <v>316</v>
      </c>
      <c r="C1031" s="66"/>
      <c r="D1031" s="67"/>
      <c r="E1031" s="66"/>
      <c r="F1031" s="69"/>
      <c r="G1031" s="66"/>
      <c r="H1031" s="70"/>
      <c r="I1031" s="71"/>
      <c r="J1031" s="71"/>
      <c r="K1031" s="34" t="s">
        <v>66</v>
      </c>
      <c r="L1031" s="72">
        <v>1031</v>
      </c>
      <c r="M1031" s="72"/>
      <c r="N1031" s="73"/>
      <c r="O1031" s="79" t="s">
        <v>417</v>
      </c>
      <c r="P1031" s="79">
        <v>1</v>
      </c>
      <c r="Q1031" s="79" t="s">
        <v>418</v>
      </c>
      <c r="R1031" s="79"/>
      <c r="S1031" s="79"/>
      <c r="T1031" s="78" t="str">
        <f>REPLACE(INDEX(GroupVertices[Group],MATCH(Edges24[[#This Row],[Vertex 1]],GroupVertices[Vertex],0)),1,1,"")</f>
        <v>4</v>
      </c>
      <c r="U1031" s="78" t="str">
        <f>REPLACE(INDEX(GroupVertices[Group],MATCH(Edges24[[#This Row],[Vertex 2]],GroupVertices[Vertex],0)),1,1,"")</f>
        <v>4</v>
      </c>
      <c r="V1031" s="48"/>
      <c r="W1031" s="49"/>
      <c r="X1031" s="48"/>
      <c r="Y1031" s="49"/>
      <c r="Z1031" s="48"/>
      <c r="AA1031" s="49"/>
      <c r="AB1031" s="48"/>
      <c r="AC1031" s="49"/>
      <c r="AD1031" s="48"/>
    </row>
    <row r="1032" spans="1:30" ht="15">
      <c r="A1032" s="65" t="s">
        <v>242</v>
      </c>
      <c r="B1032" s="65" t="s">
        <v>338</v>
      </c>
      <c r="C1032" s="66"/>
      <c r="D1032" s="67"/>
      <c r="E1032" s="66"/>
      <c r="F1032" s="69"/>
      <c r="G1032" s="66"/>
      <c r="H1032" s="70"/>
      <c r="I1032" s="71"/>
      <c r="J1032" s="71"/>
      <c r="K1032" s="34" t="s">
        <v>65</v>
      </c>
      <c r="L1032" s="72">
        <v>1032</v>
      </c>
      <c r="M1032" s="72"/>
      <c r="N1032" s="73"/>
      <c r="O1032" s="79" t="s">
        <v>417</v>
      </c>
      <c r="P1032" s="79">
        <v>1</v>
      </c>
      <c r="Q1032" s="79" t="s">
        <v>418</v>
      </c>
      <c r="R1032" s="79"/>
      <c r="S1032" s="79"/>
      <c r="T1032" s="78" t="str">
        <f>REPLACE(INDEX(GroupVertices[Group],MATCH(Edges24[[#This Row],[Vertex 1]],GroupVertices[Vertex],0)),1,1,"")</f>
        <v>2</v>
      </c>
      <c r="U1032" s="78" t="str">
        <f>REPLACE(INDEX(GroupVertices[Group],MATCH(Edges24[[#This Row],[Vertex 2]],GroupVertices[Vertex],0)),1,1,"")</f>
        <v>4</v>
      </c>
      <c r="V1032" s="48"/>
      <c r="W1032" s="49"/>
      <c r="X1032" s="48"/>
      <c r="Y1032" s="49"/>
      <c r="Z1032" s="48"/>
      <c r="AA1032" s="49"/>
      <c r="AB1032" s="48"/>
      <c r="AC1032" s="49"/>
      <c r="AD1032" s="48"/>
    </row>
    <row r="1033" spans="1:30" ht="15">
      <c r="A1033" s="65" t="s">
        <v>317</v>
      </c>
      <c r="B1033" s="65" t="s">
        <v>338</v>
      </c>
      <c r="C1033" s="66"/>
      <c r="D1033" s="67"/>
      <c r="E1033" s="66"/>
      <c r="F1033" s="69"/>
      <c r="G1033" s="66"/>
      <c r="H1033" s="70"/>
      <c r="I1033" s="71"/>
      <c r="J1033" s="71"/>
      <c r="K1033" s="34" t="s">
        <v>65</v>
      </c>
      <c r="L1033" s="72">
        <v>1033</v>
      </c>
      <c r="M1033" s="72"/>
      <c r="N1033" s="73"/>
      <c r="O1033" s="79" t="s">
        <v>417</v>
      </c>
      <c r="P1033" s="79">
        <v>1</v>
      </c>
      <c r="Q1033" s="79" t="s">
        <v>418</v>
      </c>
      <c r="R1033" s="79"/>
      <c r="S1033" s="79"/>
      <c r="T1033" s="78" t="str">
        <f>REPLACE(INDEX(GroupVertices[Group],MATCH(Edges24[[#This Row],[Vertex 1]],GroupVertices[Vertex],0)),1,1,"")</f>
        <v>3</v>
      </c>
      <c r="U1033" s="78" t="str">
        <f>REPLACE(INDEX(GroupVertices[Group],MATCH(Edges24[[#This Row],[Vertex 2]],GroupVertices[Vertex],0)),1,1,"")</f>
        <v>4</v>
      </c>
      <c r="V1033" s="48"/>
      <c r="W1033" s="49"/>
      <c r="X1033" s="48"/>
      <c r="Y1033" s="49"/>
      <c r="Z1033" s="48"/>
      <c r="AA1033" s="49"/>
      <c r="AB1033" s="48"/>
      <c r="AC1033" s="49"/>
      <c r="AD1033" s="48"/>
    </row>
    <row r="1034" spans="1:30" ht="15">
      <c r="A1034" s="65" t="s">
        <v>338</v>
      </c>
      <c r="B1034" s="65" t="s">
        <v>290</v>
      </c>
      <c r="C1034" s="66"/>
      <c r="D1034" s="67"/>
      <c r="E1034" s="66"/>
      <c r="F1034" s="69"/>
      <c r="G1034" s="66"/>
      <c r="H1034" s="70"/>
      <c r="I1034" s="71"/>
      <c r="J1034" s="71"/>
      <c r="K1034" s="34" t="s">
        <v>65</v>
      </c>
      <c r="L1034" s="72">
        <v>1034</v>
      </c>
      <c r="M1034" s="72"/>
      <c r="N1034" s="73"/>
      <c r="O1034" s="79" t="s">
        <v>417</v>
      </c>
      <c r="P1034" s="79">
        <v>1</v>
      </c>
      <c r="Q1034" s="79" t="s">
        <v>418</v>
      </c>
      <c r="R1034" s="79"/>
      <c r="S1034" s="79"/>
      <c r="T1034" s="78" t="str">
        <f>REPLACE(INDEX(GroupVertices[Group],MATCH(Edges24[[#This Row],[Vertex 1]],GroupVertices[Vertex],0)),1,1,"")</f>
        <v>4</v>
      </c>
      <c r="U1034" s="78" t="str">
        <f>REPLACE(INDEX(GroupVertices[Group],MATCH(Edges24[[#This Row],[Vertex 2]],GroupVertices[Vertex],0)),1,1,"")</f>
        <v>4</v>
      </c>
      <c r="V1034" s="48"/>
      <c r="W1034" s="49"/>
      <c r="X1034" s="48"/>
      <c r="Y1034" s="49"/>
      <c r="Z1034" s="48"/>
      <c r="AA1034" s="49"/>
      <c r="AB1034" s="48"/>
      <c r="AC1034" s="49"/>
      <c r="AD1034" s="48"/>
    </row>
    <row r="1035" spans="1:30" ht="15">
      <c r="A1035" s="65" t="s">
        <v>338</v>
      </c>
      <c r="B1035" s="65" t="s">
        <v>340</v>
      </c>
      <c r="C1035" s="66"/>
      <c r="D1035" s="67"/>
      <c r="E1035" s="66"/>
      <c r="F1035" s="69"/>
      <c r="G1035" s="66"/>
      <c r="H1035" s="70"/>
      <c r="I1035" s="71"/>
      <c r="J1035" s="71"/>
      <c r="K1035" s="34" t="s">
        <v>65</v>
      </c>
      <c r="L1035" s="72">
        <v>1035</v>
      </c>
      <c r="M1035" s="72"/>
      <c r="N1035" s="73"/>
      <c r="O1035" s="79" t="s">
        <v>417</v>
      </c>
      <c r="P1035" s="79">
        <v>1</v>
      </c>
      <c r="Q1035" s="79" t="s">
        <v>418</v>
      </c>
      <c r="R1035" s="79"/>
      <c r="S1035" s="79"/>
      <c r="T1035" s="78" t="str">
        <f>REPLACE(INDEX(GroupVertices[Group],MATCH(Edges24[[#This Row],[Vertex 1]],GroupVertices[Vertex],0)),1,1,"")</f>
        <v>4</v>
      </c>
      <c r="U1035" s="78" t="str">
        <f>REPLACE(INDEX(GroupVertices[Group],MATCH(Edges24[[#This Row],[Vertex 2]],GroupVertices[Vertex],0)),1,1,"")</f>
        <v>4</v>
      </c>
      <c r="V1035" s="48"/>
      <c r="W1035" s="49"/>
      <c r="X1035" s="48"/>
      <c r="Y1035" s="49"/>
      <c r="Z1035" s="48"/>
      <c r="AA1035" s="49"/>
      <c r="AB1035" s="48"/>
      <c r="AC1035" s="49"/>
      <c r="AD1035" s="48"/>
    </row>
    <row r="1036" spans="1:30" ht="15">
      <c r="A1036" s="65" t="s">
        <v>338</v>
      </c>
      <c r="B1036" s="65" t="s">
        <v>315</v>
      </c>
      <c r="C1036" s="66"/>
      <c r="D1036" s="67"/>
      <c r="E1036" s="66"/>
      <c r="F1036" s="69"/>
      <c r="G1036" s="66"/>
      <c r="H1036" s="70"/>
      <c r="I1036" s="71"/>
      <c r="J1036" s="71"/>
      <c r="K1036" s="34" t="s">
        <v>65</v>
      </c>
      <c r="L1036" s="72">
        <v>1036</v>
      </c>
      <c r="M1036" s="72"/>
      <c r="N1036" s="73"/>
      <c r="O1036" s="79" t="s">
        <v>417</v>
      </c>
      <c r="P1036" s="79">
        <v>1</v>
      </c>
      <c r="Q1036" s="79" t="s">
        <v>418</v>
      </c>
      <c r="R1036" s="79"/>
      <c r="S1036" s="79"/>
      <c r="T1036" s="78" t="str">
        <f>REPLACE(INDEX(GroupVertices[Group],MATCH(Edges24[[#This Row],[Vertex 1]],GroupVertices[Vertex],0)),1,1,"")</f>
        <v>4</v>
      </c>
      <c r="U1036" s="78" t="str">
        <f>REPLACE(INDEX(GroupVertices[Group],MATCH(Edges24[[#This Row],[Vertex 2]],GroupVertices[Vertex],0)),1,1,"")</f>
        <v>4</v>
      </c>
      <c r="V1036" s="48"/>
      <c r="W1036" s="49"/>
      <c r="X1036" s="48"/>
      <c r="Y1036" s="49"/>
      <c r="Z1036" s="48"/>
      <c r="AA1036" s="49"/>
      <c r="AB1036" s="48"/>
      <c r="AC1036" s="49"/>
      <c r="AD1036" s="48"/>
    </row>
    <row r="1037" spans="1:30" ht="15">
      <c r="A1037" s="65" t="s">
        <v>338</v>
      </c>
      <c r="B1037" s="65" t="s">
        <v>331</v>
      </c>
      <c r="C1037" s="66"/>
      <c r="D1037" s="67"/>
      <c r="E1037" s="66"/>
      <c r="F1037" s="69"/>
      <c r="G1037" s="66"/>
      <c r="H1037" s="70"/>
      <c r="I1037" s="71"/>
      <c r="J1037" s="71"/>
      <c r="K1037" s="34" t="s">
        <v>65</v>
      </c>
      <c r="L1037" s="72">
        <v>1037</v>
      </c>
      <c r="M1037" s="72"/>
      <c r="N1037" s="73"/>
      <c r="O1037" s="79" t="s">
        <v>417</v>
      </c>
      <c r="P1037" s="79">
        <v>1</v>
      </c>
      <c r="Q1037" s="79" t="s">
        <v>418</v>
      </c>
      <c r="R1037" s="79"/>
      <c r="S1037" s="79"/>
      <c r="T1037" s="78" t="str">
        <f>REPLACE(INDEX(GroupVertices[Group],MATCH(Edges24[[#This Row],[Vertex 1]],GroupVertices[Vertex],0)),1,1,"")</f>
        <v>4</v>
      </c>
      <c r="U1037" s="78" t="str">
        <f>REPLACE(INDEX(GroupVertices[Group],MATCH(Edges24[[#This Row],[Vertex 2]],GroupVertices[Vertex],0)),1,1,"")</f>
        <v>4</v>
      </c>
      <c r="V1037" s="48"/>
      <c r="W1037" s="49"/>
      <c r="X1037" s="48"/>
      <c r="Y1037" s="49"/>
      <c r="Z1037" s="48"/>
      <c r="AA1037" s="49"/>
      <c r="AB1037" s="48"/>
      <c r="AC1037" s="49"/>
      <c r="AD1037" s="48"/>
    </row>
    <row r="1038" spans="1:30" ht="15">
      <c r="A1038" s="65" t="s">
        <v>199</v>
      </c>
      <c r="B1038" s="65" t="s">
        <v>338</v>
      </c>
      <c r="C1038" s="66"/>
      <c r="D1038" s="67"/>
      <c r="E1038" s="66"/>
      <c r="F1038" s="69"/>
      <c r="G1038" s="66"/>
      <c r="H1038" s="70"/>
      <c r="I1038" s="71"/>
      <c r="J1038" s="71"/>
      <c r="K1038" s="34" t="s">
        <v>65</v>
      </c>
      <c r="L1038" s="72">
        <v>1038</v>
      </c>
      <c r="M1038" s="72"/>
      <c r="N1038" s="73"/>
      <c r="O1038" s="79" t="s">
        <v>417</v>
      </c>
      <c r="P1038" s="79">
        <v>1</v>
      </c>
      <c r="Q1038" s="79" t="s">
        <v>418</v>
      </c>
      <c r="R1038" s="79"/>
      <c r="S1038" s="79"/>
      <c r="T1038" s="78" t="str">
        <f>REPLACE(INDEX(GroupVertices[Group],MATCH(Edges24[[#This Row],[Vertex 1]],GroupVertices[Vertex],0)),1,1,"")</f>
        <v>1</v>
      </c>
      <c r="U1038" s="78" t="str">
        <f>REPLACE(INDEX(GroupVertices[Group],MATCH(Edges24[[#This Row],[Vertex 2]],GroupVertices[Vertex],0)),1,1,"")</f>
        <v>4</v>
      </c>
      <c r="V1038" s="48"/>
      <c r="W1038" s="49"/>
      <c r="X1038" s="48"/>
      <c r="Y1038" s="49"/>
      <c r="Z1038" s="48"/>
      <c r="AA1038" s="49"/>
      <c r="AB1038" s="48"/>
      <c r="AC1038" s="49"/>
      <c r="AD1038" s="48"/>
    </row>
    <row r="1039" spans="1:30" ht="15">
      <c r="A1039" s="65" t="s">
        <v>276</v>
      </c>
      <c r="B1039" s="65" t="s">
        <v>311</v>
      </c>
      <c r="C1039" s="66"/>
      <c r="D1039" s="67"/>
      <c r="E1039" s="66"/>
      <c r="F1039" s="69"/>
      <c r="G1039" s="66"/>
      <c r="H1039" s="70"/>
      <c r="I1039" s="71"/>
      <c r="J1039" s="71"/>
      <c r="K1039" s="34" t="s">
        <v>65</v>
      </c>
      <c r="L1039" s="72">
        <v>1039</v>
      </c>
      <c r="M1039" s="72"/>
      <c r="N1039" s="73"/>
      <c r="O1039" s="79" t="s">
        <v>417</v>
      </c>
      <c r="P1039" s="79">
        <v>1</v>
      </c>
      <c r="Q1039" s="79" t="s">
        <v>418</v>
      </c>
      <c r="R1039" s="79"/>
      <c r="S1039" s="79"/>
      <c r="T1039" s="78" t="str">
        <f>REPLACE(INDEX(GroupVertices[Group],MATCH(Edges24[[#This Row],[Vertex 1]],GroupVertices[Vertex],0)),1,1,"")</f>
        <v>3</v>
      </c>
      <c r="U1039" s="78" t="str">
        <f>REPLACE(INDEX(GroupVertices[Group],MATCH(Edges24[[#This Row],[Vertex 2]],GroupVertices[Vertex],0)),1,1,"")</f>
        <v>3</v>
      </c>
      <c r="V1039" s="48"/>
      <c r="W1039" s="49"/>
      <c r="X1039" s="48"/>
      <c r="Y1039" s="49"/>
      <c r="Z1039" s="48"/>
      <c r="AA1039" s="49"/>
      <c r="AB1039" s="48"/>
      <c r="AC1039" s="49"/>
      <c r="AD1039" s="48"/>
    </row>
    <row r="1040" spans="1:30" ht="15">
      <c r="A1040" s="65" t="s">
        <v>311</v>
      </c>
      <c r="B1040" s="65" t="s">
        <v>264</v>
      </c>
      <c r="C1040" s="66"/>
      <c r="D1040" s="67"/>
      <c r="E1040" s="66"/>
      <c r="F1040" s="69"/>
      <c r="G1040" s="66"/>
      <c r="H1040" s="70"/>
      <c r="I1040" s="71"/>
      <c r="J1040" s="71"/>
      <c r="K1040" s="34" t="s">
        <v>66</v>
      </c>
      <c r="L1040" s="72">
        <v>1040</v>
      </c>
      <c r="M1040" s="72"/>
      <c r="N1040" s="73"/>
      <c r="O1040" s="79" t="s">
        <v>417</v>
      </c>
      <c r="P1040" s="79">
        <v>1</v>
      </c>
      <c r="Q1040" s="79" t="s">
        <v>418</v>
      </c>
      <c r="R1040" s="79"/>
      <c r="S1040" s="79"/>
      <c r="T1040" s="78" t="str">
        <f>REPLACE(INDEX(GroupVertices[Group],MATCH(Edges24[[#This Row],[Vertex 1]],GroupVertices[Vertex],0)),1,1,"")</f>
        <v>3</v>
      </c>
      <c r="U1040" s="78" t="str">
        <f>REPLACE(INDEX(GroupVertices[Group],MATCH(Edges24[[#This Row],[Vertex 2]],GroupVertices[Vertex],0)),1,1,"")</f>
        <v>2</v>
      </c>
      <c r="V1040" s="48"/>
      <c r="W1040" s="49"/>
      <c r="X1040" s="48"/>
      <c r="Y1040" s="49"/>
      <c r="Z1040" s="48"/>
      <c r="AA1040" s="49"/>
      <c r="AB1040" s="48"/>
      <c r="AC1040" s="49"/>
      <c r="AD1040" s="48"/>
    </row>
    <row r="1041" spans="1:30" ht="15">
      <c r="A1041" s="65" t="s">
        <v>311</v>
      </c>
      <c r="B1041" s="65" t="s">
        <v>270</v>
      </c>
      <c r="C1041" s="66"/>
      <c r="D1041" s="67"/>
      <c r="E1041" s="66"/>
      <c r="F1041" s="69"/>
      <c r="G1041" s="66"/>
      <c r="H1041" s="70"/>
      <c r="I1041" s="71"/>
      <c r="J1041" s="71"/>
      <c r="K1041" s="34" t="s">
        <v>65</v>
      </c>
      <c r="L1041" s="72">
        <v>1041</v>
      </c>
      <c r="M1041" s="72"/>
      <c r="N1041" s="73"/>
      <c r="O1041" s="79" t="s">
        <v>417</v>
      </c>
      <c r="P1041" s="79">
        <v>1</v>
      </c>
      <c r="Q1041" s="79" t="s">
        <v>418</v>
      </c>
      <c r="R1041" s="79"/>
      <c r="S1041" s="79"/>
      <c r="T1041" s="78" t="str">
        <f>REPLACE(INDEX(GroupVertices[Group],MATCH(Edges24[[#This Row],[Vertex 1]],GroupVertices[Vertex],0)),1,1,"")</f>
        <v>3</v>
      </c>
      <c r="U1041" s="78" t="str">
        <f>REPLACE(INDEX(GroupVertices[Group],MATCH(Edges24[[#This Row],[Vertex 2]],GroupVertices[Vertex],0)),1,1,"")</f>
        <v>2</v>
      </c>
      <c r="V1041" s="48"/>
      <c r="W1041" s="49"/>
      <c r="X1041" s="48"/>
      <c r="Y1041" s="49"/>
      <c r="Z1041" s="48"/>
      <c r="AA1041" s="49"/>
      <c r="AB1041" s="48"/>
      <c r="AC1041" s="49"/>
      <c r="AD1041" s="48"/>
    </row>
    <row r="1042" spans="1:30" ht="15">
      <c r="A1042" s="65" t="s">
        <v>311</v>
      </c>
      <c r="B1042" s="65" t="s">
        <v>297</v>
      </c>
      <c r="C1042" s="66"/>
      <c r="D1042" s="67"/>
      <c r="E1042" s="66"/>
      <c r="F1042" s="69"/>
      <c r="G1042" s="66"/>
      <c r="H1042" s="70"/>
      <c r="I1042" s="71"/>
      <c r="J1042" s="71"/>
      <c r="K1042" s="34" t="s">
        <v>65</v>
      </c>
      <c r="L1042" s="72">
        <v>1042</v>
      </c>
      <c r="M1042" s="72"/>
      <c r="N1042" s="73"/>
      <c r="O1042" s="79" t="s">
        <v>417</v>
      </c>
      <c r="P1042" s="79">
        <v>1</v>
      </c>
      <c r="Q1042" s="79" t="s">
        <v>418</v>
      </c>
      <c r="R1042" s="79"/>
      <c r="S1042" s="79"/>
      <c r="T1042" s="78" t="str">
        <f>REPLACE(INDEX(GroupVertices[Group],MATCH(Edges24[[#This Row],[Vertex 1]],GroupVertices[Vertex],0)),1,1,"")</f>
        <v>3</v>
      </c>
      <c r="U1042" s="78" t="str">
        <f>REPLACE(INDEX(GroupVertices[Group],MATCH(Edges24[[#This Row],[Vertex 2]],GroupVertices[Vertex],0)),1,1,"")</f>
        <v>4</v>
      </c>
      <c r="V1042" s="48"/>
      <c r="W1042" s="49"/>
      <c r="X1042" s="48"/>
      <c r="Y1042" s="49"/>
      <c r="Z1042" s="48"/>
      <c r="AA1042" s="49"/>
      <c r="AB1042" s="48"/>
      <c r="AC1042" s="49"/>
      <c r="AD1042" s="48"/>
    </row>
    <row r="1043" spans="1:30" ht="15">
      <c r="A1043" s="65" t="s">
        <v>311</v>
      </c>
      <c r="B1043" s="65" t="s">
        <v>339</v>
      </c>
      <c r="C1043" s="66"/>
      <c r="D1043" s="67"/>
      <c r="E1043" s="66"/>
      <c r="F1043" s="69"/>
      <c r="G1043" s="66"/>
      <c r="H1043" s="70"/>
      <c r="I1043" s="71"/>
      <c r="J1043" s="71"/>
      <c r="K1043" s="34" t="s">
        <v>66</v>
      </c>
      <c r="L1043" s="72">
        <v>1043</v>
      </c>
      <c r="M1043" s="72"/>
      <c r="N1043" s="73"/>
      <c r="O1043" s="79" t="s">
        <v>417</v>
      </c>
      <c r="P1043" s="79">
        <v>1</v>
      </c>
      <c r="Q1043" s="79" t="s">
        <v>418</v>
      </c>
      <c r="R1043" s="79"/>
      <c r="S1043" s="79"/>
      <c r="T1043" s="78" t="str">
        <f>REPLACE(INDEX(GroupVertices[Group],MATCH(Edges24[[#This Row],[Vertex 1]],GroupVertices[Vertex],0)),1,1,"")</f>
        <v>3</v>
      </c>
      <c r="U1043" s="78" t="str">
        <f>REPLACE(INDEX(GroupVertices[Group],MATCH(Edges24[[#This Row],[Vertex 2]],GroupVertices[Vertex],0)),1,1,"")</f>
        <v>2</v>
      </c>
      <c r="V1043" s="48"/>
      <c r="W1043" s="49"/>
      <c r="X1043" s="48"/>
      <c r="Y1043" s="49"/>
      <c r="Z1043" s="48"/>
      <c r="AA1043" s="49"/>
      <c r="AB1043" s="48"/>
      <c r="AC1043" s="49"/>
      <c r="AD1043" s="48"/>
    </row>
    <row r="1044" spans="1:30" ht="15">
      <c r="A1044" s="65" t="s">
        <v>199</v>
      </c>
      <c r="B1044" s="65" t="s">
        <v>311</v>
      </c>
      <c r="C1044" s="66"/>
      <c r="D1044" s="67"/>
      <c r="E1044" s="66"/>
      <c r="F1044" s="69"/>
      <c r="G1044" s="66"/>
      <c r="H1044" s="70"/>
      <c r="I1044" s="71"/>
      <c r="J1044" s="71"/>
      <c r="K1044" s="34" t="s">
        <v>65</v>
      </c>
      <c r="L1044" s="72">
        <v>1044</v>
      </c>
      <c r="M1044" s="72"/>
      <c r="N1044" s="73"/>
      <c r="O1044" s="79" t="s">
        <v>417</v>
      </c>
      <c r="P1044" s="79">
        <v>1</v>
      </c>
      <c r="Q1044" s="79" t="s">
        <v>418</v>
      </c>
      <c r="R1044" s="79"/>
      <c r="S1044" s="79"/>
      <c r="T1044" s="78" t="str">
        <f>REPLACE(INDEX(GroupVertices[Group],MATCH(Edges24[[#This Row],[Vertex 1]],GroupVertices[Vertex],0)),1,1,"")</f>
        <v>1</v>
      </c>
      <c r="U1044" s="78" t="str">
        <f>REPLACE(INDEX(GroupVertices[Group],MATCH(Edges24[[#This Row],[Vertex 2]],GroupVertices[Vertex],0)),1,1,"")</f>
        <v>3</v>
      </c>
      <c r="V1044" s="48"/>
      <c r="W1044" s="49"/>
      <c r="X1044" s="48"/>
      <c r="Y1044" s="49"/>
      <c r="Z1044" s="48"/>
      <c r="AA1044" s="49"/>
      <c r="AB1044" s="48"/>
      <c r="AC1044" s="49"/>
      <c r="AD1044" s="48"/>
    </row>
    <row r="1045" spans="1:30" ht="15">
      <c r="A1045" s="65" t="s">
        <v>264</v>
      </c>
      <c r="B1045" s="65" t="s">
        <v>311</v>
      </c>
      <c r="C1045" s="66"/>
      <c r="D1045" s="67"/>
      <c r="E1045" s="66"/>
      <c r="F1045" s="69"/>
      <c r="G1045" s="66"/>
      <c r="H1045" s="70"/>
      <c r="I1045" s="71"/>
      <c r="J1045" s="71"/>
      <c r="K1045" s="34" t="s">
        <v>66</v>
      </c>
      <c r="L1045" s="72">
        <v>1045</v>
      </c>
      <c r="M1045" s="72"/>
      <c r="N1045" s="73"/>
      <c r="O1045" s="79" t="s">
        <v>417</v>
      </c>
      <c r="P1045" s="79">
        <v>1</v>
      </c>
      <c r="Q1045" s="79" t="s">
        <v>418</v>
      </c>
      <c r="R1045" s="79"/>
      <c r="S1045" s="79"/>
      <c r="T1045" s="78" t="str">
        <f>REPLACE(INDEX(GroupVertices[Group],MATCH(Edges24[[#This Row],[Vertex 1]],GroupVertices[Vertex],0)),1,1,"")</f>
        <v>2</v>
      </c>
      <c r="U1045" s="78" t="str">
        <f>REPLACE(INDEX(GroupVertices[Group],MATCH(Edges24[[#This Row],[Vertex 2]],GroupVertices[Vertex],0)),1,1,"")</f>
        <v>3</v>
      </c>
      <c r="V1045" s="48"/>
      <c r="W1045" s="49"/>
      <c r="X1045" s="48"/>
      <c r="Y1045" s="49"/>
      <c r="Z1045" s="48"/>
      <c r="AA1045" s="49"/>
      <c r="AB1045" s="48"/>
      <c r="AC1045" s="49"/>
      <c r="AD1045" s="48"/>
    </row>
    <row r="1046" spans="1:30" ht="15">
      <c r="A1046" s="65" t="s">
        <v>275</v>
      </c>
      <c r="B1046" s="65" t="s">
        <v>311</v>
      </c>
      <c r="C1046" s="66"/>
      <c r="D1046" s="67"/>
      <c r="E1046" s="66"/>
      <c r="F1046" s="69"/>
      <c r="G1046" s="66"/>
      <c r="H1046" s="70"/>
      <c r="I1046" s="71"/>
      <c r="J1046" s="71"/>
      <c r="K1046" s="34" t="s">
        <v>65</v>
      </c>
      <c r="L1046" s="72">
        <v>1046</v>
      </c>
      <c r="M1046" s="72"/>
      <c r="N1046" s="73"/>
      <c r="O1046" s="79" t="s">
        <v>417</v>
      </c>
      <c r="P1046" s="79">
        <v>1</v>
      </c>
      <c r="Q1046" s="79" t="s">
        <v>418</v>
      </c>
      <c r="R1046" s="79"/>
      <c r="S1046" s="79"/>
      <c r="T1046" s="78" t="str">
        <f>REPLACE(INDEX(GroupVertices[Group],MATCH(Edges24[[#This Row],[Vertex 1]],GroupVertices[Vertex],0)),1,1,"")</f>
        <v>3</v>
      </c>
      <c r="U1046" s="78" t="str">
        <f>REPLACE(INDEX(GroupVertices[Group],MATCH(Edges24[[#This Row],[Vertex 2]],GroupVertices[Vertex],0)),1,1,"")</f>
        <v>3</v>
      </c>
      <c r="V1046" s="48"/>
      <c r="W1046" s="49"/>
      <c r="X1046" s="48"/>
      <c r="Y1046" s="49"/>
      <c r="Z1046" s="48"/>
      <c r="AA1046" s="49"/>
      <c r="AB1046" s="48"/>
      <c r="AC1046" s="49"/>
      <c r="AD1046" s="48"/>
    </row>
    <row r="1047" spans="1:30" ht="15">
      <c r="A1047" s="65" t="s">
        <v>288</v>
      </c>
      <c r="B1047" s="65" t="s">
        <v>311</v>
      </c>
      <c r="C1047" s="66"/>
      <c r="D1047" s="67"/>
      <c r="E1047" s="66"/>
      <c r="F1047" s="69"/>
      <c r="G1047" s="66"/>
      <c r="H1047" s="70"/>
      <c r="I1047" s="71"/>
      <c r="J1047" s="71"/>
      <c r="K1047" s="34" t="s">
        <v>65</v>
      </c>
      <c r="L1047" s="72">
        <v>1047</v>
      </c>
      <c r="M1047" s="72"/>
      <c r="N1047" s="73"/>
      <c r="O1047" s="79" t="s">
        <v>417</v>
      </c>
      <c r="P1047" s="79">
        <v>1</v>
      </c>
      <c r="Q1047" s="79" t="s">
        <v>418</v>
      </c>
      <c r="R1047" s="79"/>
      <c r="S1047" s="79"/>
      <c r="T1047" s="78" t="str">
        <f>REPLACE(INDEX(GroupVertices[Group],MATCH(Edges24[[#This Row],[Vertex 1]],GroupVertices[Vertex],0)),1,1,"")</f>
        <v>2</v>
      </c>
      <c r="U1047" s="78" t="str">
        <f>REPLACE(INDEX(GroupVertices[Group],MATCH(Edges24[[#This Row],[Vertex 2]],GroupVertices[Vertex],0)),1,1,"")</f>
        <v>3</v>
      </c>
      <c r="V1047" s="48"/>
      <c r="W1047" s="49"/>
      <c r="X1047" s="48"/>
      <c r="Y1047" s="49"/>
      <c r="Z1047" s="48"/>
      <c r="AA1047" s="49"/>
      <c r="AB1047" s="48"/>
      <c r="AC1047" s="49"/>
      <c r="AD1047" s="48"/>
    </row>
    <row r="1048" spans="1:30" ht="15">
      <c r="A1048" s="65" t="s">
        <v>325</v>
      </c>
      <c r="B1048" s="65" t="s">
        <v>311</v>
      </c>
      <c r="C1048" s="66"/>
      <c r="D1048" s="67"/>
      <c r="E1048" s="66"/>
      <c r="F1048" s="69"/>
      <c r="G1048" s="66"/>
      <c r="H1048" s="70"/>
      <c r="I1048" s="71"/>
      <c r="J1048" s="71"/>
      <c r="K1048" s="34" t="s">
        <v>65</v>
      </c>
      <c r="L1048" s="72">
        <v>1048</v>
      </c>
      <c r="M1048" s="72"/>
      <c r="N1048" s="73"/>
      <c r="O1048" s="79" t="s">
        <v>417</v>
      </c>
      <c r="P1048" s="79">
        <v>1</v>
      </c>
      <c r="Q1048" s="79" t="s">
        <v>418</v>
      </c>
      <c r="R1048" s="79"/>
      <c r="S1048" s="79"/>
      <c r="T1048" s="78" t="str">
        <f>REPLACE(INDEX(GroupVertices[Group],MATCH(Edges24[[#This Row],[Vertex 1]],GroupVertices[Vertex],0)),1,1,"")</f>
        <v>3</v>
      </c>
      <c r="U1048" s="78" t="str">
        <f>REPLACE(INDEX(GroupVertices[Group],MATCH(Edges24[[#This Row],[Vertex 2]],GroupVertices[Vertex],0)),1,1,"")</f>
        <v>3</v>
      </c>
      <c r="V1048" s="48"/>
      <c r="W1048" s="49"/>
      <c r="X1048" s="48"/>
      <c r="Y1048" s="49"/>
      <c r="Z1048" s="48"/>
      <c r="AA1048" s="49"/>
      <c r="AB1048" s="48"/>
      <c r="AC1048" s="49"/>
      <c r="AD1048" s="48"/>
    </row>
    <row r="1049" spans="1:30" ht="15">
      <c r="A1049" s="65" t="s">
        <v>339</v>
      </c>
      <c r="B1049" s="65" t="s">
        <v>311</v>
      </c>
      <c r="C1049" s="66"/>
      <c r="D1049" s="67"/>
      <c r="E1049" s="66"/>
      <c r="F1049" s="69"/>
      <c r="G1049" s="66"/>
      <c r="H1049" s="70"/>
      <c r="I1049" s="71"/>
      <c r="J1049" s="71"/>
      <c r="K1049" s="34" t="s">
        <v>66</v>
      </c>
      <c r="L1049" s="72">
        <v>1049</v>
      </c>
      <c r="M1049" s="72"/>
      <c r="N1049" s="73"/>
      <c r="O1049" s="79" t="s">
        <v>417</v>
      </c>
      <c r="P1049" s="79">
        <v>1</v>
      </c>
      <c r="Q1049" s="79" t="s">
        <v>418</v>
      </c>
      <c r="R1049" s="79"/>
      <c r="S1049" s="79"/>
      <c r="T1049" s="78" t="str">
        <f>REPLACE(INDEX(GroupVertices[Group],MATCH(Edges24[[#This Row],[Vertex 1]],GroupVertices[Vertex],0)),1,1,"")</f>
        <v>2</v>
      </c>
      <c r="U1049" s="78" t="str">
        <f>REPLACE(INDEX(GroupVertices[Group],MATCH(Edges24[[#This Row],[Vertex 2]],GroupVertices[Vertex],0)),1,1,"")</f>
        <v>3</v>
      </c>
      <c r="V1049" s="48"/>
      <c r="W1049" s="49"/>
      <c r="X1049" s="48"/>
      <c r="Y1049" s="49"/>
      <c r="Z1049" s="48"/>
      <c r="AA1049" s="49"/>
      <c r="AB1049" s="48"/>
      <c r="AC1049" s="49"/>
      <c r="AD1049" s="48"/>
    </row>
    <row r="1050" spans="1:30" ht="15">
      <c r="A1050" s="65" t="s">
        <v>234</v>
      </c>
      <c r="B1050" s="65" t="s">
        <v>276</v>
      </c>
      <c r="C1050" s="66"/>
      <c r="D1050" s="67"/>
      <c r="E1050" s="66"/>
      <c r="F1050" s="69"/>
      <c r="G1050" s="66"/>
      <c r="H1050" s="70"/>
      <c r="I1050" s="71"/>
      <c r="J1050" s="71"/>
      <c r="K1050" s="34" t="s">
        <v>65</v>
      </c>
      <c r="L1050" s="72">
        <v>1050</v>
      </c>
      <c r="M1050" s="72"/>
      <c r="N1050" s="73"/>
      <c r="O1050" s="79" t="s">
        <v>417</v>
      </c>
      <c r="P1050" s="79">
        <v>1</v>
      </c>
      <c r="Q1050" s="79" t="s">
        <v>418</v>
      </c>
      <c r="R1050" s="79"/>
      <c r="S1050" s="79"/>
      <c r="T1050" s="78" t="str">
        <f>REPLACE(INDEX(GroupVertices[Group],MATCH(Edges24[[#This Row],[Vertex 1]],GroupVertices[Vertex],0)),1,1,"")</f>
        <v>2</v>
      </c>
      <c r="U1050" s="78" t="str">
        <f>REPLACE(INDEX(GroupVertices[Group],MATCH(Edges24[[#This Row],[Vertex 2]],GroupVertices[Vertex],0)),1,1,"")</f>
        <v>3</v>
      </c>
      <c r="V1050" s="48"/>
      <c r="W1050" s="49"/>
      <c r="X1050" s="48"/>
      <c r="Y1050" s="49"/>
      <c r="Z1050" s="48"/>
      <c r="AA1050" s="49"/>
      <c r="AB1050" s="48"/>
      <c r="AC1050" s="49"/>
      <c r="AD1050" s="48"/>
    </row>
    <row r="1051" spans="1:30" ht="15">
      <c r="A1051" s="65" t="s">
        <v>234</v>
      </c>
      <c r="B1051" s="65" t="s">
        <v>222</v>
      </c>
      <c r="C1051" s="66"/>
      <c r="D1051" s="67"/>
      <c r="E1051" s="66"/>
      <c r="F1051" s="69"/>
      <c r="G1051" s="66"/>
      <c r="H1051" s="70"/>
      <c r="I1051" s="71"/>
      <c r="J1051" s="71"/>
      <c r="K1051" s="34" t="s">
        <v>65</v>
      </c>
      <c r="L1051" s="72">
        <v>1051</v>
      </c>
      <c r="M1051" s="72"/>
      <c r="N1051" s="73"/>
      <c r="O1051" s="79" t="s">
        <v>417</v>
      </c>
      <c r="P1051" s="79">
        <v>1</v>
      </c>
      <c r="Q1051" s="79" t="s">
        <v>418</v>
      </c>
      <c r="R1051" s="79"/>
      <c r="S1051" s="79"/>
      <c r="T1051" s="78" t="str">
        <f>REPLACE(INDEX(GroupVertices[Group],MATCH(Edges24[[#This Row],[Vertex 1]],GroupVertices[Vertex],0)),1,1,"")</f>
        <v>2</v>
      </c>
      <c r="U1051" s="78" t="str">
        <f>REPLACE(INDEX(GroupVertices[Group],MATCH(Edges24[[#This Row],[Vertex 2]],GroupVertices[Vertex],0)),1,1,"")</f>
        <v>3</v>
      </c>
      <c r="V1051" s="48"/>
      <c r="W1051" s="49"/>
      <c r="X1051" s="48"/>
      <c r="Y1051" s="49"/>
      <c r="Z1051" s="48"/>
      <c r="AA1051" s="49"/>
      <c r="AB1051" s="48"/>
      <c r="AC1051" s="49"/>
      <c r="AD1051" s="48"/>
    </row>
    <row r="1052" spans="1:30" ht="15">
      <c r="A1052" s="65" t="s">
        <v>234</v>
      </c>
      <c r="B1052" s="65" t="s">
        <v>242</v>
      </c>
      <c r="C1052" s="66"/>
      <c r="D1052" s="67"/>
      <c r="E1052" s="66"/>
      <c r="F1052" s="69"/>
      <c r="G1052" s="66"/>
      <c r="H1052" s="70"/>
      <c r="I1052" s="71"/>
      <c r="J1052" s="71"/>
      <c r="K1052" s="34" t="s">
        <v>65</v>
      </c>
      <c r="L1052" s="72">
        <v>1052</v>
      </c>
      <c r="M1052" s="72"/>
      <c r="N1052" s="73"/>
      <c r="O1052" s="79" t="s">
        <v>417</v>
      </c>
      <c r="P1052" s="79">
        <v>1</v>
      </c>
      <c r="Q1052" s="79" t="s">
        <v>418</v>
      </c>
      <c r="R1052" s="79"/>
      <c r="S1052" s="79"/>
      <c r="T1052" s="78" t="str">
        <f>REPLACE(INDEX(GroupVertices[Group],MATCH(Edges24[[#This Row],[Vertex 1]],GroupVertices[Vertex],0)),1,1,"")</f>
        <v>2</v>
      </c>
      <c r="U1052" s="78" t="str">
        <f>REPLACE(INDEX(GroupVertices[Group],MATCH(Edges24[[#This Row],[Vertex 2]],GroupVertices[Vertex],0)),1,1,"")</f>
        <v>2</v>
      </c>
      <c r="V1052" s="48"/>
      <c r="W1052" s="49"/>
      <c r="X1052" s="48"/>
      <c r="Y1052" s="49"/>
      <c r="Z1052" s="48"/>
      <c r="AA1052" s="49"/>
      <c r="AB1052" s="48"/>
      <c r="AC1052" s="49"/>
      <c r="AD1052" s="48"/>
    </row>
    <row r="1053" spans="1:30" ht="15">
      <c r="A1053" s="65" t="s">
        <v>234</v>
      </c>
      <c r="B1053" s="65" t="s">
        <v>260</v>
      </c>
      <c r="C1053" s="66"/>
      <c r="D1053" s="67"/>
      <c r="E1053" s="66"/>
      <c r="F1053" s="69"/>
      <c r="G1053" s="66"/>
      <c r="H1053" s="70"/>
      <c r="I1053" s="71"/>
      <c r="J1053" s="71"/>
      <c r="K1053" s="34" t="s">
        <v>65</v>
      </c>
      <c r="L1053" s="72">
        <v>1053</v>
      </c>
      <c r="M1053" s="72"/>
      <c r="N1053" s="73"/>
      <c r="O1053" s="79" t="s">
        <v>417</v>
      </c>
      <c r="P1053" s="79">
        <v>1</v>
      </c>
      <c r="Q1053" s="79" t="s">
        <v>418</v>
      </c>
      <c r="R1053" s="79"/>
      <c r="S1053" s="79"/>
      <c r="T1053" s="78" t="str">
        <f>REPLACE(INDEX(GroupVertices[Group],MATCH(Edges24[[#This Row],[Vertex 1]],GroupVertices[Vertex],0)),1,1,"")</f>
        <v>2</v>
      </c>
      <c r="U1053" s="78" t="str">
        <f>REPLACE(INDEX(GroupVertices[Group],MATCH(Edges24[[#This Row],[Vertex 2]],GroupVertices[Vertex],0)),1,1,"")</f>
        <v>3</v>
      </c>
      <c r="V1053" s="48"/>
      <c r="W1053" s="49"/>
      <c r="X1053" s="48"/>
      <c r="Y1053" s="49"/>
      <c r="Z1053" s="48"/>
      <c r="AA1053" s="49"/>
      <c r="AB1053" s="48"/>
      <c r="AC1053" s="49"/>
      <c r="AD1053" s="48"/>
    </row>
    <row r="1054" spans="1:30" ht="15">
      <c r="A1054" s="65" t="s">
        <v>234</v>
      </c>
      <c r="B1054" s="65" t="s">
        <v>263</v>
      </c>
      <c r="C1054" s="66"/>
      <c r="D1054" s="67"/>
      <c r="E1054" s="66"/>
      <c r="F1054" s="69"/>
      <c r="G1054" s="66"/>
      <c r="H1054" s="70"/>
      <c r="I1054" s="71"/>
      <c r="J1054" s="71"/>
      <c r="K1054" s="34" t="s">
        <v>65</v>
      </c>
      <c r="L1054" s="72">
        <v>1054</v>
      </c>
      <c r="M1054" s="72"/>
      <c r="N1054" s="73"/>
      <c r="O1054" s="79" t="s">
        <v>417</v>
      </c>
      <c r="P1054" s="79">
        <v>1</v>
      </c>
      <c r="Q1054" s="79" t="s">
        <v>418</v>
      </c>
      <c r="R1054" s="79"/>
      <c r="S1054" s="79"/>
      <c r="T1054" s="78" t="str">
        <f>REPLACE(INDEX(GroupVertices[Group],MATCH(Edges24[[#This Row],[Vertex 1]],GroupVertices[Vertex],0)),1,1,"")</f>
        <v>2</v>
      </c>
      <c r="U1054" s="78" t="str">
        <f>REPLACE(INDEX(GroupVertices[Group],MATCH(Edges24[[#This Row],[Vertex 2]],GroupVertices[Vertex],0)),1,1,"")</f>
        <v>1</v>
      </c>
      <c r="V1054" s="48"/>
      <c r="W1054" s="49"/>
      <c r="X1054" s="48"/>
      <c r="Y1054" s="49"/>
      <c r="Z1054" s="48"/>
      <c r="AA1054" s="49"/>
      <c r="AB1054" s="48"/>
      <c r="AC1054" s="49"/>
      <c r="AD1054" s="48"/>
    </row>
    <row r="1055" spans="1:30" ht="15">
      <c r="A1055" s="65" t="s">
        <v>234</v>
      </c>
      <c r="B1055" s="65" t="s">
        <v>414</v>
      </c>
      <c r="C1055" s="66"/>
      <c r="D1055" s="67"/>
      <c r="E1055" s="66"/>
      <c r="F1055" s="69"/>
      <c r="G1055" s="66"/>
      <c r="H1055" s="70"/>
      <c r="I1055" s="71"/>
      <c r="J1055" s="71"/>
      <c r="K1055" s="34" t="s">
        <v>65</v>
      </c>
      <c r="L1055" s="72">
        <v>1055</v>
      </c>
      <c r="M1055" s="72"/>
      <c r="N1055" s="73"/>
      <c r="O1055" s="79" t="s">
        <v>417</v>
      </c>
      <c r="P1055" s="79">
        <v>1</v>
      </c>
      <c r="Q1055" s="79" t="s">
        <v>418</v>
      </c>
      <c r="R1055" s="79"/>
      <c r="S1055" s="79"/>
      <c r="T1055" s="78" t="str">
        <f>REPLACE(INDEX(GroupVertices[Group],MATCH(Edges24[[#This Row],[Vertex 1]],GroupVertices[Vertex],0)),1,1,"")</f>
        <v>2</v>
      </c>
      <c r="U1055" s="78" t="str">
        <f>REPLACE(INDEX(GroupVertices[Group],MATCH(Edges24[[#This Row],[Vertex 2]],GroupVertices[Vertex],0)),1,1,"")</f>
        <v>3</v>
      </c>
      <c r="V1055" s="48"/>
      <c r="W1055" s="49"/>
      <c r="X1055" s="48"/>
      <c r="Y1055" s="49"/>
      <c r="Z1055" s="48"/>
      <c r="AA1055" s="49"/>
      <c r="AB1055" s="48"/>
      <c r="AC1055" s="49"/>
      <c r="AD1055" s="48"/>
    </row>
    <row r="1056" spans="1:30" ht="15">
      <c r="A1056" s="65" t="s">
        <v>234</v>
      </c>
      <c r="B1056" s="65" t="s">
        <v>264</v>
      </c>
      <c r="C1056" s="66"/>
      <c r="D1056" s="67"/>
      <c r="E1056" s="66"/>
      <c r="F1056" s="69"/>
      <c r="G1056" s="66"/>
      <c r="H1056" s="70"/>
      <c r="I1056" s="71"/>
      <c r="J1056" s="71"/>
      <c r="K1056" s="34" t="s">
        <v>65</v>
      </c>
      <c r="L1056" s="72">
        <v>1056</v>
      </c>
      <c r="M1056" s="72"/>
      <c r="N1056" s="73"/>
      <c r="O1056" s="79" t="s">
        <v>417</v>
      </c>
      <c r="P1056" s="79">
        <v>1</v>
      </c>
      <c r="Q1056" s="79" t="s">
        <v>418</v>
      </c>
      <c r="R1056" s="79"/>
      <c r="S1056" s="79"/>
      <c r="T1056" s="78" t="str">
        <f>REPLACE(INDEX(GroupVertices[Group],MATCH(Edges24[[#This Row],[Vertex 1]],GroupVertices[Vertex],0)),1,1,"")</f>
        <v>2</v>
      </c>
      <c r="U1056" s="78" t="str">
        <f>REPLACE(INDEX(GroupVertices[Group],MATCH(Edges24[[#This Row],[Vertex 2]],GroupVertices[Vertex],0)),1,1,"")</f>
        <v>2</v>
      </c>
      <c r="V1056" s="48"/>
      <c r="W1056" s="49"/>
      <c r="X1056" s="48"/>
      <c r="Y1056" s="49"/>
      <c r="Z1056" s="48"/>
      <c r="AA1056" s="49"/>
      <c r="AB1056" s="48"/>
      <c r="AC1056" s="49"/>
      <c r="AD1056" s="48"/>
    </row>
    <row r="1057" spans="1:30" ht="15">
      <c r="A1057" s="65" t="s">
        <v>234</v>
      </c>
      <c r="B1057" s="65" t="s">
        <v>270</v>
      </c>
      <c r="C1057" s="66"/>
      <c r="D1057" s="67"/>
      <c r="E1057" s="66"/>
      <c r="F1057" s="69"/>
      <c r="G1057" s="66"/>
      <c r="H1057" s="70"/>
      <c r="I1057" s="71"/>
      <c r="J1057" s="71"/>
      <c r="K1057" s="34" t="s">
        <v>65</v>
      </c>
      <c r="L1057" s="72">
        <v>1057</v>
      </c>
      <c r="M1057" s="72"/>
      <c r="N1057" s="73"/>
      <c r="O1057" s="79" t="s">
        <v>417</v>
      </c>
      <c r="P1057" s="79">
        <v>1</v>
      </c>
      <c r="Q1057" s="79" t="s">
        <v>418</v>
      </c>
      <c r="R1057" s="79"/>
      <c r="S1057" s="79"/>
      <c r="T1057" s="78" t="str">
        <f>REPLACE(INDEX(GroupVertices[Group],MATCH(Edges24[[#This Row],[Vertex 1]],GroupVertices[Vertex],0)),1,1,"")</f>
        <v>2</v>
      </c>
      <c r="U1057" s="78" t="str">
        <f>REPLACE(INDEX(GroupVertices[Group],MATCH(Edges24[[#This Row],[Vertex 2]],GroupVertices[Vertex],0)),1,1,"")</f>
        <v>2</v>
      </c>
      <c r="V1057" s="48"/>
      <c r="W1057" s="49"/>
      <c r="X1057" s="48"/>
      <c r="Y1057" s="49"/>
      <c r="Z1057" s="48"/>
      <c r="AA1057" s="49"/>
      <c r="AB1057" s="48"/>
      <c r="AC1057" s="49"/>
      <c r="AD1057" s="48"/>
    </row>
    <row r="1058" spans="1:30" ht="15">
      <c r="A1058" s="65" t="s">
        <v>234</v>
      </c>
      <c r="B1058" s="65" t="s">
        <v>275</v>
      </c>
      <c r="C1058" s="66"/>
      <c r="D1058" s="67"/>
      <c r="E1058" s="66"/>
      <c r="F1058" s="69"/>
      <c r="G1058" s="66"/>
      <c r="H1058" s="70"/>
      <c r="I1058" s="71"/>
      <c r="J1058" s="71"/>
      <c r="K1058" s="34" t="s">
        <v>65</v>
      </c>
      <c r="L1058" s="72">
        <v>1058</v>
      </c>
      <c r="M1058" s="72"/>
      <c r="N1058" s="73"/>
      <c r="O1058" s="79" t="s">
        <v>417</v>
      </c>
      <c r="P1058" s="79">
        <v>1</v>
      </c>
      <c r="Q1058" s="79" t="s">
        <v>418</v>
      </c>
      <c r="R1058" s="79"/>
      <c r="S1058" s="79"/>
      <c r="T1058" s="78" t="str">
        <f>REPLACE(INDEX(GroupVertices[Group],MATCH(Edges24[[#This Row],[Vertex 1]],GroupVertices[Vertex],0)),1,1,"")</f>
        <v>2</v>
      </c>
      <c r="U1058" s="78" t="str">
        <f>REPLACE(INDEX(GroupVertices[Group],MATCH(Edges24[[#This Row],[Vertex 2]],GroupVertices[Vertex],0)),1,1,"")</f>
        <v>3</v>
      </c>
      <c r="V1058" s="48"/>
      <c r="W1058" s="49"/>
      <c r="X1058" s="48"/>
      <c r="Y1058" s="49"/>
      <c r="Z1058" s="48"/>
      <c r="AA1058" s="49"/>
      <c r="AB1058" s="48"/>
      <c r="AC1058" s="49"/>
      <c r="AD1058" s="48"/>
    </row>
    <row r="1059" spans="1:30" ht="15">
      <c r="A1059" s="65" t="s">
        <v>234</v>
      </c>
      <c r="B1059" s="65" t="s">
        <v>313</v>
      </c>
      <c r="C1059" s="66"/>
      <c r="D1059" s="67"/>
      <c r="E1059" s="66"/>
      <c r="F1059" s="69"/>
      <c r="G1059" s="66"/>
      <c r="H1059" s="70"/>
      <c r="I1059" s="71"/>
      <c r="J1059" s="71"/>
      <c r="K1059" s="34" t="s">
        <v>65</v>
      </c>
      <c r="L1059" s="72">
        <v>1059</v>
      </c>
      <c r="M1059" s="72"/>
      <c r="N1059" s="73"/>
      <c r="O1059" s="79" t="s">
        <v>417</v>
      </c>
      <c r="P1059" s="79">
        <v>1</v>
      </c>
      <c r="Q1059" s="79" t="s">
        <v>418</v>
      </c>
      <c r="R1059" s="79"/>
      <c r="S1059" s="79"/>
      <c r="T1059" s="78" t="str">
        <f>REPLACE(INDEX(GroupVertices[Group],MATCH(Edges24[[#This Row],[Vertex 1]],GroupVertices[Vertex],0)),1,1,"")</f>
        <v>2</v>
      </c>
      <c r="U1059" s="78" t="str">
        <f>REPLACE(INDEX(GroupVertices[Group],MATCH(Edges24[[#This Row],[Vertex 2]],GroupVertices[Vertex],0)),1,1,"")</f>
        <v>2</v>
      </c>
      <c r="V1059" s="48"/>
      <c r="W1059" s="49"/>
      <c r="X1059" s="48"/>
      <c r="Y1059" s="49"/>
      <c r="Z1059" s="48"/>
      <c r="AA1059" s="49"/>
      <c r="AB1059" s="48"/>
      <c r="AC1059" s="49"/>
      <c r="AD1059" s="48"/>
    </row>
    <row r="1060" spans="1:30" ht="15">
      <c r="A1060" s="65" t="s">
        <v>234</v>
      </c>
      <c r="B1060" s="65" t="s">
        <v>297</v>
      </c>
      <c r="C1060" s="66"/>
      <c r="D1060" s="67"/>
      <c r="E1060" s="66"/>
      <c r="F1060" s="69"/>
      <c r="G1060" s="66"/>
      <c r="H1060" s="70"/>
      <c r="I1060" s="71"/>
      <c r="J1060" s="71"/>
      <c r="K1060" s="34" t="s">
        <v>65</v>
      </c>
      <c r="L1060" s="72">
        <v>1060</v>
      </c>
      <c r="M1060" s="72"/>
      <c r="N1060" s="73"/>
      <c r="O1060" s="79" t="s">
        <v>417</v>
      </c>
      <c r="P1060" s="79">
        <v>1</v>
      </c>
      <c r="Q1060" s="79" t="s">
        <v>418</v>
      </c>
      <c r="R1060" s="79"/>
      <c r="S1060" s="79"/>
      <c r="T1060" s="78" t="str">
        <f>REPLACE(INDEX(GroupVertices[Group],MATCH(Edges24[[#This Row],[Vertex 1]],GroupVertices[Vertex],0)),1,1,"")</f>
        <v>2</v>
      </c>
      <c r="U1060" s="78" t="str">
        <f>REPLACE(INDEX(GroupVertices[Group],MATCH(Edges24[[#This Row],[Vertex 2]],GroupVertices[Vertex],0)),1,1,"")</f>
        <v>4</v>
      </c>
      <c r="V1060" s="48"/>
      <c r="W1060" s="49"/>
      <c r="X1060" s="48"/>
      <c r="Y1060" s="49"/>
      <c r="Z1060" s="48"/>
      <c r="AA1060" s="49"/>
      <c r="AB1060" s="48"/>
      <c r="AC1060" s="49"/>
      <c r="AD1060" s="48"/>
    </row>
    <row r="1061" spans="1:30" ht="15">
      <c r="A1061" s="65" t="s">
        <v>234</v>
      </c>
      <c r="B1061" s="65" t="s">
        <v>339</v>
      </c>
      <c r="C1061" s="66"/>
      <c r="D1061" s="67"/>
      <c r="E1061" s="66"/>
      <c r="F1061" s="69"/>
      <c r="G1061" s="66"/>
      <c r="H1061" s="70"/>
      <c r="I1061" s="71"/>
      <c r="J1061" s="71"/>
      <c r="K1061" s="34" t="s">
        <v>66</v>
      </c>
      <c r="L1061" s="72">
        <v>1061</v>
      </c>
      <c r="M1061" s="72"/>
      <c r="N1061" s="73"/>
      <c r="O1061" s="79" t="s">
        <v>417</v>
      </c>
      <c r="P1061" s="79">
        <v>1</v>
      </c>
      <c r="Q1061" s="79" t="s">
        <v>418</v>
      </c>
      <c r="R1061" s="79"/>
      <c r="S1061" s="79"/>
      <c r="T1061" s="78" t="str">
        <f>REPLACE(INDEX(GroupVertices[Group],MATCH(Edges24[[#This Row],[Vertex 1]],GroupVertices[Vertex],0)),1,1,"")</f>
        <v>2</v>
      </c>
      <c r="U1061" s="78" t="str">
        <f>REPLACE(INDEX(GroupVertices[Group],MATCH(Edges24[[#This Row],[Vertex 2]],GroupVertices[Vertex],0)),1,1,"")</f>
        <v>2</v>
      </c>
      <c r="V1061" s="48"/>
      <c r="W1061" s="49"/>
      <c r="X1061" s="48"/>
      <c r="Y1061" s="49"/>
      <c r="Z1061" s="48"/>
      <c r="AA1061" s="49"/>
      <c r="AB1061" s="48"/>
      <c r="AC1061" s="49"/>
      <c r="AD1061" s="48"/>
    </row>
    <row r="1062" spans="1:30" ht="15">
      <c r="A1062" s="65" t="s">
        <v>234</v>
      </c>
      <c r="B1062" s="65" t="s">
        <v>348</v>
      </c>
      <c r="C1062" s="66"/>
      <c r="D1062" s="67"/>
      <c r="E1062" s="66"/>
      <c r="F1062" s="69"/>
      <c r="G1062" s="66"/>
      <c r="H1062" s="70"/>
      <c r="I1062" s="71"/>
      <c r="J1062" s="71"/>
      <c r="K1062" s="34" t="s">
        <v>65</v>
      </c>
      <c r="L1062" s="72">
        <v>1062</v>
      </c>
      <c r="M1062" s="72"/>
      <c r="N1062" s="73"/>
      <c r="O1062" s="79" t="s">
        <v>417</v>
      </c>
      <c r="P1062" s="79">
        <v>1</v>
      </c>
      <c r="Q1062" s="79" t="s">
        <v>418</v>
      </c>
      <c r="R1062" s="79"/>
      <c r="S1062" s="79"/>
      <c r="T1062" s="78" t="str">
        <f>REPLACE(INDEX(GroupVertices[Group],MATCH(Edges24[[#This Row],[Vertex 1]],GroupVertices[Vertex],0)),1,1,"")</f>
        <v>2</v>
      </c>
      <c r="U1062" s="78" t="str">
        <f>REPLACE(INDEX(GroupVertices[Group],MATCH(Edges24[[#This Row],[Vertex 2]],GroupVertices[Vertex],0)),1,1,"")</f>
        <v>2</v>
      </c>
      <c r="V1062" s="48"/>
      <c r="W1062" s="49"/>
      <c r="X1062" s="48"/>
      <c r="Y1062" s="49"/>
      <c r="Z1062" s="48"/>
      <c r="AA1062" s="49"/>
      <c r="AB1062" s="48"/>
      <c r="AC1062" s="49"/>
      <c r="AD1062" s="48"/>
    </row>
    <row r="1063" spans="1:30" ht="15">
      <c r="A1063" s="65" t="s">
        <v>234</v>
      </c>
      <c r="B1063" s="65" t="s">
        <v>349</v>
      </c>
      <c r="C1063" s="66"/>
      <c r="D1063" s="67"/>
      <c r="E1063" s="66"/>
      <c r="F1063" s="69"/>
      <c r="G1063" s="66"/>
      <c r="H1063" s="70"/>
      <c r="I1063" s="71"/>
      <c r="J1063" s="71"/>
      <c r="K1063" s="34" t="s">
        <v>65</v>
      </c>
      <c r="L1063" s="72">
        <v>1063</v>
      </c>
      <c r="M1063" s="72"/>
      <c r="N1063" s="73"/>
      <c r="O1063" s="79" t="s">
        <v>417</v>
      </c>
      <c r="P1063" s="79">
        <v>1</v>
      </c>
      <c r="Q1063" s="79" t="s">
        <v>418</v>
      </c>
      <c r="R1063" s="79"/>
      <c r="S1063" s="79"/>
      <c r="T1063" s="78" t="str">
        <f>REPLACE(INDEX(GroupVertices[Group],MATCH(Edges24[[#This Row],[Vertex 1]],GroupVertices[Vertex],0)),1,1,"")</f>
        <v>2</v>
      </c>
      <c r="U1063" s="78" t="str">
        <f>REPLACE(INDEX(GroupVertices[Group],MATCH(Edges24[[#This Row],[Vertex 2]],GroupVertices[Vertex],0)),1,1,"")</f>
        <v>2</v>
      </c>
      <c r="V1063" s="48"/>
      <c r="W1063" s="49"/>
      <c r="X1063" s="48"/>
      <c r="Y1063" s="49"/>
      <c r="Z1063" s="48"/>
      <c r="AA1063" s="49"/>
      <c r="AB1063" s="48"/>
      <c r="AC1063" s="49"/>
      <c r="AD1063" s="48"/>
    </row>
    <row r="1064" spans="1:30" ht="15">
      <c r="A1064" s="65" t="s">
        <v>234</v>
      </c>
      <c r="B1064" s="65" t="s">
        <v>352</v>
      </c>
      <c r="C1064" s="66"/>
      <c r="D1064" s="67"/>
      <c r="E1064" s="66"/>
      <c r="F1064" s="69"/>
      <c r="G1064" s="66"/>
      <c r="H1064" s="70"/>
      <c r="I1064" s="71"/>
      <c r="J1064" s="71"/>
      <c r="K1064" s="34" t="s">
        <v>65</v>
      </c>
      <c r="L1064" s="72">
        <v>1064</v>
      </c>
      <c r="M1064" s="72"/>
      <c r="N1064" s="73"/>
      <c r="O1064" s="79" t="s">
        <v>417</v>
      </c>
      <c r="P1064" s="79">
        <v>1</v>
      </c>
      <c r="Q1064" s="79" t="s">
        <v>418</v>
      </c>
      <c r="R1064" s="79"/>
      <c r="S1064" s="79"/>
      <c r="T1064" s="78" t="str">
        <f>REPLACE(INDEX(GroupVertices[Group],MATCH(Edges24[[#This Row],[Vertex 1]],GroupVertices[Vertex],0)),1,1,"")</f>
        <v>2</v>
      </c>
      <c r="U1064" s="78" t="str">
        <f>REPLACE(INDEX(GroupVertices[Group],MATCH(Edges24[[#This Row],[Vertex 2]],GroupVertices[Vertex],0)),1,1,"")</f>
        <v>3</v>
      </c>
      <c r="V1064" s="48"/>
      <c r="W1064" s="49"/>
      <c r="X1064" s="48"/>
      <c r="Y1064" s="49"/>
      <c r="Z1064" s="48"/>
      <c r="AA1064" s="49"/>
      <c r="AB1064" s="48"/>
      <c r="AC1064" s="49"/>
      <c r="AD1064" s="48"/>
    </row>
    <row r="1065" spans="1:30" ht="15">
      <c r="A1065" s="65" t="s">
        <v>234</v>
      </c>
      <c r="B1065" s="65" t="s">
        <v>356</v>
      </c>
      <c r="C1065" s="66"/>
      <c r="D1065" s="67"/>
      <c r="E1065" s="66"/>
      <c r="F1065" s="69"/>
      <c r="G1065" s="66"/>
      <c r="H1065" s="70"/>
      <c r="I1065" s="71"/>
      <c r="J1065" s="71"/>
      <c r="K1065" s="34" t="s">
        <v>65</v>
      </c>
      <c r="L1065" s="72">
        <v>1065</v>
      </c>
      <c r="M1065" s="72"/>
      <c r="N1065" s="73"/>
      <c r="O1065" s="79" t="s">
        <v>417</v>
      </c>
      <c r="P1065" s="79">
        <v>1</v>
      </c>
      <c r="Q1065" s="79" t="s">
        <v>418</v>
      </c>
      <c r="R1065" s="79"/>
      <c r="S1065" s="79"/>
      <c r="T1065" s="78" t="str">
        <f>REPLACE(INDEX(GroupVertices[Group],MATCH(Edges24[[#This Row],[Vertex 1]],GroupVertices[Vertex],0)),1,1,"")</f>
        <v>2</v>
      </c>
      <c r="U1065" s="78" t="str">
        <f>REPLACE(INDEX(GroupVertices[Group],MATCH(Edges24[[#This Row],[Vertex 2]],GroupVertices[Vertex],0)),1,1,"")</f>
        <v>2</v>
      </c>
      <c r="V1065" s="48"/>
      <c r="W1065" s="49"/>
      <c r="X1065" s="48"/>
      <c r="Y1065" s="49"/>
      <c r="Z1065" s="48"/>
      <c r="AA1065" s="49"/>
      <c r="AB1065" s="48"/>
      <c r="AC1065" s="49"/>
      <c r="AD1065" s="48"/>
    </row>
    <row r="1066" spans="1:30" ht="15">
      <c r="A1066" s="65" t="s">
        <v>234</v>
      </c>
      <c r="B1066" s="65" t="s">
        <v>357</v>
      </c>
      <c r="C1066" s="66"/>
      <c r="D1066" s="67"/>
      <c r="E1066" s="66"/>
      <c r="F1066" s="69"/>
      <c r="G1066" s="66"/>
      <c r="H1066" s="70"/>
      <c r="I1066" s="71"/>
      <c r="J1066" s="71"/>
      <c r="K1066" s="34" t="s">
        <v>65</v>
      </c>
      <c r="L1066" s="72">
        <v>1066</v>
      </c>
      <c r="M1066" s="72"/>
      <c r="N1066" s="73"/>
      <c r="O1066" s="79" t="s">
        <v>417</v>
      </c>
      <c r="P1066" s="79">
        <v>1</v>
      </c>
      <c r="Q1066" s="79" t="s">
        <v>418</v>
      </c>
      <c r="R1066" s="79"/>
      <c r="S1066" s="79"/>
      <c r="T1066" s="78" t="str">
        <f>REPLACE(INDEX(GroupVertices[Group],MATCH(Edges24[[#This Row],[Vertex 1]],GroupVertices[Vertex],0)),1,1,"")</f>
        <v>2</v>
      </c>
      <c r="U1066" s="78" t="str">
        <f>REPLACE(INDEX(GroupVertices[Group],MATCH(Edges24[[#This Row],[Vertex 2]],GroupVertices[Vertex],0)),1,1,"")</f>
        <v>2</v>
      </c>
      <c r="V1066" s="48"/>
      <c r="W1066" s="49"/>
      <c r="X1066" s="48"/>
      <c r="Y1066" s="49"/>
      <c r="Z1066" s="48"/>
      <c r="AA1066" s="49"/>
      <c r="AB1066" s="48"/>
      <c r="AC1066" s="49"/>
      <c r="AD1066" s="48"/>
    </row>
    <row r="1067" spans="1:30" ht="15">
      <c r="A1067" s="65" t="s">
        <v>199</v>
      </c>
      <c r="B1067" s="65" t="s">
        <v>234</v>
      </c>
      <c r="C1067" s="66"/>
      <c r="D1067" s="67"/>
      <c r="E1067" s="66"/>
      <c r="F1067" s="69"/>
      <c r="G1067" s="66"/>
      <c r="H1067" s="70"/>
      <c r="I1067" s="71"/>
      <c r="J1067" s="71"/>
      <c r="K1067" s="34" t="s">
        <v>65</v>
      </c>
      <c r="L1067" s="72">
        <v>1067</v>
      </c>
      <c r="M1067" s="72"/>
      <c r="N1067" s="73"/>
      <c r="O1067" s="79" t="s">
        <v>417</v>
      </c>
      <c r="P1067" s="79">
        <v>1</v>
      </c>
      <c r="Q1067" s="79" t="s">
        <v>418</v>
      </c>
      <c r="R1067" s="79"/>
      <c r="S1067" s="79"/>
      <c r="T1067" s="78" t="str">
        <f>REPLACE(INDEX(GroupVertices[Group],MATCH(Edges24[[#This Row],[Vertex 1]],GroupVertices[Vertex],0)),1,1,"")</f>
        <v>1</v>
      </c>
      <c r="U1067" s="78" t="str">
        <f>REPLACE(INDEX(GroupVertices[Group],MATCH(Edges24[[#This Row],[Vertex 2]],GroupVertices[Vertex],0)),1,1,"")</f>
        <v>2</v>
      </c>
      <c r="V1067" s="48"/>
      <c r="W1067" s="49"/>
      <c r="X1067" s="48"/>
      <c r="Y1067" s="49"/>
      <c r="Z1067" s="48"/>
      <c r="AA1067" s="49"/>
      <c r="AB1067" s="48"/>
      <c r="AC1067" s="49"/>
      <c r="AD1067" s="48"/>
    </row>
    <row r="1068" spans="1:30" ht="15">
      <c r="A1068" s="65" t="s">
        <v>339</v>
      </c>
      <c r="B1068" s="65" t="s">
        <v>234</v>
      </c>
      <c r="C1068" s="66"/>
      <c r="D1068" s="67"/>
      <c r="E1068" s="66"/>
      <c r="F1068" s="69"/>
      <c r="G1068" s="66"/>
      <c r="H1068" s="70"/>
      <c r="I1068" s="71"/>
      <c r="J1068" s="71"/>
      <c r="K1068" s="34" t="s">
        <v>66</v>
      </c>
      <c r="L1068" s="72">
        <v>1068</v>
      </c>
      <c r="M1068" s="72"/>
      <c r="N1068" s="73"/>
      <c r="O1068" s="79" t="s">
        <v>417</v>
      </c>
      <c r="P1068" s="79">
        <v>1</v>
      </c>
      <c r="Q1068" s="79" t="s">
        <v>418</v>
      </c>
      <c r="R1068" s="79"/>
      <c r="S1068" s="79"/>
      <c r="T1068" s="78" t="str">
        <f>REPLACE(INDEX(GroupVertices[Group],MATCH(Edges24[[#This Row],[Vertex 1]],GroupVertices[Vertex],0)),1,1,"")</f>
        <v>2</v>
      </c>
      <c r="U1068" s="78" t="str">
        <f>REPLACE(INDEX(GroupVertices[Group],MATCH(Edges24[[#This Row],[Vertex 2]],GroupVertices[Vertex],0)),1,1,"")</f>
        <v>2</v>
      </c>
      <c r="V1068" s="48"/>
      <c r="W1068" s="49"/>
      <c r="X1068" s="48"/>
      <c r="Y1068" s="49"/>
      <c r="Z1068" s="48"/>
      <c r="AA1068" s="49"/>
      <c r="AB1068" s="48"/>
      <c r="AC1068" s="49"/>
      <c r="AD1068" s="48"/>
    </row>
    <row r="1069" spans="1:30" ht="15">
      <c r="A1069" s="65" t="s">
        <v>336</v>
      </c>
      <c r="B1069" s="65" t="s">
        <v>264</v>
      </c>
      <c r="C1069" s="66"/>
      <c r="D1069" s="67"/>
      <c r="E1069" s="66"/>
      <c r="F1069" s="69"/>
      <c r="G1069" s="66"/>
      <c r="H1069" s="70"/>
      <c r="I1069" s="71"/>
      <c r="J1069" s="71"/>
      <c r="K1069" s="34" t="s">
        <v>66</v>
      </c>
      <c r="L1069" s="72">
        <v>1069</v>
      </c>
      <c r="M1069" s="72"/>
      <c r="N1069" s="73"/>
      <c r="O1069" s="79" t="s">
        <v>417</v>
      </c>
      <c r="P1069" s="79">
        <v>1</v>
      </c>
      <c r="Q1069" s="79" t="s">
        <v>418</v>
      </c>
      <c r="R1069" s="79"/>
      <c r="S1069" s="79"/>
      <c r="T1069" s="78" t="str">
        <f>REPLACE(INDEX(GroupVertices[Group],MATCH(Edges24[[#This Row],[Vertex 1]],GroupVertices[Vertex],0)),1,1,"")</f>
        <v>3</v>
      </c>
      <c r="U1069" s="78" t="str">
        <f>REPLACE(INDEX(GroupVertices[Group],MATCH(Edges24[[#This Row],[Vertex 2]],GroupVertices[Vertex],0)),1,1,"")</f>
        <v>2</v>
      </c>
      <c r="V1069" s="48"/>
      <c r="W1069" s="49"/>
      <c r="X1069" s="48"/>
      <c r="Y1069" s="49"/>
      <c r="Z1069" s="48"/>
      <c r="AA1069" s="49"/>
      <c r="AB1069" s="48"/>
      <c r="AC1069" s="49"/>
      <c r="AD1069" s="48"/>
    </row>
    <row r="1070" spans="1:30" ht="15">
      <c r="A1070" s="65" t="s">
        <v>242</v>
      </c>
      <c r="B1070" s="65" t="s">
        <v>264</v>
      </c>
      <c r="C1070" s="66"/>
      <c r="D1070" s="67"/>
      <c r="E1070" s="66"/>
      <c r="F1070" s="69"/>
      <c r="G1070" s="66"/>
      <c r="H1070" s="70"/>
      <c r="I1070" s="71"/>
      <c r="J1070" s="71"/>
      <c r="K1070" s="34" t="s">
        <v>66</v>
      </c>
      <c r="L1070" s="72">
        <v>1070</v>
      </c>
      <c r="M1070" s="72"/>
      <c r="N1070" s="73"/>
      <c r="O1070" s="79" t="s">
        <v>417</v>
      </c>
      <c r="P1070" s="79">
        <v>1</v>
      </c>
      <c r="Q1070" s="79" t="s">
        <v>418</v>
      </c>
      <c r="R1070" s="79"/>
      <c r="S1070" s="79"/>
      <c r="T1070" s="78" t="str">
        <f>REPLACE(INDEX(GroupVertices[Group],MATCH(Edges24[[#This Row],[Vertex 1]],GroupVertices[Vertex],0)),1,1,"")</f>
        <v>2</v>
      </c>
      <c r="U1070" s="78" t="str">
        <f>REPLACE(INDEX(GroupVertices[Group],MATCH(Edges24[[#This Row],[Vertex 2]],GroupVertices[Vertex],0)),1,1,"")</f>
        <v>2</v>
      </c>
      <c r="V1070" s="48"/>
      <c r="W1070" s="49"/>
      <c r="X1070" s="48"/>
      <c r="Y1070" s="49"/>
      <c r="Z1070" s="48"/>
      <c r="AA1070" s="49"/>
      <c r="AB1070" s="48"/>
      <c r="AC1070" s="49"/>
      <c r="AD1070" s="48"/>
    </row>
    <row r="1071" spans="1:30" ht="15">
      <c r="A1071" s="65" t="s">
        <v>264</v>
      </c>
      <c r="B1071" s="65" t="s">
        <v>221</v>
      </c>
      <c r="C1071" s="66"/>
      <c r="D1071" s="67"/>
      <c r="E1071" s="66"/>
      <c r="F1071" s="69"/>
      <c r="G1071" s="66"/>
      <c r="H1071" s="70"/>
      <c r="I1071" s="71"/>
      <c r="J1071" s="71"/>
      <c r="K1071" s="34" t="s">
        <v>65</v>
      </c>
      <c r="L1071" s="72">
        <v>1071</v>
      </c>
      <c r="M1071" s="72"/>
      <c r="N1071" s="73"/>
      <c r="O1071" s="79" t="s">
        <v>417</v>
      </c>
      <c r="P1071" s="79">
        <v>1</v>
      </c>
      <c r="Q1071" s="79" t="s">
        <v>418</v>
      </c>
      <c r="R1071" s="79"/>
      <c r="S1071" s="79"/>
      <c r="T1071" s="78" t="str">
        <f>REPLACE(INDEX(GroupVertices[Group],MATCH(Edges24[[#This Row],[Vertex 1]],GroupVertices[Vertex],0)),1,1,"")</f>
        <v>2</v>
      </c>
      <c r="U1071" s="78" t="str">
        <f>REPLACE(INDEX(GroupVertices[Group],MATCH(Edges24[[#This Row],[Vertex 2]],GroupVertices[Vertex],0)),1,1,"")</f>
        <v>1</v>
      </c>
      <c r="V1071" s="48"/>
      <c r="W1071" s="49"/>
      <c r="X1071" s="48"/>
      <c r="Y1071" s="49"/>
      <c r="Z1071" s="48"/>
      <c r="AA1071" s="49"/>
      <c r="AB1071" s="48"/>
      <c r="AC1071" s="49"/>
      <c r="AD1071" s="48"/>
    </row>
    <row r="1072" spans="1:30" ht="15">
      <c r="A1072" s="65" t="s">
        <v>264</v>
      </c>
      <c r="B1072" s="65" t="s">
        <v>336</v>
      </c>
      <c r="C1072" s="66"/>
      <c r="D1072" s="67"/>
      <c r="E1072" s="66"/>
      <c r="F1072" s="69"/>
      <c r="G1072" s="66"/>
      <c r="H1072" s="70"/>
      <c r="I1072" s="71"/>
      <c r="J1072" s="71"/>
      <c r="K1072" s="34" t="s">
        <v>66</v>
      </c>
      <c r="L1072" s="72">
        <v>1072</v>
      </c>
      <c r="M1072" s="72"/>
      <c r="N1072" s="73"/>
      <c r="O1072" s="79" t="s">
        <v>417</v>
      </c>
      <c r="P1072" s="79">
        <v>1</v>
      </c>
      <c r="Q1072" s="79" t="s">
        <v>418</v>
      </c>
      <c r="R1072" s="79"/>
      <c r="S1072" s="79"/>
      <c r="T1072" s="78" t="str">
        <f>REPLACE(INDEX(GroupVertices[Group],MATCH(Edges24[[#This Row],[Vertex 1]],GroupVertices[Vertex],0)),1,1,"")</f>
        <v>2</v>
      </c>
      <c r="U1072" s="78" t="str">
        <f>REPLACE(INDEX(GroupVertices[Group],MATCH(Edges24[[#This Row],[Vertex 2]],GroupVertices[Vertex],0)),1,1,"")</f>
        <v>3</v>
      </c>
      <c r="V1072" s="48"/>
      <c r="W1072" s="49"/>
      <c r="X1072" s="48"/>
      <c r="Y1072" s="49"/>
      <c r="Z1072" s="48"/>
      <c r="AA1072" s="49"/>
      <c r="AB1072" s="48"/>
      <c r="AC1072" s="49"/>
      <c r="AD1072" s="48"/>
    </row>
    <row r="1073" spans="1:30" ht="15">
      <c r="A1073" s="65" t="s">
        <v>264</v>
      </c>
      <c r="B1073" s="65" t="s">
        <v>222</v>
      </c>
      <c r="C1073" s="66"/>
      <c r="D1073" s="67"/>
      <c r="E1073" s="66"/>
      <c r="F1073" s="69"/>
      <c r="G1073" s="66"/>
      <c r="H1073" s="70"/>
      <c r="I1073" s="71"/>
      <c r="J1073" s="71"/>
      <c r="K1073" s="34" t="s">
        <v>65</v>
      </c>
      <c r="L1073" s="72">
        <v>1073</v>
      </c>
      <c r="M1073" s="72"/>
      <c r="N1073" s="73"/>
      <c r="O1073" s="79" t="s">
        <v>417</v>
      </c>
      <c r="P1073" s="79">
        <v>1</v>
      </c>
      <c r="Q1073" s="79" t="s">
        <v>418</v>
      </c>
      <c r="R1073" s="79"/>
      <c r="S1073" s="79"/>
      <c r="T1073" s="78" t="str">
        <f>REPLACE(INDEX(GroupVertices[Group],MATCH(Edges24[[#This Row],[Vertex 1]],GroupVertices[Vertex],0)),1,1,"")</f>
        <v>2</v>
      </c>
      <c r="U1073" s="78" t="str">
        <f>REPLACE(INDEX(GroupVertices[Group],MATCH(Edges24[[#This Row],[Vertex 2]],GroupVertices[Vertex],0)),1,1,"")</f>
        <v>3</v>
      </c>
      <c r="V1073" s="48"/>
      <c r="W1073" s="49"/>
      <c r="X1073" s="48"/>
      <c r="Y1073" s="49"/>
      <c r="Z1073" s="48"/>
      <c r="AA1073" s="49"/>
      <c r="AB1073" s="48"/>
      <c r="AC1073" s="49"/>
      <c r="AD1073" s="48"/>
    </row>
    <row r="1074" spans="1:30" ht="15">
      <c r="A1074" s="65" t="s">
        <v>264</v>
      </c>
      <c r="B1074" s="65" t="s">
        <v>242</v>
      </c>
      <c r="C1074" s="66"/>
      <c r="D1074" s="67"/>
      <c r="E1074" s="66"/>
      <c r="F1074" s="69"/>
      <c r="G1074" s="66"/>
      <c r="H1074" s="70"/>
      <c r="I1074" s="71"/>
      <c r="J1074" s="71"/>
      <c r="K1074" s="34" t="s">
        <v>66</v>
      </c>
      <c r="L1074" s="72">
        <v>1074</v>
      </c>
      <c r="M1074" s="72"/>
      <c r="N1074" s="73"/>
      <c r="O1074" s="79" t="s">
        <v>417</v>
      </c>
      <c r="P1074" s="79">
        <v>1</v>
      </c>
      <c r="Q1074" s="79" t="s">
        <v>418</v>
      </c>
      <c r="R1074" s="79"/>
      <c r="S1074" s="79"/>
      <c r="T1074" s="78" t="str">
        <f>REPLACE(INDEX(GroupVertices[Group],MATCH(Edges24[[#This Row],[Vertex 1]],GroupVertices[Vertex],0)),1,1,"")</f>
        <v>2</v>
      </c>
      <c r="U1074" s="78" t="str">
        <f>REPLACE(INDEX(GroupVertices[Group],MATCH(Edges24[[#This Row],[Vertex 2]],GroupVertices[Vertex],0)),1,1,"")</f>
        <v>2</v>
      </c>
      <c r="V1074" s="48"/>
      <c r="W1074" s="49"/>
      <c r="X1074" s="48"/>
      <c r="Y1074" s="49"/>
      <c r="Z1074" s="48"/>
      <c r="AA1074" s="49"/>
      <c r="AB1074" s="48"/>
      <c r="AC1074" s="49"/>
      <c r="AD1074" s="48"/>
    </row>
    <row r="1075" spans="1:30" ht="15">
      <c r="A1075" s="65" t="s">
        <v>264</v>
      </c>
      <c r="B1075" s="65" t="s">
        <v>260</v>
      </c>
      <c r="C1075" s="66"/>
      <c r="D1075" s="67"/>
      <c r="E1075" s="66"/>
      <c r="F1075" s="69"/>
      <c r="G1075" s="66"/>
      <c r="H1075" s="70"/>
      <c r="I1075" s="71"/>
      <c r="J1075" s="71"/>
      <c r="K1075" s="34" t="s">
        <v>65</v>
      </c>
      <c r="L1075" s="72">
        <v>1075</v>
      </c>
      <c r="M1075" s="72"/>
      <c r="N1075" s="73"/>
      <c r="O1075" s="79" t="s">
        <v>417</v>
      </c>
      <c r="P1075" s="79">
        <v>1</v>
      </c>
      <c r="Q1075" s="79" t="s">
        <v>418</v>
      </c>
      <c r="R1075" s="79"/>
      <c r="S1075" s="79"/>
      <c r="T1075" s="78" t="str">
        <f>REPLACE(INDEX(GroupVertices[Group],MATCH(Edges24[[#This Row],[Vertex 1]],GroupVertices[Vertex],0)),1,1,"")</f>
        <v>2</v>
      </c>
      <c r="U1075" s="78" t="str">
        <f>REPLACE(INDEX(GroupVertices[Group],MATCH(Edges24[[#This Row],[Vertex 2]],GroupVertices[Vertex],0)),1,1,"")</f>
        <v>3</v>
      </c>
      <c r="V1075" s="48"/>
      <c r="W1075" s="49"/>
      <c r="X1075" s="48"/>
      <c r="Y1075" s="49"/>
      <c r="Z1075" s="48"/>
      <c r="AA1075" s="49"/>
      <c r="AB1075" s="48"/>
      <c r="AC1075" s="49"/>
      <c r="AD1075" s="48"/>
    </row>
    <row r="1076" spans="1:30" ht="15">
      <c r="A1076" s="65" t="s">
        <v>264</v>
      </c>
      <c r="B1076" s="65" t="s">
        <v>270</v>
      </c>
      <c r="C1076" s="66"/>
      <c r="D1076" s="67"/>
      <c r="E1076" s="66"/>
      <c r="F1076" s="69"/>
      <c r="G1076" s="66"/>
      <c r="H1076" s="70"/>
      <c r="I1076" s="71"/>
      <c r="J1076" s="71"/>
      <c r="K1076" s="34" t="s">
        <v>66</v>
      </c>
      <c r="L1076" s="72">
        <v>1076</v>
      </c>
      <c r="M1076" s="72"/>
      <c r="N1076" s="73"/>
      <c r="O1076" s="79" t="s">
        <v>417</v>
      </c>
      <c r="P1076" s="79">
        <v>1</v>
      </c>
      <c r="Q1076" s="79" t="s">
        <v>418</v>
      </c>
      <c r="R1076" s="79"/>
      <c r="S1076" s="79"/>
      <c r="T1076" s="78" t="str">
        <f>REPLACE(INDEX(GroupVertices[Group],MATCH(Edges24[[#This Row],[Vertex 1]],GroupVertices[Vertex],0)),1,1,"")</f>
        <v>2</v>
      </c>
      <c r="U1076" s="78" t="str">
        <f>REPLACE(INDEX(GroupVertices[Group],MATCH(Edges24[[#This Row],[Vertex 2]],GroupVertices[Vertex],0)),1,1,"")</f>
        <v>2</v>
      </c>
      <c r="V1076" s="48"/>
      <c r="W1076" s="49"/>
      <c r="X1076" s="48"/>
      <c r="Y1076" s="49"/>
      <c r="Z1076" s="48"/>
      <c r="AA1076" s="49"/>
      <c r="AB1076" s="48"/>
      <c r="AC1076" s="49"/>
      <c r="AD1076" s="48"/>
    </row>
    <row r="1077" spans="1:30" ht="15">
      <c r="A1077" s="65" t="s">
        <v>264</v>
      </c>
      <c r="B1077" s="65" t="s">
        <v>275</v>
      </c>
      <c r="C1077" s="66"/>
      <c r="D1077" s="67"/>
      <c r="E1077" s="66"/>
      <c r="F1077" s="69"/>
      <c r="G1077" s="66"/>
      <c r="H1077" s="70"/>
      <c r="I1077" s="71"/>
      <c r="J1077" s="71"/>
      <c r="K1077" s="34" t="s">
        <v>65</v>
      </c>
      <c r="L1077" s="72">
        <v>1077</v>
      </c>
      <c r="M1077" s="72"/>
      <c r="N1077" s="73"/>
      <c r="O1077" s="79" t="s">
        <v>417</v>
      </c>
      <c r="P1077" s="79">
        <v>1</v>
      </c>
      <c r="Q1077" s="79" t="s">
        <v>418</v>
      </c>
      <c r="R1077" s="79"/>
      <c r="S1077" s="79"/>
      <c r="T1077" s="78" t="str">
        <f>REPLACE(INDEX(GroupVertices[Group],MATCH(Edges24[[#This Row],[Vertex 1]],GroupVertices[Vertex],0)),1,1,"")</f>
        <v>2</v>
      </c>
      <c r="U1077" s="78" t="str">
        <f>REPLACE(INDEX(GroupVertices[Group],MATCH(Edges24[[#This Row],[Vertex 2]],GroupVertices[Vertex],0)),1,1,"")</f>
        <v>3</v>
      </c>
      <c r="V1077" s="48"/>
      <c r="W1077" s="49"/>
      <c r="X1077" s="48"/>
      <c r="Y1077" s="49"/>
      <c r="Z1077" s="48"/>
      <c r="AA1077" s="49"/>
      <c r="AB1077" s="48"/>
      <c r="AC1077" s="49"/>
      <c r="AD1077" s="48"/>
    </row>
    <row r="1078" spans="1:30" ht="15">
      <c r="A1078" s="65" t="s">
        <v>264</v>
      </c>
      <c r="B1078" s="65" t="s">
        <v>295</v>
      </c>
      <c r="C1078" s="66"/>
      <c r="D1078" s="67"/>
      <c r="E1078" s="66"/>
      <c r="F1078" s="69"/>
      <c r="G1078" s="66"/>
      <c r="H1078" s="70"/>
      <c r="I1078" s="71"/>
      <c r="J1078" s="71"/>
      <c r="K1078" s="34" t="s">
        <v>65</v>
      </c>
      <c r="L1078" s="72">
        <v>1078</v>
      </c>
      <c r="M1078" s="72"/>
      <c r="N1078" s="73"/>
      <c r="O1078" s="79" t="s">
        <v>417</v>
      </c>
      <c r="P1078" s="79">
        <v>1</v>
      </c>
      <c r="Q1078" s="79" t="s">
        <v>418</v>
      </c>
      <c r="R1078" s="79"/>
      <c r="S1078" s="79"/>
      <c r="T1078" s="78" t="str">
        <f>REPLACE(INDEX(GroupVertices[Group],MATCH(Edges24[[#This Row],[Vertex 1]],GroupVertices[Vertex],0)),1,1,"")</f>
        <v>2</v>
      </c>
      <c r="U1078" s="78" t="str">
        <f>REPLACE(INDEX(GroupVertices[Group],MATCH(Edges24[[#This Row],[Vertex 2]],GroupVertices[Vertex],0)),1,1,"")</f>
        <v>2</v>
      </c>
      <c r="V1078" s="48"/>
      <c r="W1078" s="49"/>
      <c r="X1078" s="48"/>
      <c r="Y1078" s="49"/>
      <c r="Z1078" s="48"/>
      <c r="AA1078" s="49"/>
      <c r="AB1078" s="48"/>
      <c r="AC1078" s="49"/>
      <c r="AD1078" s="48"/>
    </row>
    <row r="1079" spans="1:30" ht="15">
      <c r="A1079" s="65" t="s">
        <v>264</v>
      </c>
      <c r="B1079" s="65" t="s">
        <v>313</v>
      </c>
      <c r="C1079" s="66"/>
      <c r="D1079" s="67"/>
      <c r="E1079" s="66"/>
      <c r="F1079" s="69"/>
      <c r="G1079" s="66"/>
      <c r="H1079" s="70"/>
      <c r="I1079" s="71"/>
      <c r="J1079" s="71"/>
      <c r="K1079" s="34" t="s">
        <v>65</v>
      </c>
      <c r="L1079" s="72">
        <v>1079</v>
      </c>
      <c r="M1079" s="72"/>
      <c r="N1079" s="73"/>
      <c r="O1079" s="79" t="s">
        <v>417</v>
      </c>
      <c r="P1079" s="79">
        <v>1</v>
      </c>
      <c r="Q1079" s="79" t="s">
        <v>418</v>
      </c>
      <c r="R1079" s="79"/>
      <c r="S1079" s="79"/>
      <c r="T1079" s="78" t="str">
        <f>REPLACE(INDEX(GroupVertices[Group],MATCH(Edges24[[#This Row],[Vertex 1]],GroupVertices[Vertex],0)),1,1,"")</f>
        <v>2</v>
      </c>
      <c r="U1079" s="78" t="str">
        <f>REPLACE(INDEX(GroupVertices[Group],MATCH(Edges24[[#This Row],[Vertex 2]],GroupVertices[Vertex],0)),1,1,"")</f>
        <v>2</v>
      </c>
      <c r="V1079" s="48"/>
      <c r="W1079" s="49"/>
      <c r="X1079" s="48"/>
      <c r="Y1079" s="49"/>
      <c r="Z1079" s="48"/>
      <c r="AA1079" s="49"/>
      <c r="AB1079" s="48"/>
      <c r="AC1079" s="49"/>
      <c r="AD1079" s="48"/>
    </row>
    <row r="1080" spans="1:30" ht="15">
      <c r="A1080" s="65" t="s">
        <v>264</v>
      </c>
      <c r="B1080" s="65" t="s">
        <v>297</v>
      </c>
      <c r="C1080" s="66"/>
      <c r="D1080" s="67"/>
      <c r="E1080" s="66"/>
      <c r="F1080" s="69"/>
      <c r="G1080" s="66"/>
      <c r="H1080" s="70"/>
      <c r="I1080" s="71"/>
      <c r="J1080" s="71"/>
      <c r="K1080" s="34" t="s">
        <v>66</v>
      </c>
      <c r="L1080" s="72">
        <v>1080</v>
      </c>
      <c r="M1080" s="72"/>
      <c r="N1080" s="73"/>
      <c r="O1080" s="79" t="s">
        <v>417</v>
      </c>
      <c r="P1080" s="79">
        <v>1</v>
      </c>
      <c r="Q1080" s="79" t="s">
        <v>418</v>
      </c>
      <c r="R1080" s="79"/>
      <c r="S1080" s="79"/>
      <c r="T1080" s="78" t="str">
        <f>REPLACE(INDEX(GroupVertices[Group],MATCH(Edges24[[#This Row],[Vertex 1]],GroupVertices[Vertex],0)),1,1,"")</f>
        <v>2</v>
      </c>
      <c r="U1080" s="78" t="str">
        <f>REPLACE(INDEX(GroupVertices[Group],MATCH(Edges24[[#This Row],[Vertex 2]],GroupVertices[Vertex],0)),1,1,"")</f>
        <v>4</v>
      </c>
      <c r="V1080" s="48"/>
      <c r="W1080" s="49"/>
      <c r="X1080" s="48"/>
      <c r="Y1080" s="49"/>
      <c r="Z1080" s="48"/>
      <c r="AA1080" s="49"/>
      <c r="AB1080" s="48"/>
      <c r="AC1080" s="49"/>
      <c r="AD1080" s="48"/>
    </row>
    <row r="1081" spans="1:30" ht="15">
      <c r="A1081" s="65" t="s">
        <v>264</v>
      </c>
      <c r="B1081" s="65" t="s">
        <v>303</v>
      </c>
      <c r="C1081" s="66"/>
      <c r="D1081" s="67"/>
      <c r="E1081" s="66"/>
      <c r="F1081" s="69"/>
      <c r="G1081" s="66"/>
      <c r="H1081" s="70"/>
      <c r="I1081" s="71"/>
      <c r="J1081" s="71"/>
      <c r="K1081" s="34" t="s">
        <v>65</v>
      </c>
      <c r="L1081" s="72">
        <v>1081</v>
      </c>
      <c r="M1081" s="72"/>
      <c r="N1081" s="73"/>
      <c r="O1081" s="79" t="s">
        <v>417</v>
      </c>
      <c r="P1081" s="79">
        <v>1</v>
      </c>
      <c r="Q1081" s="79" t="s">
        <v>418</v>
      </c>
      <c r="R1081" s="79"/>
      <c r="S1081" s="79"/>
      <c r="T1081" s="78" t="str">
        <f>REPLACE(INDEX(GroupVertices[Group],MATCH(Edges24[[#This Row],[Vertex 1]],GroupVertices[Vertex],0)),1,1,"")</f>
        <v>2</v>
      </c>
      <c r="U1081" s="78" t="str">
        <f>REPLACE(INDEX(GroupVertices[Group],MATCH(Edges24[[#This Row],[Vertex 2]],GroupVertices[Vertex],0)),1,1,"")</f>
        <v>4</v>
      </c>
      <c r="V1081" s="48"/>
      <c r="W1081" s="49"/>
      <c r="X1081" s="48"/>
      <c r="Y1081" s="49"/>
      <c r="Z1081" s="48"/>
      <c r="AA1081" s="49"/>
      <c r="AB1081" s="48"/>
      <c r="AC1081" s="49"/>
      <c r="AD1081" s="48"/>
    </row>
    <row r="1082" spans="1:30" ht="15">
      <c r="A1082" s="65" t="s">
        <v>264</v>
      </c>
      <c r="B1082" s="65" t="s">
        <v>329</v>
      </c>
      <c r="C1082" s="66"/>
      <c r="D1082" s="67"/>
      <c r="E1082" s="66"/>
      <c r="F1082" s="69"/>
      <c r="G1082" s="66"/>
      <c r="H1082" s="70"/>
      <c r="I1082" s="71"/>
      <c r="J1082" s="71"/>
      <c r="K1082" s="34" t="s">
        <v>65</v>
      </c>
      <c r="L1082" s="72">
        <v>1082</v>
      </c>
      <c r="M1082" s="72"/>
      <c r="N1082" s="73"/>
      <c r="O1082" s="79" t="s">
        <v>417</v>
      </c>
      <c r="P1082" s="79">
        <v>1</v>
      </c>
      <c r="Q1082" s="79" t="s">
        <v>418</v>
      </c>
      <c r="R1082" s="79"/>
      <c r="S1082" s="79"/>
      <c r="T1082" s="78" t="str">
        <f>REPLACE(INDEX(GroupVertices[Group],MATCH(Edges24[[#This Row],[Vertex 1]],GroupVertices[Vertex],0)),1,1,"")</f>
        <v>2</v>
      </c>
      <c r="U1082" s="78" t="str">
        <f>REPLACE(INDEX(GroupVertices[Group],MATCH(Edges24[[#This Row],[Vertex 2]],GroupVertices[Vertex],0)),1,1,"")</f>
        <v>2</v>
      </c>
      <c r="V1082" s="48"/>
      <c r="W1082" s="49"/>
      <c r="X1082" s="48"/>
      <c r="Y1082" s="49"/>
      <c r="Z1082" s="48"/>
      <c r="AA1082" s="49"/>
      <c r="AB1082" s="48"/>
      <c r="AC1082" s="49"/>
      <c r="AD1082" s="48"/>
    </row>
    <row r="1083" spans="1:30" ht="15">
      <c r="A1083" s="65" t="s">
        <v>264</v>
      </c>
      <c r="B1083" s="65" t="s">
        <v>305</v>
      </c>
      <c r="C1083" s="66"/>
      <c r="D1083" s="67"/>
      <c r="E1083" s="66"/>
      <c r="F1083" s="69"/>
      <c r="G1083" s="66"/>
      <c r="H1083" s="70"/>
      <c r="I1083" s="71"/>
      <c r="J1083" s="71"/>
      <c r="K1083" s="34" t="s">
        <v>66</v>
      </c>
      <c r="L1083" s="72">
        <v>1083</v>
      </c>
      <c r="M1083" s="72"/>
      <c r="N1083" s="73"/>
      <c r="O1083" s="79" t="s">
        <v>417</v>
      </c>
      <c r="P1083" s="79">
        <v>1</v>
      </c>
      <c r="Q1083" s="79" t="s">
        <v>418</v>
      </c>
      <c r="R1083" s="79"/>
      <c r="S1083" s="79"/>
      <c r="T1083" s="78" t="str">
        <f>REPLACE(INDEX(GroupVertices[Group],MATCH(Edges24[[#This Row],[Vertex 1]],GroupVertices[Vertex],0)),1,1,"")</f>
        <v>2</v>
      </c>
      <c r="U1083" s="78" t="str">
        <f>REPLACE(INDEX(GroupVertices[Group],MATCH(Edges24[[#This Row],[Vertex 2]],GroupVertices[Vertex],0)),1,1,"")</f>
        <v>2</v>
      </c>
      <c r="V1083" s="48"/>
      <c r="W1083" s="49"/>
      <c r="X1083" s="48"/>
      <c r="Y1083" s="49"/>
      <c r="Z1083" s="48"/>
      <c r="AA1083" s="49"/>
      <c r="AB1083" s="48"/>
      <c r="AC1083" s="49"/>
      <c r="AD1083" s="48"/>
    </row>
    <row r="1084" spans="1:30" ht="15">
      <c r="A1084" s="65" t="s">
        <v>264</v>
      </c>
      <c r="B1084" s="65" t="s">
        <v>312</v>
      </c>
      <c r="C1084" s="66"/>
      <c r="D1084" s="67"/>
      <c r="E1084" s="66"/>
      <c r="F1084" s="69"/>
      <c r="G1084" s="66"/>
      <c r="H1084" s="70"/>
      <c r="I1084" s="71"/>
      <c r="J1084" s="71"/>
      <c r="K1084" s="34" t="s">
        <v>65</v>
      </c>
      <c r="L1084" s="72">
        <v>1084</v>
      </c>
      <c r="M1084" s="72"/>
      <c r="N1084" s="73"/>
      <c r="O1084" s="79" t="s">
        <v>417</v>
      </c>
      <c r="P1084" s="79">
        <v>1</v>
      </c>
      <c r="Q1084" s="79" t="s">
        <v>418</v>
      </c>
      <c r="R1084" s="79"/>
      <c r="S1084" s="79"/>
      <c r="T1084" s="78" t="str">
        <f>REPLACE(INDEX(GroupVertices[Group],MATCH(Edges24[[#This Row],[Vertex 1]],GroupVertices[Vertex],0)),1,1,"")</f>
        <v>2</v>
      </c>
      <c r="U1084" s="78" t="str">
        <f>REPLACE(INDEX(GroupVertices[Group],MATCH(Edges24[[#This Row],[Vertex 2]],GroupVertices[Vertex],0)),1,1,"")</f>
        <v>2</v>
      </c>
      <c r="V1084" s="48"/>
      <c r="W1084" s="49"/>
      <c r="X1084" s="48"/>
      <c r="Y1084" s="49"/>
      <c r="Z1084" s="48"/>
      <c r="AA1084" s="49"/>
      <c r="AB1084" s="48"/>
      <c r="AC1084" s="49"/>
      <c r="AD1084" s="48"/>
    </row>
    <row r="1085" spans="1:30" ht="15">
      <c r="A1085" s="65" t="s">
        <v>264</v>
      </c>
      <c r="B1085" s="65" t="s">
        <v>325</v>
      </c>
      <c r="C1085" s="66"/>
      <c r="D1085" s="67"/>
      <c r="E1085" s="66"/>
      <c r="F1085" s="69"/>
      <c r="G1085" s="66"/>
      <c r="H1085" s="70"/>
      <c r="I1085" s="71"/>
      <c r="J1085" s="71"/>
      <c r="K1085" s="34" t="s">
        <v>65</v>
      </c>
      <c r="L1085" s="72">
        <v>1085</v>
      </c>
      <c r="M1085" s="72"/>
      <c r="N1085" s="73"/>
      <c r="O1085" s="79" t="s">
        <v>417</v>
      </c>
      <c r="P1085" s="79">
        <v>1</v>
      </c>
      <c r="Q1085" s="79" t="s">
        <v>418</v>
      </c>
      <c r="R1085" s="79"/>
      <c r="S1085" s="79"/>
      <c r="T1085" s="78" t="str">
        <f>REPLACE(INDEX(GroupVertices[Group],MATCH(Edges24[[#This Row],[Vertex 1]],GroupVertices[Vertex],0)),1,1,"")</f>
        <v>2</v>
      </c>
      <c r="U1085" s="78" t="str">
        <f>REPLACE(INDEX(GroupVertices[Group],MATCH(Edges24[[#This Row],[Vertex 2]],GroupVertices[Vertex],0)),1,1,"")</f>
        <v>3</v>
      </c>
      <c r="V1085" s="48"/>
      <c r="W1085" s="49"/>
      <c r="X1085" s="48"/>
      <c r="Y1085" s="49"/>
      <c r="Z1085" s="48"/>
      <c r="AA1085" s="49"/>
      <c r="AB1085" s="48"/>
      <c r="AC1085" s="49"/>
      <c r="AD1085" s="48"/>
    </row>
    <row r="1086" spans="1:30" ht="15">
      <c r="A1086" s="65" t="s">
        <v>264</v>
      </c>
      <c r="B1086" s="65" t="s">
        <v>331</v>
      </c>
      <c r="C1086" s="66"/>
      <c r="D1086" s="67"/>
      <c r="E1086" s="66"/>
      <c r="F1086" s="69"/>
      <c r="G1086" s="66"/>
      <c r="H1086" s="70"/>
      <c r="I1086" s="71"/>
      <c r="J1086" s="71"/>
      <c r="K1086" s="34" t="s">
        <v>65</v>
      </c>
      <c r="L1086" s="72">
        <v>1086</v>
      </c>
      <c r="M1086" s="72"/>
      <c r="N1086" s="73"/>
      <c r="O1086" s="79" t="s">
        <v>417</v>
      </c>
      <c r="P1086" s="79">
        <v>1</v>
      </c>
      <c r="Q1086" s="79" t="s">
        <v>418</v>
      </c>
      <c r="R1086" s="79"/>
      <c r="S1086" s="79"/>
      <c r="T1086" s="78" t="str">
        <f>REPLACE(INDEX(GroupVertices[Group],MATCH(Edges24[[#This Row],[Vertex 1]],GroupVertices[Vertex],0)),1,1,"")</f>
        <v>2</v>
      </c>
      <c r="U1086" s="78" t="str">
        <f>REPLACE(INDEX(GroupVertices[Group],MATCH(Edges24[[#This Row],[Vertex 2]],GroupVertices[Vertex],0)),1,1,"")</f>
        <v>4</v>
      </c>
      <c r="V1086" s="48"/>
      <c r="W1086" s="49"/>
      <c r="X1086" s="48"/>
      <c r="Y1086" s="49"/>
      <c r="Z1086" s="48"/>
      <c r="AA1086" s="49"/>
      <c r="AB1086" s="48"/>
      <c r="AC1086" s="49"/>
      <c r="AD1086" s="48"/>
    </row>
    <row r="1087" spans="1:30" ht="15">
      <c r="A1087" s="65" t="s">
        <v>264</v>
      </c>
      <c r="B1087" s="65" t="s">
        <v>348</v>
      </c>
      <c r="C1087" s="66"/>
      <c r="D1087" s="67"/>
      <c r="E1087" s="66"/>
      <c r="F1087" s="69"/>
      <c r="G1087" s="66"/>
      <c r="H1087" s="70"/>
      <c r="I1087" s="71"/>
      <c r="J1087" s="71"/>
      <c r="K1087" s="34" t="s">
        <v>65</v>
      </c>
      <c r="L1087" s="72">
        <v>1087</v>
      </c>
      <c r="M1087" s="72"/>
      <c r="N1087" s="73"/>
      <c r="O1087" s="79" t="s">
        <v>417</v>
      </c>
      <c r="P1087" s="79">
        <v>1</v>
      </c>
      <c r="Q1087" s="79" t="s">
        <v>418</v>
      </c>
      <c r="R1087" s="79"/>
      <c r="S1087" s="79"/>
      <c r="T1087" s="78" t="str">
        <f>REPLACE(INDEX(GroupVertices[Group],MATCH(Edges24[[#This Row],[Vertex 1]],GroupVertices[Vertex],0)),1,1,"")</f>
        <v>2</v>
      </c>
      <c r="U1087" s="78" t="str">
        <f>REPLACE(INDEX(GroupVertices[Group],MATCH(Edges24[[#This Row],[Vertex 2]],GroupVertices[Vertex],0)),1,1,"")</f>
        <v>2</v>
      </c>
      <c r="V1087" s="48"/>
      <c r="W1087" s="49"/>
      <c r="X1087" s="48"/>
      <c r="Y1087" s="49"/>
      <c r="Z1087" s="48"/>
      <c r="AA1087" s="49"/>
      <c r="AB1087" s="48"/>
      <c r="AC1087" s="49"/>
      <c r="AD1087" s="48"/>
    </row>
    <row r="1088" spans="1:30" ht="15">
      <c r="A1088" s="65" t="s">
        <v>199</v>
      </c>
      <c r="B1088" s="65" t="s">
        <v>264</v>
      </c>
      <c r="C1088" s="66"/>
      <c r="D1088" s="67"/>
      <c r="E1088" s="66"/>
      <c r="F1088" s="69"/>
      <c r="G1088" s="66"/>
      <c r="H1088" s="70"/>
      <c r="I1088" s="71"/>
      <c r="J1088" s="71"/>
      <c r="K1088" s="34" t="s">
        <v>65</v>
      </c>
      <c r="L1088" s="72">
        <v>1088</v>
      </c>
      <c r="M1088" s="72"/>
      <c r="N1088" s="73"/>
      <c r="O1088" s="79" t="s">
        <v>417</v>
      </c>
      <c r="P1088" s="79">
        <v>1</v>
      </c>
      <c r="Q1088" s="79" t="s">
        <v>418</v>
      </c>
      <c r="R1088" s="79"/>
      <c r="S1088" s="79"/>
      <c r="T1088" s="78" t="str">
        <f>REPLACE(INDEX(GroupVertices[Group],MATCH(Edges24[[#This Row],[Vertex 1]],GroupVertices[Vertex],0)),1,1,"")</f>
        <v>1</v>
      </c>
      <c r="U1088" s="78" t="str">
        <f>REPLACE(INDEX(GroupVertices[Group],MATCH(Edges24[[#This Row],[Vertex 2]],GroupVertices[Vertex],0)),1,1,"")</f>
        <v>2</v>
      </c>
      <c r="V1088" s="48"/>
      <c r="W1088" s="49"/>
      <c r="X1088" s="48"/>
      <c r="Y1088" s="49"/>
      <c r="Z1088" s="48"/>
      <c r="AA1088" s="49"/>
      <c r="AB1088" s="48"/>
      <c r="AC1088" s="49"/>
      <c r="AD1088" s="48"/>
    </row>
    <row r="1089" spans="1:30" ht="15">
      <c r="A1089" s="65" t="s">
        <v>270</v>
      </c>
      <c r="B1089" s="65" t="s">
        <v>264</v>
      </c>
      <c r="C1089" s="66"/>
      <c r="D1089" s="67"/>
      <c r="E1089" s="66"/>
      <c r="F1089" s="69"/>
      <c r="G1089" s="66"/>
      <c r="H1089" s="70"/>
      <c r="I1089" s="71"/>
      <c r="J1089" s="71"/>
      <c r="K1089" s="34" t="s">
        <v>66</v>
      </c>
      <c r="L1089" s="72">
        <v>1089</v>
      </c>
      <c r="M1089" s="72"/>
      <c r="N1089" s="73"/>
      <c r="O1089" s="79" t="s">
        <v>417</v>
      </c>
      <c r="P1089" s="79">
        <v>1</v>
      </c>
      <c r="Q1089" s="79" t="s">
        <v>418</v>
      </c>
      <c r="R1089" s="79"/>
      <c r="S1089" s="79"/>
      <c r="T1089" s="78" t="str">
        <f>REPLACE(INDEX(GroupVertices[Group],MATCH(Edges24[[#This Row],[Vertex 1]],GroupVertices[Vertex],0)),1,1,"")</f>
        <v>2</v>
      </c>
      <c r="U1089" s="78" t="str">
        <f>REPLACE(INDEX(GroupVertices[Group],MATCH(Edges24[[#This Row],[Vertex 2]],GroupVertices[Vertex],0)),1,1,"")</f>
        <v>2</v>
      </c>
      <c r="V1089" s="48"/>
      <c r="W1089" s="49"/>
      <c r="X1089" s="48"/>
      <c r="Y1089" s="49"/>
      <c r="Z1089" s="48"/>
      <c r="AA1089" s="49"/>
      <c r="AB1089" s="48"/>
      <c r="AC1089" s="49"/>
      <c r="AD1089" s="48"/>
    </row>
    <row r="1090" spans="1:30" ht="15">
      <c r="A1090" s="65" t="s">
        <v>288</v>
      </c>
      <c r="B1090" s="65" t="s">
        <v>264</v>
      </c>
      <c r="C1090" s="66"/>
      <c r="D1090" s="67"/>
      <c r="E1090" s="66"/>
      <c r="F1090" s="69"/>
      <c r="G1090" s="66"/>
      <c r="H1090" s="70"/>
      <c r="I1090" s="71"/>
      <c r="J1090" s="71"/>
      <c r="K1090" s="34" t="s">
        <v>65</v>
      </c>
      <c r="L1090" s="72">
        <v>1090</v>
      </c>
      <c r="M1090" s="72"/>
      <c r="N1090" s="73"/>
      <c r="O1090" s="79" t="s">
        <v>417</v>
      </c>
      <c r="P1090" s="79">
        <v>1</v>
      </c>
      <c r="Q1090" s="79" t="s">
        <v>418</v>
      </c>
      <c r="R1090" s="79"/>
      <c r="S1090" s="79"/>
      <c r="T1090" s="78" t="str">
        <f>REPLACE(INDEX(GroupVertices[Group],MATCH(Edges24[[#This Row],[Vertex 1]],GroupVertices[Vertex],0)),1,1,"")</f>
        <v>2</v>
      </c>
      <c r="U1090" s="78" t="str">
        <f>REPLACE(INDEX(GroupVertices[Group],MATCH(Edges24[[#This Row],[Vertex 2]],GroupVertices[Vertex],0)),1,1,"")</f>
        <v>2</v>
      </c>
      <c r="V1090" s="48"/>
      <c r="W1090" s="49"/>
      <c r="X1090" s="48"/>
      <c r="Y1090" s="49"/>
      <c r="Z1090" s="48"/>
      <c r="AA1090" s="49"/>
      <c r="AB1090" s="48"/>
      <c r="AC1090" s="49"/>
      <c r="AD1090" s="48"/>
    </row>
    <row r="1091" spans="1:30" ht="15">
      <c r="A1091" s="65" t="s">
        <v>297</v>
      </c>
      <c r="B1091" s="65" t="s">
        <v>264</v>
      </c>
      <c r="C1091" s="66"/>
      <c r="D1091" s="67"/>
      <c r="E1091" s="66"/>
      <c r="F1091" s="69"/>
      <c r="G1091" s="66"/>
      <c r="H1091" s="70"/>
      <c r="I1091" s="71"/>
      <c r="J1091" s="71"/>
      <c r="K1091" s="34" t="s">
        <v>66</v>
      </c>
      <c r="L1091" s="72">
        <v>1091</v>
      </c>
      <c r="M1091" s="72"/>
      <c r="N1091" s="73"/>
      <c r="O1091" s="79" t="s">
        <v>417</v>
      </c>
      <c r="P1091" s="79">
        <v>1</v>
      </c>
      <c r="Q1091" s="79" t="s">
        <v>418</v>
      </c>
      <c r="R1091" s="79"/>
      <c r="S1091" s="79"/>
      <c r="T1091" s="78" t="str">
        <f>REPLACE(INDEX(GroupVertices[Group],MATCH(Edges24[[#This Row],[Vertex 1]],GroupVertices[Vertex],0)),1,1,"")</f>
        <v>4</v>
      </c>
      <c r="U1091" s="78" t="str">
        <f>REPLACE(INDEX(GroupVertices[Group],MATCH(Edges24[[#This Row],[Vertex 2]],GroupVertices[Vertex],0)),1,1,"")</f>
        <v>2</v>
      </c>
      <c r="V1091" s="48"/>
      <c r="W1091" s="49"/>
      <c r="X1091" s="48"/>
      <c r="Y1091" s="49"/>
      <c r="Z1091" s="48"/>
      <c r="AA1091" s="49"/>
      <c r="AB1091" s="48"/>
      <c r="AC1091" s="49"/>
      <c r="AD1091" s="48"/>
    </row>
    <row r="1092" spans="1:30" ht="15">
      <c r="A1092" s="65" t="s">
        <v>305</v>
      </c>
      <c r="B1092" s="65" t="s">
        <v>264</v>
      </c>
      <c r="C1092" s="66"/>
      <c r="D1092" s="67"/>
      <c r="E1092" s="66"/>
      <c r="F1092" s="69"/>
      <c r="G1092" s="66"/>
      <c r="H1092" s="70"/>
      <c r="I1092" s="71"/>
      <c r="J1092" s="71"/>
      <c r="K1092" s="34" t="s">
        <v>66</v>
      </c>
      <c r="L1092" s="72">
        <v>1092</v>
      </c>
      <c r="M1092" s="72"/>
      <c r="N1092" s="73"/>
      <c r="O1092" s="79" t="s">
        <v>417</v>
      </c>
      <c r="P1092" s="79">
        <v>1</v>
      </c>
      <c r="Q1092" s="79" t="s">
        <v>418</v>
      </c>
      <c r="R1092" s="79"/>
      <c r="S1092" s="79"/>
      <c r="T1092" s="78" t="str">
        <f>REPLACE(INDEX(GroupVertices[Group],MATCH(Edges24[[#This Row],[Vertex 1]],GroupVertices[Vertex],0)),1,1,"")</f>
        <v>2</v>
      </c>
      <c r="U1092" s="78" t="str">
        <f>REPLACE(INDEX(GroupVertices[Group],MATCH(Edges24[[#This Row],[Vertex 2]],GroupVertices[Vertex],0)),1,1,"")</f>
        <v>2</v>
      </c>
      <c r="V1092" s="48"/>
      <c r="W1092" s="49"/>
      <c r="X1092" s="48"/>
      <c r="Y1092" s="49"/>
      <c r="Z1092" s="48"/>
      <c r="AA1092" s="49"/>
      <c r="AB1092" s="48"/>
      <c r="AC1092" s="49"/>
      <c r="AD1092" s="48"/>
    </row>
    <row r="1093" spans="1:30" ht="15">
      <c r="A1093" s="65" t="s">
        <v>339</v>
      </c>
      <c r="B1093" s="65" t="s">
        <v>264</v>
      </c>
      <c r="C1093" s="66"/>
      <c r="D1093" s="67"/>
      <c r="E1093" s="66"/>
      <c r="F1093" s="69"/>
      <c r="G1093" s="66"/>
      <c r="H1093" s="70"/>
      <c r="I1093" s="71"/>
      <c r="J1093" s="71"/>
      <c r="K1093" s="34" t="s">
        <v>65</v>
      </c>
      <c r="L1093" s="72">
        <v>1093</v>
      </c>
      <c r="M1093" s="72"/>
      <c r="N1093" s="73"/>
      <c r="O1093" s="79" t="s">
        <v>417</v>
      </c>
      <c r="P1093" s="79">
        <v>1</v>
      </c>
      <c r="Q1093" s="79" t="s">
        <v>418</v>
      </c>
      <c r="R1093" s="79"/>
      <c r="S1093" s="79"/>
      <c r="T1093" s="78" t="str">
        <f>REPLACE(INDEX(GroupVertices[Group],MATCH(Edges24[[#This Row],[Vertex 1]],GroupVertices[Vertex],0)),1,1,"")</f>
        <v>2</v>
      </c>
      <c r="U1093" s="78" t="str">
        <f>REPLACE(INDEX(GroupVertices[Group],MATCH(Edges24[[#This Row],[Vertex 2]],GroupVertices[Vertex],0)),1,1,"")</f>
        <v>2</v>
      </c>
      <c r="V1093" s="48"/>
      <c r="W1093" s="49"/>
      <c r="X1093" s="48"/>
      <c r="Y1093" s="49"/>
      <c r="Z1093" s="48"/>
      <c r="AA1093" s="49"/>
      <c r="AB1093" s="48"/>
      <c r="AC1093" s="49"/>
      <c r="AD1093" s="48"/>
    </row>
    <row r="1094" spans="1:30" ht="15">
      <c r="A1094" s="65" t="s">
        <v>288</v>
      </c>
      <c r="B1094" s="65" t="s">
        <v>291</v>
      </c>
      <c r="C1094" s="66"/>
      <c r="D1094" s="67"/>
      <c r="E1094" s="66"/>
      <c r="F1094" s="69"/>
      <c r="G1094" s="66"/>
      <c r="H1094" s="70"/>
      <c r="I1094" s="71"/>
      <c r="J1094" s="71"/>
      <c r="K1094" s="34" t="s">
        <v>65</v>
      </c>
      <c r="L1094" s="72">
        <v>1094</v>
      </c>
      <c r="M1094" s="72"/>
      <c r="N1094" s="73"/>
      <c r="O1094" s="79" t="s">
        <v>417</v>
      </c>
      <c r="P1094" s="79">
        <v>1</v>
      </c>
      <c r="Q1094" s="79" t="s">
        <v>418</v>
      </c>
      <c r="R1094" s="79"/>
      <c r="S1094" s="79"/>
      <c r="T1094" s="78" t="str">
        <f>REPLACE(INDEX(GroupVertices[Group],MATCH(Edges24[[#This Row],[Vertex 1]],GroupVertices[Vertex],0)),1,1,"")</f>
        <v>2</v>
      </c>
      <c r="U1094" s="78" t="str">
        <f>REPLACE(INDEX(GroupVertices[Group],MATCH(Edges24[[#This Row],[Vertex 2]],GroupVertices[Vertex],0)),1,1,"")</f>
        <v>4</v>
      </c>
      <c r="V1094" s="48"/>
      <c r="W1094" s="49"/>
      <c r="X1094" s="48"/>
      <c r="Y1094" s="49"/>
      <c r="Z1094" s="48"/>
      <c r="AA1094" s="49"/>
      <c r="AB1094" s="48"/>
      <c r="AC1094" s="49"/>
      <c r="AD1094" s="48"/>
    </row>
    <row r="1095" spans="1:30" ht="15">
      <c r="A1095" s="65" t="s">
        <v>288</v>
      </c>
      <c r="B1095" s="65" t="s">
        <v>242</v>
      </c>
      <c r="C1095" s="66"/>
      <c r="D1095" s="67"/>
      <c r="E1095" s="66"/>
      <c r="F1095" s="69"/>
      <c r="G1095" s="66"/>
      <c r="H1095" s="70"/>
      <c r="I1095" s="71"/>
      <c r="J1095" s="71"/>
      <c r="K1095" s="34" t="s">
        <v>65</v>
      </c>
      <c r="L1095" s="72">
        <v>1095</v>
      </c>
      <c r="M1095" s="72"/>
      <c r="N1095" s="73"/>
      <c r="O1095" s="79" t="s">
        <v>417</v>
      </c>
      <c r="P1095" s="79">
        <v>1</v>
      </c>
      <c r="Q1095" s="79" t="s">
        <v>418</v>
      </c>
      <c r="R1095" s="79"/>
      <c r="S1095" s="79"/>
      <c r="T1095" s="78" t="str">
        <f>REPLACE(INDEX(GroupVertices[Group],MATCH(Edges24[[#This Row],[Vertex 1]],GroupVertices[Vertex],0)),1,1,"")</f>
        <v>2</v>
      </c>
      <c r="U1095" s="78" t="str">
        <f>REPLACE(INDEX(GroupVertices[Group],MATCH(Edges24[[#This Row],[Vertex 2]],GroupVertices[Vertex],0)),1,1,"")</f>
        <v>2</v>
      </c>
      <c r="V1095" s="48"/>
      <c r="W1095" s="49"/>
      <c r="X1095" s="48"/>
      <c r="Y1095" s="49"/>
      <c r="Z1095" s="48"/>
      <c r="AA1095" s="49"/>
      <c r="AB1095" s="48"/>
      <c r="AC1095" s="49"/>
      <c r="AD1095" s="48"/>
    </row>
    <row r="1096" spans="1:30" ht="15">
      <c r="A1096" s="65" t="s">
        <v>288</v>
      </c>
      <c r="B1096" s="65" t="s">
        <v>310</v>
      </c>
      <c r="C1096" s="66"/>
      <c r="D1096" s="67"/>
      <c r="E1096" s="66"/>
      <c r="F1096" s="69"/>
      <c r="G1096" s="66"/>
      <c r="H1096" s="70"/>
      <c r="I1096" s="71"/>
      <c r="J1096" s="71"/>
      <c r="K1096" s="34" t="s">
        <v>65</v>
      </c>
      <c r="L1096" s="72">
        <v>1096</v>
      </c>
      <c r="M1096" s="72"/>
      <c r="N1096" s="73"/>
      <c r="O1096" s="79" t="s">
        <v>417</v>
      </c>
      <c r="P1096" s="79">
        <v>1</v>
      </c>
      <c r="Q1096" s="79" t="s">
        <v>418</v>
      </c>
      <c r="R1096" s="79"/>
      <c r="S1096" s="79"/>
      <c r="T1096" s="78" t="str">
        <f>REPLACE(INDEX(GroupVertices[Group],MATCH(Edges24[[#This Row],[Vertex 1]],GroupVertices[Vertex],0)),1,1,"")</f>
        <v>2</v>
      </c>
      <c r="U1096" s="78" t="str">
        <f>REPLACE(INDEX(GroupVertices[Group],MATCH(Edges24[[#This Row],[Vertex 2]],GroupVertices[Vertex],0)),1,1,"")</f>
        <v>3</v>
      </c>
      <c r="V1096" s="48"/>
      <c r="W1096" s="49"/>
      <c r="X1096" s="48"/>
      <c r="Y1096" s="49"/>
      <c r="Z1096" s="48"/>
      <c r="AA1096" s="49"/>
      <c r="AB1096" s="48"/>
      <c r="AC1096" s="49"/>
      <c r="AD1096" s="48"/>
    </row>
    <row r="1097" spans="1:30" ht="15">
      <c r="A1097" s="65" t="s">
        <v>288</v>
      </c>
      <c r="B1097" s="65" t="s">
        <v>270</v>
      </c>
      <c r="C1097" s="66"/>
      <c r="D1097" s="67"/>
      <c r="E1097" s="66"/>
      <c r="F1097" s="69"/>
      <c r="G1097" s="66"/>
      <c r="H1097" s="70"/>
      <c r="I1097" s="71"/>
      <c r="J1097" s="71"/>
      <c r="K1097" s="34" t="s">
        <v>65</v>
      </c>
      <c r="L1097" s="72">
        <v>1097</v>
      </c>
      <c r="M1097" s="72"/>
      <c r="N1097" s="73"/>
      <c r="O1097" s="79" t="s">
        <v>417</v>
      </c>
      <c r="P1097" s="79">
        <v>1</v>
      </c>
      <c r="Q1097" s="79" t="s">
        <v>418</v>
      </c>
      <c r="R1097" s="79"/>
      <c r="S1097" s="79"/>
      <c r="T1097" s="78" t="str">
        <f>REPLACE(INDEX(GroupVertices[Group],MATCH(Edges24[[#This Row],[Vertex 1]],GroupVertices[Vertex],0)),1,1,"")</f>
        <v>2</v>
      </c>
      <c r="U1097" s="78" t="str">
        <f>REPLACE(INDEX(GroupVertices[Group],MATCH(Edges24[[#This Row],[Vertex 2]],GroupVertices[Vertex],0)),1,1,"")</f>
        <v>2</v>
      </c>
      <c r="V1097" s="48"/>
      <c r="W1097" s="49"/>
      <c r="X1097" s="48"/>
      <c r="Y1097" s="49"/>
      <c r="Z1097" s="48"/>
      <c r="AA1097" s="49"/>
      <c r="AB1097" s="48"/>
      <c r="AC1097" s="49"/>
      <c r="AD1097" s="48"/>
    </row>
    <row r="1098" spans="1:30" ht="15">
      <c r="A1098" s="65" t="s">
        <v>288</v>
      </c>
      <c r="B1098" s="65" t="s">
        <v>396</v>
      </c>
      <c r="C1098" s="66"/>
      <c r="D1098" s="67"/>
      <c r="E1098" s="66"/>
      <c r="F1098" s="69"/>
      <c r="G1098" s="66"/>
      <c r="H1098" s="70"/>
      <c r="I1098" s="71"/>
      <c r="J1098" s="71"/>
      <c r="K1098" s="34" t="s">
        <v>65</v>
      </c>
      <c r="L1098" s="72">
        <v>1098</v>
      </c>
      <c r="M1098" s="72"/>
      <c r="N1098" s="73"/>
      <c r="O1098" s="79" t="s">
        <v>417</v>
      </c>
      <c r="P1098" s="79">
        <v>1</v>
      </c>
      <c r="Q1098" s="79" t="s">
        <v>418</v>
      </c>
      <c r="R1098" s="79"/>
      <c r="S1098" s="79"/>
      <c r="T1098" s="78" t="str">
        <f>REPLACE(INDEX(GroupVertices[Group],MATCH(Edges24[[#This Row],[Vertex 1]],GroupVertices[Vertex],0)),1,1,"")</f>
        <v>2</v>
      </c>
      <c r="U1098" s="78" t="str">
        <f>REPLACE(INDEX(GroupVertices[Group],MATCH(Edges24[[#This Row],[Vertex 2]],GroupVertices[Vertex],0)),1,1,"")</f>
        <v>2</v>
      </c>
      <c r="V1098" s="48"/>
      <c r="W1098" s="49"/>
      <c r="X1098" s="48"/>
      <c r="Y1098" s="49"/>
      <c r="Z1098" s="48"/>
      <c r="AA1098" s="49"/>
      <c r="AB1098" s="48"/>
      <c r="AC1098" s="49"/>
      <c r="AD1098" s="48"/>
    </row>
    <row r="1099" spans="1:30" ht="15">
      <c r="A1099" s="65" t="s">
        <v>288</v>
      </c>
      <c r="B1099" s="65" t="s">
        <v>275</v>
      </c>
      <c r="C1099" s="66"/>
      <c r="D1099" s="67"/>
      <c r="E1099" s="66"/>
      <c r="F1099" s="69"/>
      <c r="G1099" s="66"/>
      <c r="H1099" s="70"/>
      <c r="I1099" s="71"/>
      <c r="J1099" s="71"/>
      <c r="K1099" s="34" t="s">
        <v>65</v>
      </c>
      <c r="L1099" s="72">
        <v>1099</v>
      </c>
      <c r="M1099" s="72"/>
      <c r="N1099" s="73"/>
      <c r="O1099" s="79" t="s">
        <v>417</v>
      </c>
      <c r="P1099" s="79">
        <v>1</v>
      </c>
      <c r="Q1099" s="79" t="s">
        <v>418</v>
      </c>
      <c r="R1099" s="79"/>
      <c r="S1099" s="79"/>
      <c r="T1099" s="78" t="str">
        <f>REPLACE(INDEX(GroupVertices[Group],MATCH(Edges24[[#This Row],[Vertex 1]],GroupVertices[Vertex],0)),1,1,"")</f>
        <v>2</v>
      </c>
      <c r="U1099" s="78" t="str">
        <f>REPLACE(INDEX(GroupVertices[Group],MATCH(Edges24[[#This Row],[Vertex 2]],GroupVertices[Vertex],0)),1,1,"")</f>
        <v>3</v>
      </c>
      <c r="V1099" s="48"/>
      <c r="W1099" s="49"/>
      <c r="X1099" s="48"/>
      <c r="Y1099" s="49"/>
      <c r="Z1099" s="48"/>
      <c r="AA1099" s="49"/>
      <c r="AB1099" s="48"/>
      <c r="AC1099" s="49"/>
      <c r="AD1099" s="48"/>
    </row>
    <row r="1100" spans="1:30" ht="15">
      <c r="A1100" s="65" t="s">
        <v>288</v>
      </c>
      <c r="B1100" s="65" t="s">
        <v>297</v>
      </c>
      <c r="C1100" s="66"/>
      <c r="D1100" s="67"/>
      <c r="E1100" s="66"/>
      <c r="F1100" s="69"/>
      <c r="G1100" s="66"/>
      <c r="H1100" s="70"/>
      <c r="I1100" s="71"/>
      <c r="J1100" s="71"/>
      <c r="K1100" s="34" t="s">
        <v>65</v>
      </c>
      <c r="L1100" s="72">
        <v>1100</v>
      </c>
      <c r="M1100" s="72"/>
      <c r="N1100" s="73"/>
      <c r="O1100" s="79" t="s">
        <v>417</v>
      </c>
      <c r="P1100" s="79">
        <v>1</v>
      </c>
      <c r="Q1100" s="79" t="s">
        <v>418</v>
      </c>
      <c r="R1100" s="79"/>
      <c r="S1100" s="79"/>
      <c r="T1100" s="78" t="str">
        <f>REPLACE(INDEX(GroupVertices[Group],MATCH(Edges24[[#This Row],[Vertex 1]],GroupVertices[Vertex],0)),1,1,"")</f>
        <v>2</v>
      </c>
      <c r="U1100" s="78" t="str">
        <f>REPLACE(INDEX(GroupVertices[Group],MATCH(Edges24[[#This Row],[Vertex 2]],GroupVertices[Vertex],0)),1,1,"")</f>
        <v>4</v>
      </c>
      <c r="V1100" s="48"/>
      <c r="W1100" s="49"/>
      <c r="X1100" s="48"/>
      <c r="Y1100" s="49"/>
      <c r="Z1100" s="48"/>
      <c r="AA1100" s="49"/>
      <c r="AB1100" s="48"/>
      <c r="AC1100" s="49"/>
      <c r="AD1100" s="48"/>
    </row>
    <row r="1101" spans="1:30" ht="15">
      <c r="A1101" s="65" t="s">
        <v>288</v>
      </c>
      <c r="B1101" s="65" t="s">
        <v>329</v>
      </c>
      <c r="C1101" s="66"/>
      <c r="D1101" s="67"/>
      <c r="E1101" s="66"/>
      <c r="F1101" s="69"/>
      <c r="G1101" s="66"/>
      <c r="H1101" s="70"/>
      <c r="I1101" s="71"/>
      <c r="J1101" s="71"/>
      <c r="K1101" s="34" t="s">
        <v>65</v>
      </c>
      <c r="L1101" s="72">
        <v>1101</v>
      </c>
      <c r="M1101" s="72"/>
      <c r="N1101" s="73"/>
      <c r="O1101" s="79" t="s">
        <v>417</v>
      </c>
      <c r="P1101" s="79">
        <v>1</v>
      </c>
      <c r="Q1101" s="79" t="s">
        <v>418</v>
      </c>
      <c r="R1101" s="79"/>
      <c r="S1101" s="79"/>
      <c r="T1101" s="78" t="str">
        <f>REPLACE(INDEX(GroupVertices[Group],MATCH(Edges24[[#This Row],[Vertex 1]],GroupVertices[Vertex],0)),1,1,"")</f>
        <v>2</v>
      </c>
      <c r="U1101" s="78" t="str">
        <f>REPLACE(INDEX(GroupVertices[Group],MATCH(Edges24[[#This Row],[Vertex 2]],GroupVertices[Vertex],0)),1,1,"")</f>
        <v>2</v>
      </c>
      <c r="V1101" s="48"/>
      <c r="W1101" s="49"/>
      <c r="X1101" s="48"/>
      <c r="Y1101" s="49"/>
      <c r="Z1101" s="48"/>
      <c r="AA1101" s="49"/>
      <c r="AB1101" s="48"/>
      <c r="AC1101" s="49"/>
      <c r="AD1101" s="48"/>
    </row>
    <row r="1102" spans="1:30" ht="15">
      <c r="A1102" s="65" t="s">
        <v>288</v>
      </c>
      <c r="B1102" s="65" t="s">
        <v>363</v>
      </c>
      <c r="C1102" s="66"/>
      <c r="D1102" s="67"/>
      <c r="E1102" s="66"/>
      <c r="F1102" s="69"/>
      <c r="G1102" s="66"/>
      <c r="H1102" s="70"/>
      <c r="I1102" s="71"/>
      <c r="J1102" s="71"/>
      <c r="K1102" s="34" t="s">
        <v>65</v>
      </c>
      <c r="L1102" s="72">
        <v>1102</v>
      </c>
      <c r="M1102" s="72"/>
      <c r="N1102" s="73"/>
      <c r="O1102" s="79" t="s">
        <v>417</v>
      </c>
      <c r="P1102" s="79">
        <v>1</v>
      </c>
      <c r="Q1102" s="79" t="s">
        <v>418</v>
      </c>
      <c r="R1102" s="79"/>
      <c r="S1102" s="79"/>
      <c r="T1102" s="78" t="str">
        <f>REPLACE(INDEX(GroupVertices[Group],MATCH(Edges24[[#This Row],[Vertex 1]],GroupVertices[Vertex],0)),1,1,"")</f>
        <v>2</v>
      </c>
      <c r="U1102" s="78" t="str">
        <f>REPLACE(INDEX(GroupVertices[Group],MATCH(Edges24[[#This Row],[Vertex 2]],GroupVertices[Vertex],0)),1,1,"")</f>
        <v>2</v>
      </c>
      <c r="V1102" s="48"/>
      <c r="W1102" s="49"/>
      <c r="X1102" s="48"/>
      <c r="Y1102" s="49"/>
      <c r="Z1102" s="48"/>
      <c r="AA1102" s="49"/>
      <c r="AB1102" s="48"/>
      <c r="AC1102" s="49"/>
      <c r="AD1102" s="48"/>
    </row>
    <row r="1103" spans="1:30" ht="15">
      <c r="A1103" s="65" t="s">
        <v>288</v>
      </c>
      <c r="B1103" s="65" t="s">
        <v>309</v>
      </c>
      <c r="C1103" s="66"/>
      <c r="D1103" s="67"/>
      <c r="E1103" s="66"/>
      <c r="F1103" s="69"/>
      <c r="G1103" s="66"/>
      <c r="H1103" s="70"/>
      <c r="I1103" s="71"/>
      <c r="J1103" s="71"/>
      <c r="K1103" s="34" t="s">
        <v>65</v>
      </c>
      <c r="L1103" s="72">
        <v>1103</v>
      </c>
      <c r="M1103" s="72"/>
      <c r="N1103" s="73"/>
      <c r="O1103" s="79" t="s">
        <v>417</v>
      </c>
      <c r="P1103" s="79">
        <v>1</v>
      </c>
      <c r="Q1103" s="79" t="s">
        <v>418</v>
      </c>
      <c r="R1103" s="79"/>
      <c r="S1103" s="79"/>
      <c r="T1103" s="78" t="str">
        <f>REPLACE(INDEX(GroupVertices[Group],MATCH(Edges24[[#This Row],[Vertex 1]],GroupVertices[Vertex],0)),1,1,"")</f>
        <v>2</v>
      </c>
      <c r="U1103" s="78" t="str">
        <f>REPLACE(INDEX(GroupVertices[Group],MATCH(Edges24[[#This Row],[Vertex 2]],GroupVertices[Vertex],0)),1,1,"")</f>
        <v>4</v>
      </c>
      <c r="V1103" s="48"/>
      <c r="W1103" s="49"/>
      <c r="X1103" s="48"/>
      <c r="Y1103" s="49"/>
      <c r="Z1103" s="48"/>
      <c r="AA1103" s="49"/>
      <c r="AB1103" s="48"/>
      <c r="AC1103" s="49"/>
      <c r="AD1103" s="48"/>
    </row>
    <row r="1104" spans="1:30" ht="15">
      <c r="A1104" s="65" t="s">
        <v>288</v>
      </c>
      <c r="B1104" s="65" t="s">
        <v>341</v>
      </c>
      <c r="C1104" s="66"/>
      <c r="D1104" s="67"/>
      <c r="E1104" s="66"/>
      <c r="F1104" s="69"/>
      <c r="G1104" s="66"/>
      <c r="H1104" s="70"/>
      <c r="I1104" s="71"/>
      <c r="J1104" s="71"/>
      <c r="K1104" s="34" t="s">
        <v>65</v>
      </c>
      <c r="L1104" s="72">
        <v>1104</v>
      </c>
      <c r="M1104" s="72"/>
      <c r="N1104" s="73"/>
      <c r="O1104" s="79" t="s">
        <v>417</v>
      </c>
      <c r="P1104" s="79">
        <v>1</v>
      </c>
      <c r="Q1104" s="79" t="s">
        <v>418</v>
      </c>
      <c r="R1104" s="79"/>
      <c r="S1104" s="79"/>
      <c r="T1104" s="78" t="str">
        <f>REPLACE(INDEX(GroupVertices[Group],MATCH(Edges24[[#This Row],[Vertex 1]],GroupVertices[Vertex],0)),1,1,"")</f>
        <v>2</v>
      </c>
      <c r="U1104" s="78" t="str">
        <f>REPLACE(INDEX(GroupVertices[Group],MATCH(Edges24[[#This Row],[Vertex 2]],GroupVertices[Vertex],0)),1,1,"")</f>
        <v>4</v>
      </c>
      <c r="V1104" s="48"/>
      <c r="W1104" s="49"/>
      <c r="X1104" s="48"/>
      <c r="Y1104" s="49"/>
      <c r="Z1104" s="48"/>
      <c r="AA1104" s="49"/>
      <c r="AB1104" s="48"/>
      <c r="AC1104" s="49"/>
      <c r="AD1104" s="48"/>
    </row>
    <row r="1105" spans="1:30" ht="15">
      <c r="A1105" s="65" t="s">
        <v>288</v>
      </c>
      <c r="B1105" s="65" t="s">
        <v>331</v>
      </c>
      <c r="C1105" s="66"/>
      <c r="D1105" s="67"/>
      <c r="E1105" s="66"/>
      <c r="F1105" s="69"/>
      <c r="G1105" s="66"/>
      <c r="H1105" s="70"/>
      <c r="I1105" s="71"/>
      <c r="J1105" s="71"/>
      <c r="K1105" s="34" t="s">
        <v>65</v>
      </c>
      <c r="L1105" s="72">
        <v>1105</v>
      </c>
      <c r="M1105" s="72"/>
      <c r="N1105" s="73"/>
      <c r="O1105" s="79" t="s">
        <v>417</v>
      </c>
      <c r="P1105" s="79">
        <v>1</v>
      </c>
      <c r="Q1105" s="79" t="s">
        <v>418</v>
      </c>
      <c r="R1105" s="79"/>
      <c r="S1105" s="79"/>
      <c r="T1105" s="78" t="str">
        <f>REPLACE(INDEX(GroupVertices[Group],MATCH(Edges24[[#This Row],[Vertex 1]],GroupVertices[Vertex],0)),1,1,"")</f>
        <v>2</v>
      </c>
      <c r="U1105" s="78" t="str">
        <f>REPLACE(INDEX(GroupVertices[Group],MATCH(Edges24[[#This Row],[Vertex 2]],GroupVertices[Vertex],0)),1,1,"")</f>
        <v>4</v>
      </c>
      <c r="V1105" s="48"/>
      <c r="W1105" s="49"/>
      <c r="X1105" s="48"/>
      <c r="Y1105" s="49"/>
      <c r="Z1105" s="48"/>
      <c r="AA1105" s="49"/>
      <c r="AB1105" s="48"/>
      <c r="AC1105" s="49"/>
      <c r="AD1105" s="48"/>
    </row>
    <row r="1106" spans="1:30" ht="15">
      <c r="A1106" s="65" t="s">
        <v>288</v>
      </c>
      <c r="B1106" s="65" t="s">
        <v>357</v>
      </c>
      <c r="C1106" s="66"/>
      <c r="D1106" s="67"/>
      <c r="E1106" s="66"/>
      <c r="F1106" s="69"/>
      <c r="G1106" s="66"/>
      <c r="H1106" s="70"/>
      <c r="I1106" s="71"/>
      <c r="J1106" s="71"/>
      <c r="K1106" s="34" t="s">
        <v>65</v>
      </c>
      <c r="L1106" s="72">
        <v>1106</v>
      </c>
      <c r="M1106" s="72"/>
      <c r="N1106" s="73"/>
      <c r="O1106" s="79" t="s">
        <v>417</v>
      </c>
      <c r="P1106" s="79">
        <v>1</v>
      </c>
      <c r="Q1106" s="79" t="s">
        <v>418</v>
      </c>
      <c r="R1106" s="79"/>
      <c r="S1106" s="79"/>
      <c r="T1106" s="78" t="str">
        <f>REPLACE(INDEX(GroupVertices[Group],MATCH(Edges24[[#This Row],[Vertex 1]],GroupVertices[Vertex],0)),1,1,"")</f>
        <v>2</v>
      </c>
      <c r="U1106" s="78" t="str">
        <f>REPLACE(INDEX(GroupVertices[Group],MATCH(Edges24[[#This Row],[Vertex 2]],GroupVertices[Vertex],0)),1,1,"")</f>
        <v>2</v>
      </c>
      <c r="V1106" s="48"/>
      <c r="W1106" s="49"/>
      <c r="X1106" s="48"/>
      <c r="Y1106" s="49"/>
      <c r="Z1106" s="48"/>
      <c r="AA1106" s="49"/>
      <c r="AB1106" s="48"/>
      <c r="AC1106" s="49"/>
      <c r="AD1106" s="48"/>
    </row>
    <row r="1107" spans="1:30" ht="15">
      <c r="A1107" s="65" t="s">
        <v>199</v>
      </c>
      <c r="B1107" s="65" t="s">
        <v>288</v>
      </c>
      <c r="C1107" s="66"/>
      <c r="D1107" s="67"/>
      <c r="E1107" s="66"/>
      <c r="F1107" s="69"/>
      <c r="G1107" s="66"/>
      <c r="H1107" s="70"/>
      <c r="I1107" s="71"/>
      <c r="J1107" s="71"/>
      <c r="K1107" s="34" t="s">
        <v>65</v>
      </c>
      <c r="L1107" s="72">
        <v>1107</v>
      </c>
      <c r="M1107" s="72"/>
      <c r="N1107" s="73"/>
      <c r="O1107" s="79" t="s">
        <v>417</v>
      </c>
      <c r="P1107" s="79">
        <v>1</v>
      </c>
      <c r="Q1107" s="79" t="s">
        <v>418</v>
      </c>
      <c r="R1107" s="79"/>
      <c r="S1107" s="79"/>
      <c r="T1107" s="78" t="str">
        <f>REPLACE(INDEX(GroupVertices[Group],MATCH(Edges24[[#This Row],[Vertex 1]],GroupVertices[Vertex],0)),1,1,"")</f>
        <v>1</v>
      </c>
      <c r="U1107" s="78" t="str">
        <f>REPLACE(INDEX(GroupVertices[Group],MATCH(Edges24[[#This Row],[Vertex 2]],GroupVertices[Vertex],0)),1,1,"")</f>
        <v>2</v>
      </c>
      <c r="V1107" s="48"/>
      <c r="W1107" s="49"/>
      <c r="X1107" s="48"/>
      <c r="Y1107" s="49"/>
      <c r="Z1107" s="48"/>
      <c r="AA1107" s="49"/>
      <c r="AB1107" s="48"/>
      <c r="AC1107" s="49"/>
      <c r="AD1107" s="48"/>
    </row>
    <row r="1108" spans="1:30" ht="15">
      <c r="A1108" s="65" t="s">
        <v>339</v>
      </c>
      <c r="B1108" s="65" t="s">
        <v>288</v>
      </c>
      <c r="C1108" s="66"/>
      <c r="D1108" s="67"/>
      <c r="E1108" s="66"/>
      <c r="F1108" s="69"/>
      <c r="G1108" s="66"/>
      <c r="H1108" s="70"/>
      <c r="I1108" s="71"/>
      <c r="J1108" s="71"/>
      <c r="K1108" s="34" t="s">
        <v>65</v>
      </c>
      <c r="L1108" s="72">
        <v>1108</v>
      </c>
      <c r="M1108" s="72"/>
      <c r="N1108" s="73"/>
      <c r="O1108" s="79" t="s">
        <v>417</v>
      </c>
      <c r="P1108" s="79">
        <v>1</v>
      </c>
      <c r="Q1108" s="79" t="s">
        <v>418</v>
      </c>
      <c r="R1108" s="79"/>
      <c r="S1108" s="79"/>
      <c r="T1108" s="78" t="str">
        <f>REPLACE(INDEX(GroupVertices[Group],MATCH(Edges24[[#This Row],[Vertex 1]],GroupVertices[Vertex],0)),1,1,"")</f>
        <v>2</v>
      </c>
      <c r="U1108" s="78" t="str">
        <f>REPLACE(INDEX(GroupVertices[Group],MATCH(Edges24[[#This Row],[Vertex 2]],GroupVertices[Vertex],0)),1,1,"")</f>
        <v>2</v>
      </c>
      <c r="V1108" s="48"/>
      <c r="W1108" s="49"/>
      <c r="X1108" s="48"/>
      <c r="Y1108" s="49"/>
      <c r="Z1108" s="48"/>
      <c r="AA1108" s="49"/>
      <c r="AB1108" s="48"/>
      <c r="AC1108" s="49"/>
      <c r="AD1108" s="48"/>
    </row>
    <row r="1109" spans="1:30" ht="15">
      <c r="A1109" s="65" t="s">
        <v>290</v>
      </c>
      <c r="B1109" s="65" t="s">
        <v>315</v>
      </c>
      <c r="C1109" s="66"/>
      <c r="D1109" s="67"/>
      <c r="E1109" s="66"/>
      <c r="F1109" s="69"/>
      <c r="G1109" s="66"/>
      <c r="H1109" s="70"/>
      <c r="I1109" s="71"/>
      <c r="J1109" s="71"/>
      <c r="K1109" s="34" t="s">
        <v>65</v>
      </c>
      <c r="L1109" s="72">
        <v>1109</v>
      </c>
      <c r="M1109" s="72"/>
      <c r="N1109" s="73"/>
      <c r="O1109" s="79" t="s">
        <v>417</v>
      </c>
      <c r="P1109" s="79">
        <v>1</v>
      </c>
      <c r="Q1109" s="79" t="s">
        <v>418</v>
      </c>
      <c r="R1109" s="79"/>
      <c r="S1109" s="79"/>
      <c r="T1109" s="78" t="str">
        <f>REPLACE(INDEX(GroupVertices[Group],MATCH(Edges24[[#This Row],[Vertex 1]],GroupVertices[Vertex],0)),1,1,"")</f>
        <v>4</v>
      </c>
      <c r="U1109" s="78" t="str">
        <f>REPLACE(INDEX(GroupVertices[Group],MATCH(Edges24[[#This Row],[Vertex 2]],GroupVertices[Vertex],0)),1,1,"")</f>
        <v>4</v>
      </c>
      <c r="V1109" s="48"/>
      <c r="W1109" s="49"/>
      <c r="X1109" s="48"/>
      <c r="Y1109" s="49"/>
      <c r="Z1109" s="48"/>
      <c r="AA1109" s="49"/>
      <c r="AB1109" s="48"/>
      <c r="AC1109" s="49"/>
      <c r="AD1109" s="48"/>
    </row>
    <row r="1110" spans="1:30" ht="15">
      <c r="A1110" s="65" t="s">
        <v>340</v>
      </c>
      <c r="B1110" s="65" t="s">
        <v>315</v>
      </c>
      <c r="C1110" s="66"/>
      <c r="D1110" s="67"/>
      <c r="E1110" s="66"/>
      <c r="F1110" s="69"/>
      <c r="G1110" s="66"/>
      <c r="H1110" s="70"/>
      <c r="I1110" s="71"/>
      <c r="J1110" s="71"/>
      <c r="K1110" s="34" t="s">
        <v>65</v>
      </c>
      <c r="L1110" s="72">
        <v>1110</v>
      </c>
      <c r="M1110" s="72"/>
      <c r="N1110" s="73"/>
      <c r="O1110" s="79" t="s">
        <v>417</v>
      </c>
      <c r="P1110" s="79">
        <v>1</v>
      </c>
      <c r="Q1110" s="79" t="s">
        <v>418</v>
      </c>
      <c r="R1110" s="79"/>
      <c r="S1110" s="79"/>
      <c r="T1110" s="78" t="str">
        <f>REPLACE(INDEX(GroupVertices[Group],MATCH(Edges24[[#This Row],[Vertex 1]],GroupVertices[Vertex],0)),1,1,"")</f>
        <v>4</v>
      </c>
      <c r="U1110" s="78" t="str">
        <f>REPLACE(INDEX(GroupVertices[Group],MATCH(Edges24[[#This Row],[Vertex 2]],GroupVertices[Vertex],0)),1,1,"")</f>
        <v>4</v>
      </c>
      <c r="V1110" s="48"/>
      <c r="W1110" s="49"/>
      <c r="X1110" s="48"/>
      <c r="Y1110" s="49"/>
      <c r="Z1110" s="48"/>
      <c r="AA1110" s="49"/>
      <c r="AB1110" s="48"/>
      <c r="AC1110" s="49"/>
      <c r="AD1110" s="48"/>
    </row>
    <row r="1111" spans="1:30" ht="15">
      <c r="A1111" s="65" t="s">
        <v>242</v>
      </c>
      <c r="B1111" s="65" t="s">
        <v>315</v>
      </c>
      <c r="C1111" s="66"/>
      <c r="D1111" s="67"/>
      <c r="E1111" s="66"/>
      <c r="F1111" s="69"/>
      <c r="G1111" s="66"/>
      <c r="H1111" s="70"/>
      <c r="I1111" s="71"/>
      <c r="J1111" s="71"/>
      <c r="K1111" s="34" t="s">
        <v>65</v>
      </c>
      <c r="L1111" s="72">
        <v>1111</v>
      </c>
      <c r="M1111" s="72"/>
      <c r="N1111" s="73"/>
      <c r="O1111" s="79" t="s">
        <v>417</v>
      </c>
      <c r="P1111" s="79">
        <v>1</v>
      </c>
      <c r="Q1111" s="79" t="s">
        <v>418</v>
      </c>
      <c r="R1111" s="79"/>
      <c r="S1111" s="79"/>
      <c r="T1111" s="78" t="str">
        <f>REPLACE(INDEX(GroupVertices[Group],MATCH(Edges24[[#This Row],[Vertex 1]],GroupVertices[Vertex],0)),1,1,"")</f>
        <v>2</v>
      </c>
      <c r="U1111" s="78" t="str">
        <f>REPLACE(INDEX(GroupVertices[Group],MATCH(Edges24[[#This Row],[Vertex 2]],GroupVertices[Vertex],0)),1,1,"")</f>
        <v>4</v>
      </c>
      <c r="V1111" s="48"/>
      <c r="W1111" s="49"/>
      <c r="X1111" s="48"/>
      <c r="Y1111" s="49"/>
      <c r="Z1111" s="48"/>
      <c r="AA1111" s="49"/>
      <c r="AB1111" s="48"/>
      <c r="AC1111" s="49"/>
      <c r="AD1111" s="48"/>
    </row>
    <row r="1112" spans="1:30" ht="15">
      <c r="A1112" s="65" t="s">
        <v>315</v>
      </c>
      <c r="B1112" s="65" t="s">
        <v>309</v>
      </c>
      <c r="C1112" s="66"/>
      <c r="D1112" s="67"/>
      <c r="E1112" s="66"/>
      <c r="F1112" s="69"/>
      <c r="G1112" s="66"/>
      <c r="H1112" s="70"/>
      <c r="I1112" s="71"/>
      <c r="J1112" s="71"/>
      <c r="K1112" s="34" t="s">
        <v>66</v>
      </c>
      <c r="L1112" s="72">
        <v>1112</v>
      </c>
      <c r="M1112" s="72"/>
      <c r="N1112" s="73"/>
      <c r="O1112" s="79" t="s">
        <v>417</v>
      </c>
      <c r="P1112" s="79">
        <v>1</v>
      </c>
      <c r="Q1112" s="79" t="s">
        <v>418</v>
      </c>
      <c r="R1112" s="79"/>
      <c r="S1112" s="79"/>
      <c r="T1112" s="78" t="str">
        <f>REPLACE(INDEX(GroupVertices[Group],MATCH(Edges24[[#This Row],[Vertex 1]],GroupVertices[Vertex],0)),1,1,"")</f>
        <v>4</v>
      </c>
      <c r="U1112" s="78" t="str">
        <f>REPLACE(INDEX(GroupVertices[Group],MATCH(Edges24[[#This Row],[Vertex 2]],GroupVertices[Vertex],0)),1,1,"")</f>
        <v>4</v>
      </c>
      <c r="V1112" s="48"/>
      <c r="W1112" s="49"/>
      <c r="X1112" s="48"/>
      <c r="Y1112" s="49"/>
      <c r="Z1112" s="48"/>
      <c r="AA1112" s="49"/>
      <c r="AB1112" s="48"/>
      <c r="AC1112" s="49"/>
      <c r="AD1112" s="48"/>
    </row>
    <row r="1113" spans="1:30" ht="15">
      <c r="A1113" s="65" t="s">
        <v>315</v>
      </c>
      <c r="B1113" s="65" t="s">
        <v>331</v>
      </c>
      <c r="C1113" s="66"/>
      <c r="D1113" s="67"/>
      <c r="E1113" s="66"/>
      <c r="F1113" s="69"/>
      <c r="G1113" s="66"/>
      <c r="H1113" s="70"/>
      <c r="I1113" s="71"/>
      <c r="J1113" s="71"/>
      <c r="K1113" s="34" t="s">
        <v>65</v>
      </c>
      <c r="L1113" s="72">
        <v>1113</v>
      </c>
      <c r="M1113" s="72"/>
      <c r="N1113" s="73"/>
      <c r="O1113" s="79" t="s">
        <v>417</v>
      </c>
      <c r="P1113" s="79">
        <v>1</v>
      </c>
      <c r="Q1113" s="79" t="s">
        <v>418</v>
      </c>
      <c r="R1113" s="79"/>
      <c r="S1113" s="79"/>
      <c r="T1113" s="78" t="str">
        <f>REPLACE(INDEX(GroupVertices[Group],MATCH(Edges24[[#This Row],[Vertex 1]],GroupVertices[Vertex],0)),1,1,"")</f>
        <v>4</v>
      </c>
      <c r="U1113" s="78" t="str">
        <f>REPLACE(INDEX(GroupVertices[Group],MATCH(Edges24[[#This Row],[Vertex 2]],GroupVertices[Vertex],0)),1,1,"")</f>
        <v>4</v>
      </c>
      <c r="V1113" s="48"/>
      <c r="W1113" s="49"/>
      <c r="X1113" s="48"/>
      <c r="Y1113" s="49"/>
      <c r="Z1113" s="48"/>
      <c r="AA1113" s="49"/>
      <c r="AB1113" s="48"/>
      <c r="AC1113" s="49"/>
      <c r="AD1113" s="48"/>
    </row>
    <row r="1114" spans="1:30" ht="15">
      <c r="A1114" s="65" t="s">
        <v>315</v>
      </c>
      <c r="B1114" s="65" t="s">
        <v>358</v>
      </c>
      <c r="C1114" s="66"/>
      <c r="D1114" s="67"/>
      <c r="E1114" s="66"/>
      <c r="F1114" s="69"/>
      <c r="G1114" s="66"/>
      <c r="H1114" s="70"/>
      <c r="I1114" s="71"/>
      <c r="J1114" s="71"/>
      <c r="K1114" s="34" t="s">
        <v>65</v>
      </c>
      <c r="L1114" s="72">
        <v>1114</v>
      </c>
      <c r="M1114" s="72"/>
      <c r="N1114" s="73"/>
      <c r="O1114" s="79" t="s">
        <v>417</v>
      </c>
      <c r="P1114" s="79">
        <v>1</v>
      </c>
      <c r="Q1114" s="79" t="s">
        <v>418</v>
      </c>
      <c r="R1114" s="79"/>
      <c r="S1114" s="79"/>
      <c r="T1114" s="78" t="str">
        <f>REPLACE(INDEX(GroupVertices[Group],MATCH(Edges24[[#This Row],[Vertex 1]],GroupVertices[Vertex],0)),1,1,"")</f>
        <v>4</v>
      </c>
      <c r="U1114" s="78" t="str">
        <f>REPLACE(INDEX(GroupVertices[Group],MATCH(Edges24[[#This Row],[Vertex 2]],GroupVertices[Vertex],0)),1,1,"")</f>
        <v>1</v>
      </c>
      <c r="V1114" s="48"/>
      <c r="W1114" s="49"/>
      <c r="X1114" s="48"/>
      <c r="Y1114" s="49"/>
      <c r="Z1114" s="48"/>
      <c r="AA1114" s="49"/>
      <c r="AB1114" s="48"/>
      <c r="AC1114" s="49"/>
      <c r="AD1114" s="48"/>
    </row>
    <row r="1115" spans="1:30" ht="15">
      <c r="A1115" s="65" t="s">
        <v>199</v>
      </c>
      <c r="B1115" s="65" t="s">
        <v>315</v>
      </c>
      <c r="C1115" s="66"/>
      <c r="D1115" s="67"/>
      <c r="E1115" s="66"/>
      <c r="F1115" s="69"/>
      <c r="G1115" s="66"/>
      <c r="H1115" s="70"/>
      <c r="I1115" s="71"/>
      <c r="J1115" s="71"/>
      <c r="K1115" s="34" t="s">
        <v>65</v>
      </c>
      <c r="L1115" s="72">
        <v>1115</v>
      </c>
      <c r="M1115" s="72"/>
      <c r="N1115" s="73"/>
      <c r="O1115" s="79" t="s">
        <v>417</v>
      </c>
      <c r="P1115" s="79">
        <v>1</v>
      </c>
      <c r="Q1115" s="79" t="s">
        <v>418</v>
      </c>
      <c r="R1115" s="79"/>
      <c r="S1115" s="79"/>
      <c r="T1115" s="78" t="str">
        <f>REPLACE(INDEX(GroupVertices[Group],MATCH(Edges24[[#This Row],[Vertex 1]],GroupVertices[Vertex],0)),1,1,"")</f>
        <v>1</v>
      </c>
      <c r="U1115" s="78" t="str">
        <f>REPLACE(INDEX(GroupVertices[Group],MATCH(Edges24[[#This Row],[Vertex 2]],GroupVertices[Vertex],0)),1,1,"")</f>
        <v>4</v>
      </c>
      <c r="V1115" s="48"/>
      <c r="W1115" s="49"/>
      <c r="X1115" s="48"/>
      <c r="Y1115" s="49"/>
      <c r="Z1115" s="48"/>
      <c r="AA1115" s="49"/>
      <c r="AB1115" s="48"/>
      <c r="AC1115" s="49"/>
      <c r="AD1115" s="48"/>
    </row>
    <row r="1116" spans="1:30" ht="15">
      <c r="A1116" s="65" t="s">
        <v>309</v>
      </c>
      <c r="B1116" s="65" t="s">
        <v>315</v>
      </c>
      <c r="C1116" s="66"/>
      <c r="D1116" s="67"/>
      <c r="E1116" s="66"/>
      <c r="F1116" s="69"/>
      <c r="G1116" s="66"/>
      <c r="H1116" s="70"/>
      <c r="I1116" s="71"/>
      <c r="J1116" s="71"/>
      <c r="K1116" s="34" t="s">
        <v>66</v>
      </c>
      <c r="L1116" s="72">
        <v>1116</v>
      </c>
      <c r="M1116" s="72"/>
      <c r="N1116" s="73"/>
      <c r="O1116" s="79" t="s">
        <v>417</v>
      </c>
      <c r="P1116" s="79">
        <v>1</v>
      </c>
      <c r="Q1116" s="79" t="s">
        <v>418</v>
      </c>
      <c r="R1116" s="79"/>
      <c r="S1116" s="79"/>
      <c r="T1116" s="78" t="str">
        <f>REPLACE(INDEX(GroupVertices[Group],MATCH(Edges24[[#This Row],[Vertex 1]],GroupVertices[Vertex],0)),1,1,"")</f>
        <v>4</v>
      </c>
      <c r="U1116" s="78" t="str">
        <f>REPLACE(INDEX(GroupVertices[Group],MATCH(Edges24[[#This Row],[Vertex 2]],GroupVertices[Vertex],0)),1,1,"")</f>
        <v>4</v>
      </c>
      <c r="V1116" s="48"/>
      <c r="W1116" s="49"/>
      <c r="X1116" s="48"/>
      <c r="Y1116" s="49"/>
      <c r="Z1116" s="48"/>
      <c r="AA1116" s="49"/>
      <c r="AB1116" s="48"/>
      <c r="AC1116" s="49"/>
      <c r="AD1116" s="48"/>
    </row>
    <row r="1117" spans="1:30" ht="15">
      <c r="A1117" s="65" t="s">
        <v>339</v>
      </c>
      <c r="B1117" s="65" t="s">
        <v>315</v>
      </c>
      <c r="C1117" s="66"/>
      <c r="D1117" s="67"/>
      <c r="E1117" s="66"/>
      <c r="F1117" s="69"/>
      <c r="G1117" s="66"/>
      <c r="H1117" s="70"/>
      <c r="I1117" s="71"/>
      <c r="J1117" s="71"/>
      <c r="K1117" s="34" t="s">
        <v>65</v>
      </c>
      <c r="L1117" s="72">
        <v>1117</v>
      </c>
      <c r="M1117" s="72"/>
      <c r="N1117" s="73"/>
      <c r="O1117" s="79" t="s">
        <v>417</v>
      </c>
      <c r="P1117" s="79">
        <v>1</v>
      </c>
      <c r="Q1117" s="79" t="s">
        <v>418</v>
      </c>
      <c r="R1117" s="79"/>
      <c r="S1117" s="79"/>
      <c r="T1117" s="78" t="str">
        <f>REPLACE(INDEX(GroupVertices[Group],MATCH(Edges24[[#This Row],[Vertex 1]],GroupVertices[Vertex],0)),1,1,"")</f>
        <v>2</v>
      </c>
      <c r="U1117" s="78" t="str">
        <f>REPLACE(INDEX(GroupVertices[Group],MATCH(Edges24[[#This Row],[Vertex 2]],GroupVertices[Vertex],0)),1,1,"")</f>
        <v>4</v>
      </c>
      <c r="V1117" s="48"/>
      <c r="W1117" s="49"/>
      <c r="X1117" s="48"/>
      <c r="Y1117" s="49"/>
      <c r="Z1117" s="48"/>
      <c r="AA1117" s="49"/>
      <c r="AB1117" s="48"/>
      <c r="AC1117" s="49"/>
      <c r="AD1117" s="48"/>
    </row>
    <row r="1118" spans="1:30" ht="15">
      <c r="A1118" s="65" t="s">
        <v>242</v>
      </c>
      <c r="B1118" s="65" t="s">
        <v>303</v>
      </c>
      <c r="C1118" s="66"/>
      <c r="D1118" s="67"/>
      <c r="E1118" s="66"/>
      <c r="F1118" s="69"/>
      <c r="G1118" s="66"/>
      <c r="H1118" s="70"/>
      <c r="I1118" s="71"/>
      <c r="J1118" s="71"/>
      <c r="K1118" s="34" t="s">
        <v>65</v>
      </c>
      <c r="L1118" s="72">
        <v>1118</v>
      </c>
      <c r="M1118" s="72"/>
      <c r="N1118" s="73"/>
      <c r="O1118" s="79" t="s">
        <v>417</v>
      </c>
      <c r="P1118" s="79">
        <v>1</v>
      </c>
      <c r="Q1118" s="79" t="s">
        <v>418</v>
      </c>
      <c r="R1118" s="79"/>
      <c r="S1118" s="79"/>
      <c r="T1118" s="78" t="str">
        <f>REPLACE(INDEX(GroupVertices[Group],MATCH(Edges24[[#This Row],[Vertex 1]],GroupVertices[Vertex],0)),1,1,"")</f>
        <v>2</v>
      </c>
      <c r="U1118" s="78" t="str">
        <f>REPLACE(INDEX(GroupVertices[Group],MATCH(Edges24[[#This Row],[Vertex 2]],GroupVertices[Vertex],0)),1,1,"")</f>
        <v>4</v>
      </c>
      <c r="V1118" s="48"/>
      <c r="W1118" s="49"/>
      <c r="X1118" s="48"/>
      <c r="Y1118" s="49"/>
      <c r="Z1118" s="48"/>
      <c r="AA1118" s="49"/>
      <c r="AB1118" s="48"/>
      <c r="AC1118" s="49"/>
      <c r="AD1118" s="48"/>
    </row>
    <row r="1119" spans="1:30" ht="15">
      <c r="A1119" s="65" t="s">
        <v>297</v>
      </c>
      <c r="B1119" s="65" t="s">
        <v>303</v>
      </c>
      <c r="C1119" s="66"/>
      <c r="D1119" s="67"/>
      <c r="E1119" s="66"/>
      <c r="F1119" s="69"/>
      <c r="G1119" s="66"/>
      <c r="H1119" s="70"/>
      <c r="I1119" s="71"/>
      <c r="J1119" s="71"/>
      <c r="K1119" s="34" t="s">
        <v>65</v>
      </c>
      <c r="L1119" s="72">
        <v>1119</v>
      </c>
      <c r="M1119" s="72"/>
      <c r="N1119" s="73"/>
      <c r="O1119" s="79" t="s">
        <v>417</v>
      </c>
      <c r="P1119" s="79">
        <v>1</v>
      </c>
      <c r="Q1119" s="79" t="s">
        <v>418</v>
      </c>
      <c r="R1119" s="79"/>
      <c r="S1119" s="79"/>
      <c r="T1119" s="78" t="str">
        <f>REPLACE(INDEX(GroupVertices[Group],MATCH(Edges24[[#This Row],[Vertex 1]],GroupVertices[Vertex],0)),1,1,"")</f>
        <v>4</v>
      </c>
      <c r="U1119" s="78" t="str">
        <f>REPLACE(INDEX(GroupVertices[Group],MATCH(Edges24[[#This Row],[Vertex 2]],GroupVertices[Vertex],0)),1,1,"")</f>
        <v>4</v>
      </c>
      <c r="V1119" s="48"/>
      <c r="W1119" s="49"/>
      <c r="X1119" s="48"/>
      <c r="Y1119" s="49"/>
      <c r="Z1119" s="48"/>
      <c r="AA1119" s="49"/>
      <c r="AB1119" s="48"/>
      <c r="AC1119" s="49"/>
      <c r="AD1119" s="48"/>
    </row>
    <row r="1120" spans="1:30" ht="15">
      <c r="A1120" s="65" t="s">
        <v>303</v>
      </c>
      <c r="B1120" s="65" t="s">
        <v>290</v>
      </c>
      <c r="C1120" s="66"/>
      <c r="D1120" s="67"/>
      <c r="E1120" s="66"/>
      <c r="F1120" s="69"/>
      <c r="G1120" s="66"/>
      <c r="H1120" s="70"/>
      <c r="I1120" s="71"/>
      <c r="J1120" s="71"/>
      <c r="K1120" s="34" t="s">
        <v>65</v>
      </c>
      <c r="L1120" s="72">
        <v>1120</v>
      </c>
      <c r="M1120" s="72"/>
      <c r="N1120" s="73"/>
      <c r="O1120" s="79" t="s">
        <v>417</v>
      </c>
      <c r="P1120" s="79">
        <v>1</v>
      </c>
      <c r="Q1120" s="79" t="s">
        <v>418</v>
      </c>
      <c r="R1120" s="79"/>
      <c r="S1120" s="79"/>
      <c r="T1120" s="78" t="str">
        <f>REPLACE(INDEX(GroupVertices[Group],MATCH(Edges24[[#This Row],[Vertex 1]],GroupVertices[Vertex],0)),1,1,"")</f>
        <v>4</v>
      </c>
      <c r="U1120" s="78" t="str">
        <f>REPLACE(INDEX(GroupVertices[Group],MATCH(Edges24[[#This Row],[Vertex 2]],GroupVertices[Vertex],0)),1,1,"")</f>
        <v>4</v>
      </c>
      <c r="V1120" s="48"/>
      <c r="W1120" s="49"/>
      <c r="X1120" s="48"/>
      <c r="Y1120" s="49"/>
      <c r="Z1120" s="48"/>
      <c r="AA1120" s="49"/>
      <c r="AB1120" s="48"/>
      <c r="AC1120" s="49"/>
      <c r="AD1120" s="48"/>
    </row>
    <row r="1121" spans="1:30" ht="15">
      <c r="A1121" s="65" t="s">
        <v>303</v>
      </c>
      <c r="B1121" s="65" t="s">
        <v>276</v>
      </c>
      <c r="C1121" s="66"/>
      <c r="D1121" s="67"/>
      <c r="E1121" s="66"/>
      <c r="F1121" s="69"/>
      <c r="G1121" s="66"/>
      <c r="H1121" s="70"/>
      <c r="I1121" s="71"/>
      <c r="J1121" s="71"/>
      <c r="K1121" s="34" t="s">
        <v>65</v>
      </c>
      <c r="L1121" s="72">
        <v>1121</v>
      </c>
      <c r="M1121" s="72"/>
      <c r="N1121" s="73"/>
      <c r="O1121" s="79" t="s">
        <v>417</v>
      </c>
      <c r="P1121" s="79">
        <v>1</v>
      </c>
      <c r="Q1121" s="79" t="s">
        <v>418</v>
      </c>
      <c r="R1121" s="79"/>
      <c r="S1121" s="79"/>
      <c r="T1121" s="78" t="str">
        <f>REPLACE(INDEX(GroupVertices[Group],MATCH(Edges24[[#This Row],[Vertex 1]],GroupVertices[Vertex],0)),1,1,"")</f>
        <v>4</v>
      </c>
      <c r="U1121" s="78" t="str">
        <f>REPLACE(INDEX(GroupVertices[Group],MATCH(Edges24[[#This Row],[Vertex 2]],GroupVertices[Vertex],0)),1,1,"")</f>
        <v>3</v>
      </c>
      <c r="V1121" s="48"/>
      <c r="W1121" s="49"/>
      <c r="X1121" s="48"/>
      <c r="Y1121" s="49"/>
      <c r="Z1121" s="48"/>
      <c r="AA1121" s="49"/>
      <c r="AB1121" s="48"/>
      <c r="AC1121" s="49"/>
      <c r="AD1121" s="48"/>
    </row>
    <row r="1122" spans="1:30" ht="15">
      <c r="A1122" s="65" t="s">
        <v>303</v>
      </c>
      <c r="B1122" s="65" t="s">
        <v>339</v>
      </c>
      <c r="C1122" s="66"/>
      <c r="D1122" s="67"/>
      <c r="E1122" s="66"/>
      <c r="F1122" s="69"/>
      <c r="G1122" s="66"/>
      <c r="H1122" s="70"/>
      <c r="I1122" s="71"/>
      <c r="J1122" s="71"/>
      <c r="K1122" s="34" t="s">
        <v>66</v>
      </c>
      <c r="L1122" s="72">
        <v>1122</v>
      </c>
      <c r="M1122" s="72"/>
      <c r="N1122" s="73"/>
      <c r="O1122" s="79" t="s">
        <v>417</v>
      </c>
      <c r="P1122" s="79">
        <v>1</v>
      </c>
      <c r="Q1122" s="79" t="s">
        <v>418</v>
      </c>
      <c r="R1122" s="79"/>
      <c r="S1122" s="79"/>
      <c r="T1122" s="78" t="str">
        <f>REPLACE(INDEX(GroupVertices[Group],MATCH(Edges24[[#This Row],[Vertex 1]],GroupVertices[Vertex],0)),1,1,"")</f>
        <v>4</v>
      </c>
      <c r="U1122" s="78" t="str">
        <f>REPLACE(INDEX(GroupVertices[Group],MATCH(Edges24[[#This Row],[Vertex 2]],GroupVertices[Vertex],0)),1,1,"")</f>
        <v>2</v>
      </c>
      <c r="V1122" s="48"/>
      <c r="W1122" s="49"/>
      <c r="X1122" s="48"/>
      <c r="Y1122" s="49"/>
      <c r="Z1122" s="48"/>
      <c r="AA1122" s="49"/>
      <c r="AB1122" s="48"/>
      <c r="AC1122" s="49"/>
      <c r="AD1122" s="48"/>
    </row>
    <row r="1123" spans="1:30" ht="15">
      <c r="A1123" s="65" t="s">
        <v>303</v>
      </c>
      <c r="B1123" s="65" t="s">
        <v>357</v>
      </c>
      <c r="C1123" s="66"/>
      <c r="D1123" s="67"/>
      <c r="E1123" s="66"/>
      <c r="F1123" s="69"/>
      <c r="G1123" s="66"/>
      <c r="H1123" s="70"/>
      <c r="I1123" s="71"/>
      <c r="J1123" s="71"/>
      <c r="K1123" s="34" t="s">
        <v>65</v>
      </c>
      <c r="L1123" s="72">
        <v>1123</v>
      </c>
      <c r="M1123" s="72"/>
      <c r="N1123" s="73"/>
      <c r="O1123" s="79" t="s">
        <v>417</v>
      </c>
      <c r="P1123" s="79">
        <v>1</v>
      </c>
      <c r="Q1123" s="79" t="s">
        <v>418</v>
      </c>
      <c r="R1123" s="79"/>
      <c r="S1123" s="79"/>
      <c r="T1123" s="78" t="str">
        <f>REPLACE(INDEX(GroupVertices[Group],MATCH(Edges24[[#This Row],[Vertex 1]],GroupVertices[Vertex],0)),1,1,"")</f>
        <v>4</v>
      </c>
      <c r="U1123" s="78" t="str">
        <f>REPLACE(INDEX(GroupVertices[Group],MATCH(Edges24[[#This Row],[Vertex 2]],GroupVertices[Vertex],0)),1,1,"")</f>
        <v>2</v>
      </c>
      <c r="V1123" s="48"/>
      <c r="W1123" s="49"/>
      <c r="X1123" s="48"/>
      <c r="Y1123" s="49"/>
      <c r="Z1123" s="48"/>
      <c r="AA1123" s="49"/>
      <c r="AB1123" s="48"/>
      <c r="AC1123" s="49"/>
      <c r="AD1123" s="48"/>
    </row>
    <row r="1124" spans="1:30" ht="15">
      <c r="A1124" s="65" t="s">
        <v>199</v>
      </c>
      <c r="B1124" s="65" t="s">
        <v>303</v>
      </c>
      <c r="C1124" s="66"/>
      <c r="D1124" s="67"/>
      <c r="E1124" s="66"/>
      <c r="F1124" s="69"/>
      <c r="G1124" s="66"/>
      <c r="H1124" s="70"/>
      <c r="I1124" s="71"/>
      <c r="J1124" s="71"/>
      <c r="K1124" s="34" t="s">
        <v>65</v>
      </c>
      <c r="L1124" s="72">
        <v>1124</v>
      </c>
      <c r="M1124" s="72"/>
      <c r="N1124" s="73"/>
      <c r="O1124" s="79" t="s">
        <v>417</v>
      </c>
      <c r="P1124" s="79">
        <v>1</v>
      </c>
      <c r="Q1124" s="79" t="s">
        <v>418</v>
      </c>
      <c r="R1124" s="79"/>
      <c r="S1124" s="79"/>
      <c r="T1124" s="78" t="str">
        <f>REPLACE(INDEX(GroupVertices[Group],MATCH(Edges24[[#This Row],[Vertex 1]],GroupVertices[Vertex],0)),1,1,"")</f>
        <v>1</v>
      </c>
      <c r="U1124" s="78" t="str">
        <f>REPLACE(INDEX(GroupVertices[Group],MATCH(Edges24[[#This Row],[Vertex 2]],GroupVertices[Vertex],0)),1,1,"")</f>
        <v>4</v>
      </c>
      <c r="V1124" s="48"/>
      <c r="W1124" s="49"/>
      <c r="X1124" s="48"/>
      <c r="Y1124" s="49"/>
      <c r="Z1124" s="48"/>
      <c r="AA1124" s="49"/>
      <c r="AB1124" s="48"/>
      <c r="AC1124" s="49"/>
      <c r="AD1124" s="48"/>
    </row>
    <row r="1125" spans="1:30" ht="15">
      <c r="A1125" s="65" t="s">
        <v>317</v>
      </c>
      <c r="B1125" s="65" t="s">
        <v>303</v>
      </c>
      <c r="C1125" s="66"/>
      <c r="D1125" s="67"/>
      <c r="E1125" s="66"/>
      <c r="F1125" s="69"/>
      <c r="G1125" s="66"/>
      <c r="H1125" s="70"/>
      <c r="I1125" s="71"/>
      <c r="J1125" s="71"/>
      <c r="K1125" s="34" t="s">
        <v>65</v>
      </c>
      <c r="L1125" s="72">
        <v>1125</v>
      </c>
      <c r="M1125" s="72"/>
      <c r="N1125" s="73"/>
      <c r="O1125" s="79" t="s">
        <v>417</v>
      </c>
      <c r="P1125" s="79">
        <v>1</v>
      </c>
      <c r="Q1125" s="79" t="s">
        <v>418</v>
      </c>
      <c r="R1125" s="79"/>
      <c r="S1125" s="79"/>
      <c r="T1125" s="78" t="str">
        <f>REPLACE(INDEX(GroupVertices[Group],MATCH(Edges24[[#This Row],[Vertex 1]],GroupVertices[Vertex],0)),1,1,"")</f>
        <v>3</v>
      </c>
      <c r="U1125" s="78" t="str">
        <f>REPLACE(INDEX(GroupVertices[Group],MATCH(Edges24[[#This Row],[Vertex 2]],GroupVertices[Vertex],0)),1,1,"")</f>
        <v>4</v>
      </c>
      <c r="V1125" s="48"/>
      <c r="W1125" s="49"/>
      <c r="X1125" s="48"/>
      <c r="Y1125" s="49"/>
      <c r="Z1125" s="48"/>
      <c r="AA1125" s="49"/>
      <c r="AB1125" s="48"/>
      <c r="AC1125" s="49"/>
      <c r="AD1125" s="48"/>
    </row>
    <row r="1126" spans="1:30" ht="15">
      <c r="A1126" s="65" t="s">
        <v>339</v>
      </c>
      <c r="B1126" s="65" t="s">
        <v>303</v>
      </c>
      <c r="C1126" s="66"/>
      <c r="D1126" s="67"/>
      <c r="E1126" s="66"/>
      <c r="F1126" s="69"/>
      <c r="G1126" s="66"/>
      <c r="H1126" s="70"/>
      <c r="I1126" s="71"/>
      <c r="J1126" s="71"/>
      <c r="K1126" s="34" t="s">
        <v>66</v>
      </c>
      <c r="L1126" s="72">
        <v>1126</v>
      </c>
      <c r="M1126" s="72"/>
      <c r="N1126" s="73"/>
      <c r="O1126" s="79" t="s">
        <v>417</v>
      </c>
      <c r="P1126" s="79">
        <v>1</v>
      </c>
      <c r="Q1126" s="79" t="s">
        <v>418</v>
      </c>
      <c r="R1126" s="79"/>
      <c r="S1126" s="79"/>
      <c r="T1126" s="78" t="str">
        <f>REPLACE(INDEX(GroupVertices[Group],MATCH(Edges24[[#This Row],[Vertex 1]],GroupVertices[Vertex],0)),1,1,"")</f>
        <v>2</v>
      </c>
      <c r="U1126" s="78" t="str">
        <f>REPLACE(INDEX(GroupVertices[Group],MATCH(Edges24[[#This Row],[Vertex 2]],GroupVertices[Vertex],0)),1,1,"")</f>
        <v>4</v>
      </c>
      <c r="V1126" s="48"/>
      <c r="W1126" s="49"/>
      <c r="X1126" s="48"/>
      <c r="Y1126" s="49"/>
      <c r="Z1126" s="48"/>
      <c r="AA1126" s="49"/>
      <c r="AB1126" s="48"/>
      <c r="AC1126" s="49"/>
      <c r="AD1126" s="48"/>
    </row>
    <row r="1127" spans="1:30" ht="15">
      <c r="A1127" s="65" t="s">
        <v>298</v>
      </c>
      <c r="B1127" s="65" t="s">
        <v>341</v>
      </c>
      <c r="C1127" s="66"/>
      <c r="D1127" s="67"/>
      <c r="E1127" s="66"/>
      <c r="F1127" s="69"/>
      <c r="G1127" s="66"/>
      <c r="H1127" s="70"/>
      <c r="I1127" s="71"/>
      <c r="J1127" s="71"/>
      <c r="K1127" s="34" t="s">
        <v>65</v>
      </c>
      <c r="L1127" s="72">
        <v>1127</v>
      </c>
      <c r="M1127" s="72"/>
      <c r="N1127" s="73"/>
      <c r="O1127" s="79" t="s">
        <v>417</v>
      </c>
      <c r="P1127" s="79">
        <v>1</v>
      </c>
      <c r="Q1127" s="79" t="s">
        <v>418</v>
      </c>
      <c r="R1127" s="79"/>
      <c r="S1127" s="79"/>
      <c r="T1127" s="78" t="str">
        <f>REPLACE(INDEX(GroupVertices[Group],MATCH(Edges24[[#This Row],[Vertex 1]],GroupVertices[Vertex],0)),1,1,"")</f>
        <v>1</v>
      </c>
      <c r="U1127" s="78" t="str">
        <f>REPLACE(INDEX(GroupVertices[Group],MATCH(Edges24[[#This Row],[Vertex 2]],GroupVertices[Vertex],0)),1,1,"")</f>
        <v>4</v>
      </c>
      <c r="V1127" s="48"/>
      <c r="W1127" s="49"/>
      <c r="X1127" s="48"/>
      <c r="Y1127" s="49"/>
      <c r="Z1127" s="48"/>
      <c r="AA1127" s="49"/>
      <c r="AB1127" s="48"/>
      <c r="AC1127" s="49"/>
      <c r="AD1127" s="48"/>
    </row>
    <row r="1128" spans="1:30" ht="15">
      <c r="A1128" s="65" t="s">
        <v>328</v>
      </c>
      <c r="B1128" s="65" t="s">
        <v>341</v>
      </c>
      <c r="C1128" s="66"/>
      <c r="D1128" s="67"/>
      <c r="E1128" s="66"/>
      <c r="F1128" s="69"/>
      <c r="G1128" s="66"/>
      <c r="H1128" s="70"/>
      <c r="I1128" s="71"/>
      <c r="J1128" s="71"/>
      <c r="K1128" s="34" t="s">
        <v>65</v>
      </c>
      <c r="L1128" s="72">
        <v>1128</v>
      </c>
      <c r="M1128" s="72"/>
      <c r="N1128" s="73"/>
      <c r="O1128" s="79" t="s">
        <v>417</v>
      </c>
      <c r="P1128" s="79">
        <v>1</v>
      </c>
      <c r="Q1128" s="79" t="s">
        <v>418</v>
      </c>
      <c r="R1128" s="79"/>
      <c r="S1128" s="79"/>
      <c r="T1128" s="78" t="str">
        <f>REPLACE(INDEX(GroupVertices[Group],MATCH(Edges24[[#This Row],[Vertex 1]],GroupVertices[Vertex],0)),1,1,"")</f>
        <v>2</v>
      </c>
      <c r="U1128" s="78" t="str">
        <f>REPLACE(INDEX(GroupVertices[Group],MATCH(Edges24[[#This Row],[Vertex 2]],GroupVertices[Vertex],0)),1,1,"")</f>
        <v>4</v>
      </c>
      <c r="V1128" s="48"/>
      <c r="W1128" s="49"/>
      <c r="X1128" s="48"/>
      <c r="Y1128" s="49"/>
      <c r="Z1128" s="48"/>
      <c r="AA1128" s="49"/>
      <c r="AB1128" s="48"/>
      <c r="AC1128" s="49"/>
      <c r="AD1128" s="48"/>
    </row>
    <row r="1129" spans="1:30" ht="15">
      <c r="A1129" s="65" t="s">
        <v>309</v>
      </c>
      <c r="B1129" s="65" t="s">
        <v>341</v>
      </c>
      <c r="C1129" s="66"/>
      <c r="D1129" s="67"/>
      <c r="E1129" s="66"/>
      <c r="F1129" s="69"/>
      <c r="G1129" s="66"/>
      <c r="H1129" s="70"/>
      <c r="I1129" s="71"/>
      <c r="J1129" s="71"/>
      <c r="K1129" s="34" t="s">
        <v>66</v>
      </c>
      <c r="L1129" s="72">
        <v>1129</v>
      </c>
      <c r="M1129" s="72"/>
      <c r="N1129" s="73"/>
      <c r="O1129" s="79" t="s">
        <v>417</v>
      </c>
      <c r="P1129" s="79">
        <v>1</v>
      </c>
      <c r="Q1129" s="79" t="s">
        <v>418</v>
      </c>
      <c r="R1129" s="79"/>
      <c r="S1129" s="79"/>
      <c r="T1129" s="78" t="str">
        <f>REPLACE(INDEX(GroupVertices[Group],MATCH(Edges24[[#This Row],[Vertex 1]],GroupVertices[Vertex],0)),1,1,"")</f>
        <v>4</v>
      </c>
      <c r="U1129" s="78" t="str">
        <f>REPLACE(INDEX(GroupVertices[Group],MATCH(Edges24[[#This Row],[Vertex 2]],GroupVertices[Vertex],0)),1,1,"")</f>
        <v>4</v>
      </c>
      <c r="V1129" s="48"/>
      <c r="W1129" s="49"/>
      <c r="X1129" s="48"/>
      <c r="Y1129" s="49"/>
      <c r="Z1129" s="48"/>
      <c r="AA1129" s="49"/>
      <c r="AB1129" s="48"/>
      <c r="AC1129" s="49"/>
      <c r="AD1129" s="48"/>
    </row>
    <row r="1130" spans="1:30" ht="15">
      <c r="A1130" s="65" t="s">
        <v>341</v>
      </c>
      <c r="B1130" s="65" t="s">
        <v>309</v>
      </c>
      <c r="C1130" s="66"/>
      <c r="D1130" s="67"/>
      <c r="E1130" s="66"/>
      <c r="F1130" s="69"/>
      <c r="G1130" s="66"/>
      <c r="H1130" s="70"/>
      <c r="I1130" s="71"/>
      <c r="J1130" s="71"/>
      <c r="K1130" s="34" t="s">
        <v>66</v>
      </c>
      <c r="L1130" s="72">
        <v>1130</v>
      </c>
      <c r="M1130" s="72"/>
      <c r="N1130" s="73"/>
      <c r="O1130" s="79" t="s">
        <v>417</v>
      </c>
      <c r="P1130" s="79">
        <v>1</v>
      </c>
      <c r="Q1130" s="79" t="s">
        <v>418</v>
      </c>
      <c r="R1130" s="79"/>
      <c r="S1130" s="79"/>
      <c r="T1130" s="78" t="str">
        <f>REPLACE(INDEX(GroupVertices[Group],MATCH(Edges24[[#This Row],[Vertex 1]],GroupVertices[Vertex],0)),1,1,"")</f>
        <v>4</v>
      </c>
      <c r="U1130" s="78" t="str">
        <f>REPLACE(INDEX(GroupVertices[Group],MATCH(Edges24[[#This Row],[Vertex 2]],GroupVertices[Vertex],0)),1,1,"")</f>
        <v>4</v>
      </c>
      <c r="V1130" s="48"/>
      <c r="W1130" s="49"/>
      <c r="X1130" s="48"/>
      <c r="Y1130" s="49"/>
      <c r="Z1130" s="48"/>
      <c r="AA1130" s="49"/>
      <c r="AB1130" s="48"/>
      <c r="AC1130" s="49"/>
      <c r="AD1130" s="48"/>
    </row>
    <row r="1131" spans="1:30" ht="15">
      <c r="A1131" s="65" t="s">
        <v>199</v>
      </c>
      <c r="B1131" s="65" t="s">
        <v>341</v>
      </c>
      <c r="C1131" s="66"/>
      <c r="D1131" s="67"/>
      <c r="E1131" s="66"/>
      <c r="F1131" s="69"/>
      <c r="G1131" s="66"/>
      <c r="H1131" s="70"/>
      <c r="I1131" s="71"/>
      <c r="J1131" s="71"/>
      <c r="K1131" s="34" t="s">
        <v>65</v>
      </c>
      <c r="L1131" s="72">
        <v>1131</v>
      </c>
      <c r="M1131" s="72"/>
      <c r="N1131" s="73"/>
      <c r="O1131" s="79" t="s">
        <v>417</v>
      </c>
      <c r="P1131" s="79">
        <v>1</v>
      </c>
      <c r="Q1131" s="79" t="s">
        <v>418</v>
      </c>
      <c r="R1131" s="79"/>
      <c r="S1131" s="79"/>
      <c r="T1131" s="78" t="str">
        <f>REPLACE(INDEX(GroupVertices[Group],MATCH(Edges24[[#This Row],[Vertex 1]],GroupVertices[Vertex],0)),1,1,"")</f>
        <v>1</v>
      </c>
      <c r="U1131" s="78" t="str">
        <f>REPLACE(INDEX(GroupVertices[Group],MATCH(Edges24[[#This Row],[Vertex 2]],GroupVertices[Vertex],0)),1,1,"")</f>
        <v>4</v>
      </c>
      <c r="V1131" s="48"/>
      <c r="W1131" s="49"/>
      <c r="X1131" s="48"/>
      <c r="Y1131" s="49"/>
      <c r="Z1131" s="48"/>
      <c r="AA1131" s="49"/>
      <c r="AB1131" s="48"/>
      <c r="AC1131" s="49"/>
      <c r="AD1131" s="48"/>
    </row>
    <row r="1132" spans="1:30" ht="15">
      <c r="A1132" s="65" t="s">
        <v>331</v>
      </c>
      <c r="B1132" s="65" t="s">
        <v>341</v>
      </c>
      <c r="C1132" s="66"/>
      <c r="D1132" s="67"/>
      <c r="E1132" s="66"/>
      <c r="F1132" s="69"/>
      <c r="G1132" s="66"/>
      <c r="H1132" s="70"/>
      <c r="I1132" s="71"/>
      <c r="J1132" s="71"/>
      <c r="K1132" s="34" t="s">
        <v>65</v>
      </c>
      <c r="L1132" s="72">
        <v>1132</v>
      </c>
      <c r="M1132" s="72"/>
      <c r="N1132" s="73"/>
      <c r="O1132" s="79" t="s">
        <v>417</v>
      </c>
      <c r="P1132" s="79">
        <v>1</v>
      </c>
      <c r="Q1132" s="79" t="s">
        <v>418</v>
      </c>
      <c r="R1132" s="79"/>
      <c r="S1132" s="79"/>
      <c r="T1132" s="78" t="str">
        <f>REPLACE(INDEX(GroupVertices[Group],MATCH(Edges24[[#This Row],[Vertex 1]],GroupVertices[Vertex],0)),1,1,"")</f>
        <v>4</v>
      </c>
      <c r="U1132" s="78" t="str">
        <f>REPLACE(INDEX(GroupVertices[Group],MATCH(Edges24[[#This Row],[Vertex 2]],GroupVertices[Vertex],0)),1,1,"")</f>
        <v>4</v>
      </c>
      <c r="V1132" s="48"/>
      <c r="W1132" s="49"/>
      <c r="X1132" s="48"/>
      <c r="Y1132" s="49"/>
      <c r="Z1132" s="48"/>
      <c r="AA1132" s="49"/>
      <c r="AB1132" s="48"/>
      <c r="AC1132" s="49"/>
      <c r="AD1132" s="48"/>
    </row>
    <row r="1133" spans="1:30" ht="15">
      <c r="A1133" s="65" t="s">
        <v>339</v>
      </c>
      <c r="B1133" s="65" t="s">
        <v>341</v>
      </c>
      <c r="C1133" s="66"/>
      <c r="D1133" s="67"/>
      <c r="E1133" s="66"/>
      <c r="F1133" s="69"/>
      <c r="G1133" s="66"/>
      <c r="H1133" s="70"/>
      <c r="I1133" s="71"/>
      <c r="J1133" s="71"/>
      <c r="K1133" s="34" t="s">
        <v>65</v>
      </c>
      <c r="L1133" s="72">
        <v>1133</v>
      </c>
      <c r="M1133" s="72"/>
      <c r="N1133" s="73"/>
      <c r="O1133" s="79" t="s">
        <v>417</v>
      </c>
      <c r="P1133" s="79">
        <v>1</v>
      </c>
      <c r="Q1133" s="79" t="s">
        <v>418</v>
      </c>
      <c r="R1133" s="79"/>
      <c r="S1133" s="79"/>
      <c r="T1133" s="78" t="str">
        <f>REPLACE(INDEX(GroupVertices[Group],MATCH(Edges24[[#This Row],[Vertex 1]],GroupVertices[Vertex],0)),1,1,"")</f>
        <v>2</v>
      </c>
      <c r="U1133" s="78" t="str">
        <f>REPLACE(INDEX(GroupVertices[Group],MATCH(Edges24[[#This Row],[Vertex 2]],GroupVertices[Vertex],0)),1,1,"")</f>
        <v>4</v>
      </c>
      <c r="V1133" s="48"/>
      <c r="W1133" s="49"/>
      <c r="X1133" s="48"/>
      <c r="Y1133" s="49"/>
      <c r="Z1133" s="48"/>
      <c r="AA1133" s="49"/>
      <c r="AB1133" s="48"/>
      <c r="AC1133" s="49"/>
      <c r="AD1133" s="48"/>
    </row>
    <row r="1134" spans="1:30" ht="15">
      <c r="A1134" s="65" t="s">
        <v>342</v>
      </c>
      <c r="B1134" s="65" t="s">
        <v>335</v>
      </c>
      <c r="C1134" s="66"/>
      <c r="D1134" s="67"/>
      <c r="E1134" s="66"/>
      <c r="F1134" s="69"/>
      <c r="G1134" s="66"/>
      <c r="H1134" s="70"/>
      <c r="I1134" s="71"/>
      <c r="J1134" s="71"/>
      <c r="K1134" s="34" t="s">
        <v>65</v>
      </c>
      <c r="L1134" s="72">
        <v>1134</v>
      </c>
      <c r="M1134" s="72"/>
      <c r="N1134" s="73"/>
      <c r="O1134" s="79" t="s">
        <v>417</v>
      </c>
      <c r="P1134" s="79">
        <v>1</v>
      </c>
      <c r="Q1134" s="79" t="s">
        <v>418</v>
      </c>
      <c r="R1134" s="79"/>
      <c r="S1134" s="79"/>
      <c r="T1134" s="78" t="str">
        <f>REPLACE(INDEX(GroupVertices[Group],MATCH(Edges24[[#This Row],[Vertex 1]],GroupVertices[Vertex],0)),1,1,"")</f>
        <v>2</v>
      </c>
      <c r="U1134" s="78" t="str">
        <f>REPLACE(INDEX(GroupVertices[Group],MATCH(Edges24[[#This Row],[Vertex 2]],GroupVertices[Vertex],0)),1,1,"")</f>
        <v>2</v>
      </c>
      <c r="V1134" s="48"/>
      <c r="W1134" s="49"/>
      <c r="X1134" s="48"/>
      <c r="Y1134" s="49"/>
      <c r="Z1134" s="48"/>
      <c r="AA1134" s="49"/>
      <c r="AB1134" s="48"/>
      <c r="AC1134" s="49"/>
      <c r="AD1134" s="48"/>
    </row>
    <row r="1135" spans="1:30" ht="15">
      <c r="A1135" s="65" t="s">
        <v>342</v>
      </c>
      <c r="B1135" s="65" t="s">
        <v>283</v>
      </c>
      <c r="C1135" s="66"/>
      <c r="D1135" s="67"/>
      <c r="E1135" s="66"/>
      <c r="F1135" s="69"/>
      <c r="G1135" s="66"/>
      <c r="H1135" s="70"/>
      <c r="I1135" s="71"/>
      <c r="J1135" s="71"/>
      <c r="K1135" s="34" t="s">
        <v>65</v>
      </c>
      <c r="L1135" s="72">
        <v>1135</v>
      </c>
      <c r="M1135" s="72"/>
      <c r="N1135" s="73"/>
      <c r="O1135" s="79" t="s">
        <v>417</v>
      </c>
      <c r="P1135" s="79">
        <v>1</v>
      </c>
      <c r="Q1135" s="79" t="s">
        <v>418</v>
      </c>
      <c r="R1135" s="79"/>
      <c r="S1135" s="79"/>
      <c r="T1135" s="78" t="str">
        <f>REPLACE(INDEX(GroupVertices[Group],MATCH(Edges24[[#This Row],[Vertex 1]],GroupVertices[Vertex],0)),1,1,"")</f>
        <v>2</v>
      </c>
      <c r="U1135" s="78" t="str">
        <f>REPLACE(INDEX(GroupVertices[Group],MATCH(Edges24[[#This Row],[Vertex 2]],GroupVertices[Vertex],0)),1,1,"")</f>
        <v>2</v>
      </c>
      <c r="V1135" s="48"/>
      <c r="W1135" s="49"/>
      <c r="X1135" s="48"/>
      <c r="Y1135" s="49"/>
      <c r="Z1135" s="48"/>
      <c r="AA1135" s="49"/>
      <c r="AB1135" s="48"/>
      <c r="AC1135" s="49"/>
      <c r="AD1135" s="48"/>
    </row>
    <row r="1136" spans="1:30" ht="15">
      <c r="A1136" s="65" t="s">
        <v>199</v>
      </c>
      <c r="B1136" s="65" t="s">
        <v>342</v>
      </c>
      <c r="C1136" s="66"/>
      <c r="D1136" s="67"/>
      <c r="E1136" s="66"/>
      <c r="F1136" s="69"/>
      <c r="G1136" s="66"/>
      <c r="H1136" s="70"/>
      <c r="I1136" s="71"/>
      <c r="J1136" s="71"/>
      <c r="K1136" s="34" t="s">
        <v>65</v>
      </c>
      <c r="L1136" s="72">
        <v>1136</v>
      </c>
      <c r="M1136" s="72"/>
      <c r="N1136" s="73"/>
      <c r="O1136" s="79" t="s">
        <v>417</v>
      </c>
      <c r="P1136" s="79">
        <v>1</v>
      </c>
      <c r="Q1136" s="79" t="s">
        <v>418</v>
      </c>
      <c r="R1136" s="79"/>
      <c r="S1136" s="79"/>
      <c r="T1136" s="78" t="str">
        <f>REPLACE(INDEX(GroupVertices[Group],MATCH(Edges24[[#This Row],[Vertex 1]],GroupVertices[Vertex],0)),1,1,"")</f>
        <v>1</v>
      </c>
      <c r="U1136" s="78" t="str">
        <f>REPLACE(INDEX(GroupVertices[Group],MATCH(Edges24[[#This Row],[Vertex 2]],GroupVertices[Vertex],0)),1,1,"")</f>
        <v>2</v>
      </c>
      <c r="V1136" s="48"/>
      <c r="W1136" s="49"/>
      <c r="X1136" s="48"/>
      <c r="Y1136" s="49"/>
      <c r="Z1136" s="48"/>
      <c r="AA1136" s="49"/>
      <c r="AB1136" s="48"/>
      <c r="AC1136" s="49"/>
      <c r="AD1136" s="48"/>
    </row>
    <row r="1137" spans="1:30" ht="15">
      <c r="A1137" s="65" t="s">
        <v>339</v>
      </c>
      <c r="B1137" s="65" t="s">
        <v>342</v>
      </c>
      <c r="C1137" s="66"/>
      <c r="D1137" s="67"/>
      <c r="E1137" s="66"/>
      <c r="F1137" s="69"/>
      <c r="G1137" s="66"/>
      <c r="H1137" s="70"/>
      <c r="I1137" s="71"/>
      <c r="J1137" s="71"/>
      <c r="K1137" s="34" t="s">
        <v>65</v>
      </c>
      <c r="L1137" s="72">
        <v>1137</v>
      </c>
      <c r="M1137" s="72"/>
      <c r="N1137" s="73"/>
      <c r="O1137" s="79" t="s">
        <v>417</v>
      </c>
      <c r="P1137" s="79">
        <v>1</v>
      </c>
      <c r="Q1137" s="79" t="s">
        <v>418</v>
      </c>
      <c r="R1137" s="79"/>
      <c r="S1137" s="79"/>
      <c r="T1137" s="78" t="str">
        <f>REPLACE(INDEX(GroupVertices[Group],MATCH(Edges24[[#This Row],[Vertex 1]],GroupVertices[Vertex],0)),1,1,"")</f>
        <v>2</v>
      </c>
      <c r="U1137" s="78" t="str">
        <f>REPLACE(INDEX(GroupVertices[Group],MATCH(Edges24[[#This Row],[Vertex 2]],GroupVertices[Vertex],0)),1,1,"")</f>
        <v>2</v>
      </c>
      <c r="V1137" s="48"/>
      <c r="W1137" s="49"/>
      <c r="X1137" s="48"/>
      <c r="Y1137" s="49"/>
      <c r="Z1137" s="48"/>
      <c r="AA1137" s="49"/>
      <c r="AB1137" s="48"/>
      <c r="AC1137" s="49"/>
      <c r="AD1137" s="48"/>
    </row>
    <row r="1138" spans="1:30" ht="15">
      <c r="A1138" s="65" t="s">
        <v>276</v>
      </c>
      <c r="B1138" s="65" t="s">
        <v>325</v>
      </c>
      <c r="C1138" s="66"/>
      <c r="D1138" s="67"/>
      <c r="E1138" s="66"/>
      <c r="F1138" s="69"/>
      <c r="G1138" s="66"/>
      <c r="H1138" s="70"/>
      <c r="I1138" s="71"/>
      <c r="J1138" s="71"/>
      <c r="K1138" s="34" t="s">
        <v>66</v>
      </c>
      <c r="L1138" s="72">
        <v>1138</v>
      </c>
      <c r="M1138" s="72"/>
      <c r="N1138" s="73"/>
      <c r="O1138" s="79" t="s">
        <v>417</v>
      </c>
      <c r="P1138" s="79">
        <v>1</v>
      </c>
      <c r="Q1138" s="79" t="s">
        <v>418</v>
      </c>
      <c r="R1138" s="79"/>
      <c r="S1138" s="79"/>
      <c r="T1138" s="78" t="str">
        <f>REPLACE(INDEX(GroupVertices[Group],MATCH(Edges24[[#This Row],[Vertex 1]],GroupVertices[Vertex],0)),1,1,"")</f>
        <v>3</v>
      </c>
      <c r="U1138" s="78" t="str">
        <f>REPLACE(INDEX(GroupVertices[Group],MATCH(Edges24[[#This Row],[Vertex 2]],GroupVertices[Vertex],0)),1,1,"")</f>
        <v>3</v>
      </c>
      <c r="V1138" s="48"/>
      <c r="W1138" s="49"/>
      <c r="X1138" s="48"/>
      <c r="Y1138" s="49"/>
      <c r="Z1138" s="48"/>
      <c r="AA1138" s="49"/>
      <c r="AB1138" s="48"/>
      <c r="AC1138" s="49"/>
      <c r="AD1138" s="48"/>
    </row>
    <row r="1139" spans="1:30" ht="15">
      <c r="A1139" s="65" t="s">
        <v>222</v>
      </c>
      <c r="B1139" s="65" t="s">
        <v>325</v>
      </c>
      <c r="C1139" s="66"/>
      <c r="D1139" s="67"/>
      <c r="E1139" s="66"/>
      <c r="F1139" s="69"/>
      <c r="G1139" s="66"/>
      <c r="H1139" s="70"/>
      <c r="I1139" s="71"/>
      <c r="J1139" s="71"/>
      <c r="K1139" s="34" t="s">
        <v>65</v>
      </c>
      <c r="L1139" s="72">
        <v>1139</v>
      </c>
      <c r="M1139" s="72"/>
      <c r="N1139" s="73"/>
      <c r="O1139" s="79" t="s">
        <v>417</v>
      </c>
      <c r="P1139" s="79">
        <v>1</v>
      </c>
      <c r="Q1139" s="79" t="s">
        <v>418</v>
      </c>
      <c r="R1139" s="79"/>
      <c r="S1139" s="79"/>
      <c r="T1139" s="78" t="str">
        <f>REPLACE(INDEX(GroupVertices[Group],MATCH(Edges24[[#This Row],[Vertex 1]],GroupVertices[Vertex],0)),1,1,"")</f>
        <v>3</v>
      </c>
      <c r="U1139" s="78" t="str">
        <f>REPLACE(INDEX(GroupVertices[Group],MATCH(Edges24[[#This Row],[Vertex 2]],GroupVertices[Vertex],0)),1,1,"")</f>
        <v>3</v>
      </c>
      <c r="V1139" s="48"/>
      <c r="W1139" s="49"/>
      <c r="X1139" s="48"/>
      <c r="Y1139" s="49"/>
      <c r="Z1139" s="48"/>
      <c r="AA1139" s="49"/>
      <c r="AB1139" s="48"/>
      <c r="AC1139" s="49"/>
      <c r="AD1139" s="48"/>
    </row>
    <row r="1140" spans="1:30" ht="15">
      <c r="A1140" s="65" t="s">
        <v>312</v>
      </c>
      <c r="B1140" s="65" t="s">
        <v>325</v>
      </c>
      <c r="C1140" s="66"/>
      <c r="D1140" s="67"/>
      <c r="E1140" s="66"/>
      <c r="F1140" s="69"/>
      <c r="G1140" s="66"/>
      <c r="H1140" s="70"/>
      <c r="I1140" s="71"/>
      <c r="J1140" s="71"/>
      <c r="K1140" s="34" t="s">
        <v>65</v>
      </c>
      <c r="L1140" s="72">
        <v>1140</v>
      </c>
      <c r="M1140" s="72"/>
      <c r="N1140" s="73"/>
      <c r="O1140" s="79" t="s">
        <v>417</v>
      </c>
      <c r="P1140" s="79">
        <v>1</v>
      </c>
      <c r="Q1140" s="79" t="s">
        <v>418</v>
      </c>
      <c r="R1140" s="79"/>
      <c r="S1140" s="79"/>
      <c r="T1140" s="78" t="str">
        <f>REPLACE(INDEX(GroupVertices[Group],MATCH(Edges24[[#This Row],[Vertex 1]],GroupVertices[Vertex],0)),1,1,"")</f>
        <v>2</v>
      </c>
      <c r="U1140" s="78" t="str">
        <f>REPLACE(INDEX(GroupVertices[Group],MATCH(Edges24[[#This Row],[Vertex 2]],GroupVertices[Vertex],0)),1,1,"")</f>
        <v>3</v>
      </c>
      <c r="V1140" s="48"/>
      <c r="W1140" s="49"/>
      <c r="X1140" s="48"/>
      <c r="Y1140" s="49"/>
      <c r="Z1140" s="48"/>
      <c r="AA1140" s="49"/>
      <c r="AB1140" s="48"/>
      <c r="AC1140" s="49"/>
      <c r="AD1140" s="48"/>
    </row>
    <row r="1141" spans="1:30" ht="15">
      <c r="A1141" s="65" t="s">
        <v>325</v>
      </c>
      <c r="B1141" s="65" t="s">
        <v>276</v>
      </c>
      <c r="C1141" s="66"/>
      <c r="D1141" s="67"/>
      <c r="E1141" s="66"/>
      <c r="F1141" s="69"/>
      <c r="G1141" s="66"/>
      <c r="H1141" s="70"/>
      <c r="I1141" s="71"/>
      <c r="J1141" s="71"/>
      <c r="K1141" s="34" t="s">
        <v>66</v>
      </c>
      <c r="L1141" s="72">
        <v>1141</v>
      </c>
      <c r="M1141" s="72"/>
      <c r="N1141" s="73"/>
      <c r="O1141" s="79" t="s">
        <v>417</v>
      </c>
      <c r="P1141" s="79">
        <v>1</v>
      </c>
      <c r="Q1141" s="79" t="s">
        <v>418</v>
      </c>
      <c r="R1141" s="79"/>
      <c r="S1141" s="79"/>
      <c r="T1141" s="78" t="str">
        <f>REPLACE(INDEX(GroupVertices[Group],MATCH(Edges24[[#This Row],[Vertex 1]],GroupVertices[Vertex],0)),1,1,"")</f>
        <v>3</v>
      </c>
      <c r="U1141" s="78" t="str">
        <f>REPLACE(INDEX(GroupVertices[Group],MATCH(Edges24[[#This Row],[Vertex 2]],GroupVertices[Vertex],0)),1,1,"")</f>
        <v>3</v>
      </c>
      <c r="V1141" s="48"/>
      <c r="W1141" s="49"/>
      <c r="X1141" s="48"/>
      <c r="Y1141" s="49"/>
      <c r="Z1141" s="48"/>
      <c r="AA1141" s="49"/>
      <c r="AB1141" s="48"/>
      <c r="AC1141" s="49"/>
      <c r="AD1141" s="48"/>
    </row>
    <row r="1142" spans="1:30" ht="15">
      <c r="A1142" s="65" t="s">
        <v>325</v>
      </c>
      <c r="B1142" s="65" t="s">
        <v>260</v>
      </c>
      <c r="C1142" s="66"/>
      <c r="D1142" s="67"/>
      <c r="E1142" s="66"/>
      <c r="F1142" s="69"/>
      <c r="G1142" s="66"/>
      <c r="H1142" s="70"/>
      <c r="I1142" s="71"/>
      <c r="J1142" s="71"/>
      <c r="K1142" s="34" t="s">
        <v>65</v>
      </c>
      <c r="L1142" s="72">
        <v>1142</v>
      </c>
      <c r="M1142" s="72"/>
      <c r="N1142" s="73"/>
      <c r="O1142" s="79" t="s">
        <v>417</v>
      </c>
      <c r="P1142" s="79">
        <v>1</v>
      </c>
      <c r="Q1142" s="79" t="s">
        <v>418</v>
      </c>
      <c r="R1142" s="79"/>
      <c r="S1142" s="79"/>
      <c r="T1142" s="78" t="str">
        <f>REPLACE(INDEX(GroupVertices[Group],MATCH(Edges24[[#This Row],[Vertex 1]],GroupVertices[Vertex],0)),1,1,"")</f>
        <v>3</v>
      </c>
      <c r="U1142" s="78" t="str">
        <f>REPLACE(INDEX(GroupVertices[Group],MATCH(Edges24[[#This Row],[Vertex 2]],GroupVertices[Vertex],0)),1,1,"")</f>
        <v>3</v>
      </c>
      <c r="V1142" s="48"/>
      <c r="W1142" s="49"/>
      <c r="X1142" s="48"/>
      <c r="Y1142" s="49"/>
      <c r="Z1142" s="48"/>
      <c r="AA1142" s="49"/>
      <c r="AB1142" s="48"/>
      <c r="AC1142" s="49"/>
      <c r="AD1142" s="48"/>
    </row>
    <row r="1143" spans="1:30" ht="15">
      <c r="A1143" s="65" t="s">
        <v>325</v>
      </c>
      <c r="B1143" s="65" t="s">
        <v>346</v>
      </c>
      <c r="C1143" s="66"/>
      <c r="D1143" s="67"/>
      <c r="E1143" s="66"/>
      <c r="F1143" s="69"/>
      <c r="G1143" s="66"/>
      <c r="H1143" s="70"/>
      <c r="I1143" s="71"/>
      <c r="J1143" s="71"/>
      <c r="K1143" s="34" t="s">
        <v>65</v>
      </c>
      <c r="L1143" s="72">
        <v>1143</v>
      </c>
      <c r="M1143" s="72"/>
      <c r="N1143" s="73"/>
      <c r="O1143" s="79" t="s">
        <v>417</v>
      </c>
      <c r="P1143" s="79">
        <v>1</v>
      </c>
      <c r="Q1143" s="79" t="s">
        <v>418</v>
      </c>
      <c r="R1143" s="79"/>
      <c r="S1143" s="79"/>
      <c r="T1143" s="78" t="str">
        <f>REPLACE(INDEX(GroupVertices[Group],MATCH(Edges24[[#This Row],[Vertex 1]],GroupVertices[Vertex],0)),1,1,"")</f>
        <v>3</v>
      </c>
      <c r="U1143" s="78" t="str">
        <f>REPLACE(INDEX(GroupVertices[Group],MATCH(Edges24[[#This Row],[Vertex 2]],GroupVertices[Vertex],0)),1,1,"")</f>
        <v>5</v>
      </c>
      <c r="V1143" s="48"/>
      <c r="W1143" s="49"/>
      <c r="X1143" s="48"/>
      <c r="Y1143" s="49"/>
      <c r="Z1143" s="48"/>
      <c r="AA1143" s="49"/>
      <c r="AB1143" s="48"/>
      <c r="AC1143" s="49"/>
      <c r="AD1143" s="48"/>
    </row>
    <row r="1144" spans="1:30" ht="15">
      <c r="A1144" s="65" t="s">
        <v>325</v>
      </c>
      <c r="B1144" s="65" t="s">
        <v>328</v>
      </c>
      <c r="C1144" s="66"/>
      <c r="D1144" s="67"/>
      <c r="E1144" s="66"/>
      <c r="F1144" s="69"/>
      <c r="G1144" s="66"/>
      <c r="H1144" s="70"/>
      <c r="I1144" s="71"/>
      <c r="J1144" s="71"/>
      <c r="K1144" s="34" t="s">
        <v>65</v>
      </c>
      <c r="L1144" s="72">
        <v>1144</v>
      </c>
      <c r="M1144" s="72"/>
      <c r="N1144" s="73"/>
      <c r="O1144" s="79" t="s">
        <v>417</v>
      </c>
      <c r="P1144" s="79">
        <v>1</v>
      </c>
      <c r="Q1144" s="79" t="s">
        <v>418</v>
      </c>
      <c r="R1144" s="79"/>
      <c r="S1144" s="79"/>
      <c r="T1144" s="78" t="str">
        <f>REPLACE(INDEX(GroupVertices[Group],MATCH(Edges24[[#This Row],[Vertex 1]],GroupVertices[Vertex],0)),1,1,"")</f>
        <v>3</v>
      </c>
      <c r="U1144" s="78" t="str">
        <f>REPLACE(INDEX(GroupVertices[Group],MATCH(Edges24[[#This Row],[Vertex 2]],GroupVertices[Vertex],0)),1,1,"")</f>
        <v>2</v>
      </c>
      <c r="V1144" s="48"/>
      <c r="W1144" s="49"/>
      <c r="X1144" s="48"/>
      <c r="Y1144" s="49"/>
      <c r="Z1144" s="48"/>
      <c r="AA1144" s="49"/>
      <c r="AB1144" s="48"/>
      <c r="AC1144" s="49"/>
      <c r="AD1144" s="48"/>
    </row>
    <row r="1145" spans="1:30" ht="15">
      <c r="A1145" s="65" t="s">
        <v>325</v>
      </c>
      <c r="B1145" s="65" t="s">
        <v>350</v>
      </c>
      <c r="C1145" s="66"/>
      <c r="D1145" s="67"/>
      <c r="E1145" s="66"/>
      <c r="F1145" s="69"/>
      <c r="G1145" s="66"/>
      <c r="H1145" s="70"/>
      <c r="I1145" s="71"/>
      <c r="J1145" s="71"/>
      <c r="K1145" s="34" t="s">
        <v>65</v>
      </c>
      <c r="L1145" s="72">
        <v>1145</v>
      </c>
      <c r="M1145" s="72"/>
      <c r="N1145" s="73"/>
      <c r="O1145" s="79" t="s">
        <v>417</v>
      </c>
      <c r="P1145" s="79">
        <v>1</v>
      </c>
      <c r="Q1145" s="79" t="s">
        <v>418</v>
      </c>
      <c r="R1145" s="79"/>
      <c r="S1145" s="79"/>
      <c r="T1145" s="78" t="str">
        <f>REPLACE(INDEX(GroupVertices[Group],MATCH(Edges24[[#This Row],[Vertex 1]],GroupVertices[Vertex],0)),1,1,"")</f>
        <v>3</v>
      </c>
      <c r="U1145" s="78" t="str">
        <f>REPLACE(INDEX(GroupVertices[Group],MATCH(Edges24[[#This Row],[Vertex 2]],GroupVertices[Vertex],0)),1,1,"")</f>
        <v>3</v>
      </c>
      <c r="V1145" s="48"/>
      <c r="W1145" s="49"/>
      <c r="X1145" s="48"/>
      <c r="Y1145" s="49"/>
      <c r="Z1145" s="48"/>
      <c r="AA1145" s="49"/>
      <c r="AB1145" s="48"/>
      <c r="AC1145" s="49"/>
      <c r="AD1145" s="48"/>
    </row>
    <row r="1146" spans="1:30" ht="15">
      <c r="A1146" s="65" t="s">
        <v>325</v>
      </c>
      <c r="B1146" s="65" t="s">
        <v>275</v>
      </c>
      <c r="C1146" s="66"/>
      <c r="D1146" s="67"/>
      <c r="E1146" s="66"/>
      <c r="F1146" s="69"/>
      <c r="G1146" s="66"/>
      <c r="H1146" s="70"/>
      <c r="I1146" s="71"/>
      <c r="J1146" s="71"/>
      <c r="K1146" s="34" t="s">
        <v>65</v>
      </c>
      <c r="L1146" s="72">
        <v>1146</v>
      </c>
      <c r="M1146" s="72"/>
      <c r="N1146" s="73"/>
      <c r="O1146" s="79" t="s">
        <v>417</v>
      </c>
      <c r="P1146" s="79">
        <v>1</v>
      </c>
      <c r="Q1146" s="79" t="s">
        <v>418</v>
      </c>
      <c r="R1146" s="79"/>
      <c r="S1146" s="79"/>
      <c r="T1146" s="78" t="str">
        <f>REPLACE(INDEX(GroupVertices[Group],MATCH(Edges24[[#This Row],[Vertex 1]],GroupVertices[Vertex],0)),1,1,"")</f>
        <v>3</v>
      </c>
      <c r="U1146" s="78" t="str">
        <f>REPLACE(INDEX(GroupVertices[Group],MATCH(Edges24[[#This Row],[Vertex 2]],GroupVertices[Vertex],0)),1,1,"")</f>
        <v>3</v>
      </c>
      <c r="V1146" s="48"/>
      <c r="W1146" s="49"/>
      <c r="X1146" s="48"/>
      <c r="Y1146" s="49"/>
      <c r="Z1146" s="48"/>
      <c r="AA1146" s="49"/>
      <c r="AB1146" s="48"/>
      <c r="AC1146" s="49"/>
      <c r="AD1146" s="48"/>
    </row>
    <row r="1147" spans="1:30" ht="15">
      <c r="A1147" s="65" t="s">
        <v>325</v>
      </c>
      <c r="B1147" s="65" t="s">
        <v>363</v>
      </c>
      <c r="C1147" s="66"/>
      <c r="D1147" s="67"/>
      <c r="E1147" s="66"/>
      <c r="F1147" s="69"/>
      <c r="G1147" s="66"/>
      <c r="H1147" s="70"/>
      <c r="I1147" s="71"/>
      <c r="J1147" s="71"/>
      <c r="K1147" s="34" t="s">
        <v>65</v>
      </c>
      <c r="L1147" s="72">
        <v>1147</v>
      </c>
      <c r="M1147" s="72"/>
      <c r="N1147" s="73"/>
      <c r="O1147" s="79" t="s">
        <v>417</v>
      </c>
      <c r="P1147" s="79">
        <v>1</v>
      </c>
      <c r="Q1147" s="79" t="s">
        <v>418</v>
      </c>
      <c r="R1147" s="79"/>
      <c r="S1147" s="79"/>
      <c r="T1147" s="78" t="str">
        <f>REPLACE(INDEX(GroupVertices[Group],MATCH(Edges24[[#This Row],[Vertex 1]],GroupVertices[Vertex],0)),1,1,"")</f>
        <v>3</v>
      </c>
      <c r="U1147" s="78" t="str">
        <f>REPLACE(INDEX(GroupVertices[Group],MATCH(Edges24[[#This Row],[Vertex 2]],GroupVertices[Vertex],0)),1,1,"")</f>
        <v>2</v>
      </c>
      <c r="V1147" s="48"/>
      <c r="W1147" s="49"/>
      <c r="X1147" s="48"/>
      <c r="Y1147" s="49"/>
      <c r="Z1147" s="48"/>
      <c r="AA1147" s="49"/>
      <c r="AB1147" s="48"/>
      <c r="AC1147" s="49"/>
      <c r="AD1147" s="48"/>
    </row>
    <row r="1148" spans="1:30" ht="15">
      <c r="A1148" s="65" t="s">
        <v>199</v>
      </c>
      <c r="B1148" s="65" t="s">
        <v>325</v>
      </c>
      <c r="C1148" s="66"/>
      <c r="D1148" s="67"/>
      <c r="E1148" s="66"/>
      <c r="F1148" s="69"/>
      <c r="G1148" s="66"/>
      <c r="H1148" s="70"/>
      <c r="I1148" s="71"/>
      <c r="J1148" s="71"/>
      <c r="K1148" s="34" t="s">
        <v>65</v>
      </c>
      <c r="L1148" s="72">
        <v>1148</v>
      </c>
      <c r="M1148" s="72"/>
      <c r="N1148" s="73"/>
      <c r="O1148" s="79" t="s">
        <v>417</v>
      </c>
      <c r="P1148" s="79">
        <v>1</v>
      </c>
      <c r="Q1148" s="79" t="s">
        <v>418</v>
      </c>
      <c r="R1148" s="79"/>
      <c r="S1148" s="79"/>
      <c r="T1148" s="78" t="str">
        <f>REPLACE(INDEX(GroupVertices[Group],MATCH(Edges24[[#This Row],[Vertex 1]],GroupVertices[Vertex],0)),1,1,"")</f>
        <v>1</v>
      </c>
      <c r="U1148" s="78" t="str">
        <f>REPLACE(INDEX(GroupVertices[Group],MATCH(Edges24[[#This Row],[Vertex 2]],GroupVertices[Vertex],0)),1,1,"")</f>
        <v>3</v>
      </c>
      <c r="V1148" s="48"/>
      <c r="W1148" s="49"/>
      <c r="X1148" s="48"/>
      <c r="Y1148" s="49"/>
      <c r="Z1148" s="48"/>
      <c r="AA1148" s="49"/>
      <c r="AB1148" s="48"/>
      <c r="AC1148" s="49"/>
      <c r="AD1148" s="48"/>
    </row>
    <row r="1149" spans="1:30" ht="15">
      <c r="A1149" s="65" t="s">
        <v>331</v>
      </c>
      <c r="B1149" s="65" t="s">
        <v>325</v>
      </c>
      <c r="C1149" s="66"/>
      <c r="D1149" s="67"/>
      <c r="E1149" s="66"/>
      <c r="F1149" s="69"/>
      <c r="G1149" s="66"/>
      <c r="H1149" s="70"/>
      <c r="I1149" s="71"/>
      <c r="J1149" s="71"/>
      <c r="K1149" s="34" t="s">
        <v>65</v>
      </c>
      <c r="L1149" s="72">
        <v>1149</v>
      </c>
      <c r="M1149" s="72"/>
      <c r="N1149" s="73"/>
      <c r="O1149" s="79" t="s">
        <v>417</v>
      </c>
      <c r="P1149" s="79">
        <v>1</v>
      </c>
      <c r="Q1149" s="79" t="s">
        <v>418</v>
      </c>
      <c r="R1149" s="79"/>
      <c r="S1149" s="79"/>
      <c r="T1149" s="78" t="str">
        <f>REPLACE(INDEX(GroupVertices[Group],MATCH(Edges24[[#This Row],[Vertex 1]],GroupVertices[Vertex],0)),1,1,"")</f>
        <v>4</v>
      </c>
      <c r="U1149" s="78" t="str">
        <f>REPLACE(INDEX(GroupVertices[Group],MATCH(Edges24[[#This Row],[Vertex 2]],GroupVertices[Vertex],0)),1,1,"")</f>
        <v>3</v>
      </c>
      <c r="V1149" s="48"/>
      <c r="W1149" s="49"/>
      <c r="X1149" s="48"/>
      <c r="Y1149" s="49"/>
      <c r="Z1149" s="48"/>
      <c r="AA1149" s="49"/>
      <c r="AB1149" s="48"/>
      <c r="AC1149" s="49"/>
      <c r="AD1149" s="48"/>
    </row>
    <row r="1150" spans="1:30" ht="15">
      <c r="A1150" s="65" t="s">
        <v>339</v>
      </c>
      <c r="B1150" s="65" t="s">
        <v>325</v>
      </c>
      <c r="C1150" s="66"/>
      <c r="D1150" s="67"/>
      <c r="E1150" s="66"/>
      <c r="F1150" s="69"/>
      <c r="G1150" s="66"/>
      <c r="H1150" s="70"/>
      <c r="I1150" s="71"/>
      <c r="J1150" s="71"/>
      <c r="K1150" s="34" t="s">
        <v>65</v>
      </c>
      <c r="L1150" s="72">
        <v>1150</v>
      </c>
      <c r="M1150" s="72"/>
      <c r="N1150" s="73"/>
      <c r="O1150" s="79" t="s">
        <v>417</v>
      </c>
      <c r="P1150" s="79">
        <v>1</v>
      </c>
      <c r="Q1150" s="79" t="s">
        <v>418</v>
      </c>
      <c r="R1150" s="79"/>
      <c r="S1150" s="79"/>
      <c r="T1150" s="78" t="str">
        <f>REPLACE(INDEX(GroupVertices[Group],MATCH(Edges24[[#This Row],[Vertex 1]],GroupVertices[Vertex],0)),1,1,"")</f>
        <v>2</v>
      </c>
      <c r="U1150" s="78" t="str">
        <f>REPLACE(INDEX(GroupVertices[Group],MATCH(Edges24[[#This Row],[Vertex 2]],GroupVertices[Vertex],0)),1,1,"")</f>
        <v>3</v>
      </c>
      <c r="V1150" s="48"/>
      <c r="W1150" s="49"/>
      <c r="X1150" s="48"/>
      <c r="Y1150" s="49"/>
      <c r="Z1150" s="48"/>
      <c r="AA1150" s="49"/>
      <c r="AB1150" s="48"/>
      <c r="AC1150" s="49"/>
      <c r="AD1150" s="48"/>
    </row>
    <row r="1151" spans="1:30" ht="15">
      <c r="A1151" s="65" t="s">
        <v>199</v>
      </c>
      <c r="B1151" s="65" t="s">
        <v>414</v>
      </c>
      <c r="C1151" s="66"/>
      <c r="D1151" s="67"/>
      <c r="E1151" s="66"/>
      <c r="F1151" s="69"/>
      <c r="G1151" s="66"/>
      <c r="H1151" s="70"/>
      <c r="I1151" s="71"/>
      <c r="J1151" s="71"/>
      <c r="K1151" s="34" t="s">
        <v>65</v>
      </c>
      <c r="L1151" s="72">
        <v>1151</v>
      </c>
      <c r="M1151" s="72"/>
      <c r="N1151" s="73"/>
      <c r="O1151" s="79" t="s">
        <v>417</v>
      </c>
      <c r="P1151" s="79">
        <v>1</v>
      </c>
      <c r="Q1151" s="79" t="s">
        <v>418</v>
      </c>
      <c r="R1151" s="79"/>
      <c r="S1151" s="79"/>
      <c r="T1151" s="78" t="str">
        <f>REPLACE(INDEX(GroupVertices[Group],MATCH(Edges24[[#This Row],[Vertex 1]],GroupVertices[Vertex],0)),1,1,"")</f>
        <v>1</v>
      </c>
      <c r="U1151" s="78" t="str">
        <f>REPLACE(INDEX(GroupVertices[Group],MATCH(Edges24[[#This Row],[Vertex 2]],GroupVertices[Vertex],0)),1,1,"")</f>
        <v>3</v>
      </c>
      <c r="V1151" s="48"/>
      <c r="W1151" s="49"/>
      <c r="X1151" s="48"/>
      <c r="Y1151" s="49"/>
      <c r="Z1151" s="48"/>
      <c r="AA1151" s="49"/>
      <c r="AB1151" s="48"/>
      <c r="AC1151" s="49"/>
      <c r="AD1151" s="48"/>
    </row>
    <row r="1152" spans="1:30" ht="15">
      <c r="A1152" s="65" t="s">
        <v>317</v>
      </c>
      <c r="B1152" s="65" t="s">
        <v>414</v>
      </c>
      <c r="C1152" s="66"/>
      <c r="D1152" s="67"/>
      <c r="E1152" s="66"/>
      <c r="F1152" s="69"/>
      <c r="G1152" s="66"/>
      <c r="H1152" s="70"/>
      <c r="I1152" s="71"/>
      <c r="J1152" s="71"/>
      <c r="K1152" s="34" t="s">
        <v>65</v>
      </c>
      <c r="L1152" s="72">
        <v>1152</v>
      </c>
      <c r="M1152" s="72"/>
      <c r="N1152" s="73"/>
      <c r="O1152" s="79" t="s">
        <v>417</v>
      </c>
      <c r="P1152" s="79">
        <v>1</v>
      </c>
      <c r="Q1152" s="79" t="s">
        <v>418</v>
      </c>
      <c r="R1152" s="79"/>
      <c r="S1152" s="79"/>
      <c r="T1152" s="78" t="str">
        <f>REPLACE(INDEX(GroupVertices[Group],MATCH(Edges24[[#This Row],[Vertex 1]],GroupVertices[Vertex],0)),1,1,"")</f>
        <v>3</v>
      </c>
      <c r="U1152" s="78" t="str">
        <f>REPLACE(INDEX(GroupVertices[Group],MATCH(Edges24[[#This Row],[Vertex 2]],GroupVertices[Vertex],0)),1,1,"")</f>
        <v>3</v>
      </c>
      <c r="V1152" s="48"/>
      <c r="W1152" s="49"/>
      <c r="X1152" s="48"/>
      <c r="Y1152" s="49"/>
      <c r="Z1152" s="48"/>
      <c r="AA1152" s="49"/>
      <c r="AB1152" s="48"/>
      <c r="AC1152" s="49"/>
      <c r="AD1152" s="48"/>
    </row>
    <row r="1153" spans="1:30" ht="15">
      <c r="A1153" s="65" t="s">
        <v>343</v>
      </c>
      <c r="B1153" s="65" t="s">
        <v>414</v>
      </c>
      <c r="C1153" s="66"/>
      <c r="D1153" s="67"/>
      <c r="E1153" s="66"/>
      <c r="F1153" s="69"/>
      <c r="G1153" s="66"/>
      <c r="H1153" s="70"/>
      <c r="I1153" s="71"/>
      <c r="J1153" s="71"/>
      <c r="K1153" s="34" t="s">
        <v>65</v>
      </c>
      <c r="L1153" s="72">
        <v>1153</v>
      </c>
      <c r="M1153" s="72"/>
      <c r="N1153" s="73"/>
      <c r="O1153" s="79" t="s">
        <v>417</v>
      </c>
      <c r="P1153" s="79">
        <v>1</v>
      </c>
      <c r="Q1153" s="79" t="s">
        <v>418</v>
      </c>
      <c r="R1153" s="79"/>
      <c r="S1153" s="79"/>
      <c r="T1153" s="78" t="str">
        <f>REPLACE(INDEX(GroupVertices[Group],MATCH(Edges24[[#This Row],[Vertex 1]],GroupVertices[Vertex],0)),1,1,"")</f>
        <v>3</v>
      </c>
      <c r="U1153" s="78" t="str">
        <f>REPLACE(INDEX(GroupVertices[Group],MATCH(Edges24[[#This Row],[Vertex 2]],GroupVertices[Vertex],0)),1,1,"")</f>
        <v>3</v>
      </c>
      <c r="V1153" s="48"/>
      <c r="W1153" s="49"/>
      <c r="X1153" s="48"/>
      <c r="Y1153" s="49"/>
      <c r="Z1153" s="48"/>
      <c r="AA1153" s="49"/>
      <c r="AB1153" s="48"/>
      <c r="AC1153" s="49"/>
      <c r="AD1153" s="48"/>
    </row>
    <row r="1154" spans="1:30" ht="15">
      <c r="A1154" s="65" t="s">
        <v>310</v>
      </c>
      <c r="B1154" s="65" t="s">
        <v>274</v>
      </c>
      <c r="C1154" s="66"/>
      <c r="D1154" s="67"/>
      <c r="E1154" s="66"/>
      <c r="F1154" s="69"/>
      <c r="G1154" s="66"/>
      <c r="H1154" s="70"/>
      <c r="I1154" s="71"/>
      <c r="J1154" s="71"/>
      <c r="K1154" s="34" t="s">
        <v>65</v>
      </c>
      <c r="L1154" s="72">
        <v>1154</v>
      </c>
      <c r="M1154" s="72"/>
      <c r="N1154" s="73"/>
      <c r="O1154" s="79" t="s">
        <v>417</v>
      </c>
      <c r="P1154" s="79">
        <v>1</v>
      </c>
      <c r="Q1154" s="79" t="s">
        <v>418</v>
      </c>
      <c r="R1154" s="79"/>
      <c r="S1154" s="79"/>
      <c r="T1154" s="78" t="str">
        <f>REPLACE(INDEX(GroupVertices[Group],MATCH(Edges24[[#This Row],[Vertex 1]],GroupVertices[Vertex],0)),1,1,"")</f>
        <v>3</v>
      </c>
      <c r="U1154" s="78" t="str">
        <f>REPLACE(INDEX(GroupVertices[Group],MATCH(Edges24[[#This Row],[Vertex 2]],GroupVertices[Vertex],0)),1,1,"")</f>
        <v>3</v>
      </c>
      <c r="V1154" s="48"/>
      <c r="W1154" s="49"/>
      <c r="X1154" s="48"/>
      <c r="Y1154" s="49"/>
      <c r="Z1154" s="48"/>
      <c r="AA1154" s="49"/>
      <c r="AB1154" s="48"/>
      <c r="AC1154" s="49"/>
      <c r="AD1154" s="48"/>
    </row>
    <row r="1155" spans="1:30" ht="15">
      <c r="A1155" s="65" t="s">
        <v>310</v>
      </c>
      <c r="B1155" s="65" t="s">
        <v>275</v>
      </c>
      <c r="C1155" s="66"/>
      <c r="D1155" s="67"/>
      <c r="E1155" s="66"/>
      <c r="F1155" s="69"/>
      <c r="G1155" s="66"/>
      <c r="H1155" s="70"/>
      <c r="I1155" s="71"/>
      <c r="J1155" s="71"/>
      <c r="K1155" s="34" t="s">
        <v>66</v>
      </c>
      <c r="L1155" s="72">
        <v>1155</v>
      </c>
      <c r="M1155" s="72"/>
      <c r="N1155" s="73"/>
      <c r="O1155" s="79" t="s">
        <v>417</v>
      </c>
      <c r="P1155" s="79">
        <v>1</v>
      </c>
      <c r="Q1155" s="79" t="s">
        <v>418</v>
      </c>
      <c r="R1155" s="79"/>
      <c r="S1155" s="79"/>
      <c r="T1155" s="78" t="str">
        <f>REPLACE(INDEX(GroupVertices[Group],MATCH(Edges24[[#This Row],[Vertex 1]],GroupVertices[Vertex],0)),1,1,"")</f>
        <v>3</v>
      </c>
      <c r="U1155" s="78" t="str">
        <f>REPLACE(INDEX(GroupVertices[Group],MATCH(Edges24[[#This Row],[Vertex 2]],GroupVertices[Vertex],0)),1,1,"")</f>
        <v>3</v>
      </c>
      <c r="V1155" s="48"/>
      <c r="W1155" s="49"/>
      <c r="X1155" s="48"/>
      <c r="Y1155" s="49"/>
      <c r="Z1155" s="48"/>
      <c r="AA1155" s="49"/>
      <c r="AB1155" s="48"/>
      <c r="AC1155" s="49"/>
      <c r="AD1155" s="48"/>
    </row>
    <row r="1156" spans="1:30" ht="15">
      <c r="A1156" s="65" t="s">
        <v>310</v>
      </c>
      <c r="B1156" s="65" t="s">
        <v>329</v>
      </c>
      <c r="C1156" s="66"/>
      <c r="D1156" s="67"/>
      <c r="E1156" s="66"/>
      <c r="F1156" s="69"/>
      <c r="G1156" s="66"/>
      <c r="H1156" s="70"/>
      <c r="I1156" s="71"/>
      <c r="J1156" s="71"/>
      <c r="K1156" s="34" t="s">
        <v>66</v>
      </c>
      <c r="L1156" s="72">
        <v>1156</v>
      </c>
      <c r="M1156" s="72"/>
      <c r="N1156" s="73"/>
      <c r="O1156" s="79" t="s">
        <v>417</v>
      </c>
      <c r="P1156" s="79">
        <v>1</v>
      </c>
      <c r="Q1156" s="79" t="s">
        <v>418</v>
      </c>
      <c r="R1156" s="79"/>
      <c r="S1156" s="79"/>
      <c r="T1156" s="78" t="str">
        <f>REPLACE(INDEX(GroupVertices[Group],MATCH(Edges24[[#This Row],[Vertex 1]],GroupVertices[Vertex],0)),1,1,"")</f>
        <v>3</v>
      </c>
      <c r="U1156" s="78" t="str">
        <f>REPLACE(INDEX(GroupVertices[Group],MATCH(Edges24[[#This Row],[Vertex 2]],GroupVertices[Vertex],0)),1,1,"")</f>
        <v>2</v>
      </c>
      <c r="V1156" s="48"/>
      <c r="W1156" s="49"/>
      <c r="X1156" s="48"/>
      <c r="Y1156" s="49"/>
      <c r="Z1156" s="48"/>
      <c r="AA1156" s="49"/>
      <c r="AB1156" s="48"/>
      <c r="AC1156" s="49"/>
      <c r="AD1156" s="48"/>
    </row>
    <row r="1157" spans="1:30" ht="15">
      <c r="A1157" s="65" t="s">
        <v>310</v>
      </c>
      <c r="B1157" s="65" t="s">
        <v>305</v>
      </c>
      <c r="C1157" s="66"/>
      <c r="D1157" s="67"/>
      <c r="E1157" s="66"/>
      <c r="F1157" s="69"/>
      <c r="G1157" s="66"/>
      <c r="H1157" s="70"/>
      <c r="I1157" s="71"/>
      <c r="J1157" s="71"/>
      <c r="K1157" s="34" t="s">
        <v>65</v>
      </c>
      <c r="L1157" s="72">
        <v>1157</v>
      </c>
      <c r="M1157" s="72"/>
      <c r="N1157" s="73"/>
      <c r="O1157" s="79" t="s">
        <v>417</v>
      </c>
      <c r="P1157" s="79">
        <v>1</v>
      </c>
      <c r="Q1157" s="79" t="s">
        <v>418</v>
      </c>
      <c r="R1157" s="79"/>
      <c r="S1157" s="79"/>
      <c r="T1157" s="78" t="str">
        <f>REPLACE(INDEX(GroupVertices[Group],MATCH(Edges24[[#This Row],[Vertex 1]],GroupVertices[Vertex],0)),1,1,"")</f>
        <v>3</v>
      </c>
      <c r="U1157" s="78" t="str">
        <f>REPLACE(INDEX(GroupVertices[Group],MATCH(Edges24[[#This Row],[Vertex 2]],GroupVertices[Vertex],0)),1,1,"")</f>
        <v>2</v>
      </c>
      <c r="V1157" s="48"/>
      <c r="W1157" s="49"/>
      <c r="X1157" s="48"/>
      <c r="Y1157" s="49"/>
      <c r="Z1157" s="48"/>
      <c r="AA1157" s="49"/>
      <c r="AB1157" s="48"/>
      <c r="AC1157" s="49"/>
      <c r="AD1157" s="48"/>
    </row>
    <row r="1158" spans="1:30" ht="15">
      <c r="A1158" s="65" t="s">
        <v>310</v>
      </c>
      <c r="B1158" s="65" t="s">
        <v>309</v>
      </c>
      <c r="C1158" s="66"/>
      <c r="D1158" s="67"/>
      <c r="E1158" s="66"/>
      <c r="F1158" s="69"/>
      <c r="G1158" s="66"/>
      <c r="H1158" s="70"/>
      <c r="I1158" s="71"/>
      <c r="J1158" s="71"/>
      <c r="K1158" s="34" t="s">
        <v>65</v>
      </c>
      <c r="L1158" s="72">
        <v>1158</v>
      </c>
      <c r="M1158" s="72"/>
      <c r="N1158" s="73"/>
      <c r="O1158" s="79" t="s">
        <v>417</v>
      </c>
      <c r="P1158" s="79">
        <v>1</v>
      </c>
      <c r="Q1158" s="79" t="s">
        <v>418</v>
      </c>
      <c r="R1158" s="79"/>
      <c r="S1158" s="79"/>
      <c r="T1158" s="78" t="str">
        <f>REPLACE(INDEX(GroupVertices[Group],MATCH(Edges24[[#This Row],[Vertex 1]],GroupVertices[Vertex],0)),1,1,"")</f>
        <v>3</v>
      </c>
      <c r="U1158" s="78" t="str">
        <f>REPLACE(INDEX(GroupVertices[Group],MATCH(Edges24[[#This Row],[Vertex 2]],GroupVertices[Vertex],0)),1,1,"")</f>
        <v>4</v>
      </c>
      <c r="V1158" s="48"/>
      <c r="W1158" s="49"/>
      <c r="X1158" s="48"/>
      <c r="Y1158" s="49"/>
      <c r="Z1158" s="48"/>
      <c r="AA1158" s="49"/>
      <c r="AB1158" s="48"/>
      <c r="AC1158" s="49"/>
      <c r="AD1158" s="48"/>
    </row>
    <row r="1159" spans="1:30" ht="15">
      <c r="A1159" s="65" t="s">
        <v>310</v>
      </c>
      <c r="B1159" s="65" t="s">
        <v>312</v>
      </c>
      <c r="C1159" s="66"/>
      <c r="D1159" s="67"/>
      <c r="E1159" s="66"/>
      <c r="F1159" s="69"/>
      <c r="G1159" s="66"/>
      <c r="H1159" s="70"/>
      <c r="I1159" s="71"/>
      <c r="J1159" s="71"/>
      <c r="K1159" s="34" t="s">
        <v>66</v>
      </c>
      <c r="L1159" s="72">
        <v>1159</v>
      </c>
      <c r="M1159" s="72"/>
      <c r="N1159" s="73"/>
      <c r="O1159" s="79" t="s">
        <v>417</v>
      </c>
      <c r="P1159" s="79">
        <v>1</v>
      </c>
      <c r="Q1159" s="79" t="s">
        <v>418</v>
      </c>
      <c r="R1159" s="79"/>
      <c r="S1159" s="79"/>
      <c r="T1159" s="78" t="str">
        <f>REPLACE(INDEX(GroupVertices[Group],MATCH(Edges24[[#This Row],[Vertex 1]],GroupVertices[Vertex],0)),1,1,"")</f>
        <v>3</v>
      </c>
      <c r="U1159" s="78" t="str">
        <f>REPLACE(INDEX(GroupVertices[Group],MATCH(Edges24[[#This Row],[Vertex 2]],GroupVertices[Vertex],0)),1,1,"")</f>
        <v>2</v>
      </c>
      <c r="V1159" s="48"/>
      <c r="W1159" s="49"/>
      <c r="X1159" s="48"/>
      <c r="Y1159" s="49"/>
      <c r="Z1159" s="48"/>
      <c r="AA1159" s="49"/>
      <c r="AB1159" s="48"/>
      <c r="AC1159" s="49"/>
      <c r="AD1159" s="48"/>
    </row>
    <row r="1160" spans="1:30" ht="15">
      <c r="A1160" s="65" t="s">
        <v>310</v>
      </c>
      <c r="B1160" s="65" t="s">
        <v>317</v>
      </c>
      <c r="C1160" s="66"/>
      <c r="D1160" s="67"/>
      <c r="E1160" s="66"/>
      <c r="F1160" s="69"/>
      <c r="G1160" s="66"/>
      <c r="H1160" s="70"/>
      <c r="I1160" s="71"/>
      <c r="J1160" s="71"/>
      <c r="K1160" s="34" t="s">
        <v>65</v>
      </c>
      <c r="L1160" s="72">
        <v>1160</v>
      </c>
      <c r="M1160" s="72"/>
      <c r="N1160" s="73"/>
      <c r="O1160" s="79" t="s">
        <v>417</v>
      </c>
      <c r="P1160" s="79">
        <v>1</v>
      </c>
      <c r="Q1160" s="79" t="s">
        <v>418</v>
      </c>
      <c r="R1160" s="79"/>
      <c r="S1160" s="79"/>
      <c r="T1160" s="78" t="str">
        <f>REPLACE(INDEX(GroupVertices[Group],MATCH(Edges24[[#This Row],[Vertex 1]],GroupVertices[Vertex],0)),1,1,"")</f>
        <v>3</v>
      </c>
      <c r="U1160" s="78" t="str">
        <f>REPLACE(INDEX(GroupVertices[Group],MATCH(Edges24[[#This Row],[Vertex 2]],GroupVertices[Vertex],0)),1,1,"")</f>
        <v>3</v>
      </c>
      <c r="V1160" s="48"/>
      <c r="W1160" s="49"/>
      <c r="X1160" s="48"/>
      <c r="Y1160" s="49"/>
      <c r="Z1160" s="48"/>
      <c r="AA1160" s="49"/>
      <c r="AB1160" s="48"/>
      <c r="AC1160" s="49"/>
      <c r="AD1160" s="48"/>
    </row>
    <row r="1161" spans="1:30" ht="15">
      <c r="A1161" s="65" t="s">
        <v>310</v>
      </c>
      <c r="B1161" s="65" t="s">
        <v>357</v>
      </c>
      <c r="C1161" s="66"/>
      <c r="D1161" s="67"/>
      <c r="E1161" s="66"/>
      <c r="F1161" s="69"/>
      <c r="G1161" s="66"/>
      <c r="H1161" s="70"/>
      <c r="I1161" s="71"/>
      <c r="J1161" s="71"/>
      <c r="K1161" s="34" t="s">
        <v>65</v>
      </c>
      <c r="L1161" s="72">
        <v>1161</v>
      </c>
      <c r="M1161" s="72"/>
      <c r="N1161" s="73"/>
      <c r="O1161" s="79" t="s">
        <v>417</v>
      </c>
      <c r="P1161" s="79">
        <v>1</v>
      </c>
      <c r="Q1161" s="79" t="s">
        <v>418</v>
      </c>
      <c r="R1161" s="79"/>
      <c r="S1161" s="79"/>
      <c r="T1161" s="78" t="str">
        <f>REPLACE(INDEX(GroupVertices[Group],MATCH(Edges24[[#This Row],[Vertex 1]],GroupVertices[Vertex],0)),1,1,"")</f>
        <v>3</v>
      </c>
      <c r="U1161" s="78" t="str">
        <f>REPLACE(INDEX(GroupVertices[Group],MATCH(Edges24[[#This Row],[Vertex 2]],GroupVertices[Vertex],0)),1,1,"")</f>
        <v>2</v>
      </c>
      <c r="V1161" s="48"/>
      <c r="W1161" s="49"/>
      <c r="X1161" s="48"/>
      <c r="Y1161" s="49"/>
      <c r="Z1161" s="48"/>
      <c r="AA1161" s="49"/>
      <c r="AB1161" s="48"/>
      <c r="AC1161" s="49"/>
      <c r="AD1161" s="48"/>
    </row>
    <row r="1162" spans="1:30" ht="15">
      <c r="A1162" s="65" t="s">
        <v>199</v>
      </c>
      <c r="B1162" s="65" t="s">
        <v>310</v>
      </c>
      <c r="C1162" s="66"/>
      <c r="D1162" s="67"/>
      <c r="E1162" s="66"/>
      <c r="F1162" s="69"/>
      <c r="G1162" s="66"/>
      <c r="H1162" s="70"/>
      <c r="I1162" s="71"/>
      <c r="J1162" s="71"/>
      <c r="K1162" s="34" t="s">
        <v>65</v>
      </c>
      <c r="L1162" s="72">
        <v>1162</v>
      </c>
      <c r="M1162" s="72"/>
      <c r="N1162" s="73"/>
      <c r="O1162" s="79" t="s">
        <v>417</v>
      </c>
      <c r="P1162" s="79">
        <v>1</v>
      </c>
      <c r="Q1162" s="79" t="s">
        <v>418</v>
      </c>
      <c r="R1162" s="79"/>
      <c r="S1162" s="79"/>
      <c r="T1162" s="78" t="str">
        <f>REPLACE(INDEX(GroupVertices[Group],MATCH(Edges24[[#This Row],[Vertex 1]],GroupVertices[Vertex],0)),1,1,"")</f>
        <v>1</v>
      </c>
      <c r="U1162" s="78" t="str">
        <f>REPLACE(INDEX(GroupVertices[Group],MATCH(Edges24[[#This Row],[Vertex 2]],GroupVertices[Vertex],0)),1,1,"")</f>
        <v>3</v>
      </c>
      <c r="V1162" s="48"/>
      <c r="W1162" s="49"/>
      <c r="X1162" s="48"/>
      <c r="Y1162" s="49"/>
      <c r="Z1162" s="48"/>
      <c r="AA1162" s="49"/>
      <c r="AB1162" s="48"/>
      <c r="AC1162" s="49"/>
      <c r="AD1162" s="48"/>
    </row>
    <row r="1163" spans="1:30" ht="15">
      <c r="A1163" s="65" t="s">
        <v>270</v>
      </c>
      <c r="B1163" s="65" t="s">
        <v>310</v>
      </c>
      <c r="C1163" s="66"/>
      <c r="D1163" s="67"/>
      <c r="E1163" s="66"/>
      <c r="F1163" s="69"/>
      <c r="G1163" s="66"/>
      <c r="H1163" s="70"/>
      <c r="I1163" s="71"/>
      <c r="J1163" s="71"/>
      <c r="K1163" s="34" t="s">
        <v>65</v>
      </c>
      <c r="L1163" s="72">
        <v>1163</v>
      </c>
      <c r="M1163" s="72"/>
      <c r="N1163" s="73"/>
      <c r="O1163" s="79" t="s">
        <v>417</v>
      </c>
      <c r="P1163" s="79">
        <v>1</v>
      </c>
      <c r="Q1163" s="79" t="s">
        <v>418</v>
      </c>
      <c r="R1163" s="79"/>
      <c r="S1163" s="79"/>
      <c r="T1163" s="78" t="str">
        <f>REPLACE(INDEX(GroupVertices[Group],MATCH(Edges24[[#This Row],[Vertex 1]],GroupVertices[Vertex],0)),1,1,"")</f>
        <v>2</v>
      </c>
      <c r="U1163" s="78" t="str">
        <f>REPLACE(INDEX(GroupVertices[Group],MATCH(Edges24[[#This Row],[Vertex 2]],GroupVertices[Vertex],0)),1,1,"")</f>
        <v>3</v>
      </c>
      <c r="V1163" s="48"/>
      <c r="W1163" s="49"/>
      <c r="X1163" s="48"/>
      <c r="Y1163" s="49"/>
      <c r="Z1163" s="48"/>
      <c r="AA1163" s="49"/>
      <c r="AB1163" s="48"/>
      <c r="AC1163" s="49"/>
      <c r="AD1163" s="48"/>
    </row>
    <row r="1164" spans="1:30" ht="15">
      <c r="A1164" s="65" t="s">
        <v>275</v>
      </c>
      <c r="B1164" s="65" t="s">
        <v>310</v>
      </c>
      <c r="C1164" s="66"/>
      <c r="D1164" s="67"/>
      <c r="E1164" s="66"/>
      <c r="F1164" s="69"/>
      <c r="G1164" s="66"/>
      <c r="H1164" s="70"/>
      <c r="I1164" s="71"/>
      <c r="J1164" s="71"/>
      <c r="K1164" s="34" t="s">
        <v>66</v>
      </c>
      <c r="L1164" s="72">
        <v>1164</v>
      </c>
      <c r="M1164" s="72"/>
      <c r="N1164" s="73"/>
      <c r="O1164" s="79" t="s">
        <v>417</v>
      </c>
      <c r="P1164" s="79">
        <v>1</v>
      </c>
      <c r="Q1164" s="79" t="s">
        <v>418</v>
      </c>
      <c r="R1164" s="79"/>
      <c r="S1164" s="79"/>
      <c r="T1164" s="78" t="str">
        <f>REPLACE(INDEX(GroupVertices[Group],MATCH(Edges24[[#This Row],[Vertex 1]],GroupVertices[Vertex],0)),1,1,"")</f>
        <v>3</v>
      </c>
      <c r="U1164" s="78" t="str">
        <f>REPLACE(INDEX(GroupVertices[Group],MATCH(Edges24[[#This Row],[Vertex 2]],GroupVertices[Vertex],0)),1,1,"")</f>
        <v>3</v>
      </c>
      <c r="V1164" s="48"/>
      <c r="W1164" s="49"/>
      <c r="X1164" s="48"/>
      <c r="Y1164" s="49"/>
      <c r="Z1164" s="48"/>
      <c r="AA1164" s="49"/>
      <c r="AB1164" s="48"/>
      <c r="AC1164" s="49"/>
      <c r="AD1164" s="48"/>
    </row>
    <row r="1165" spans="1:30" ht="15">
      <c r="A1165" s="65" t="s">
        <v>329</v>
      </c>
      <c r="B1165" s="65" t="s">
        <v>310</v>
      </c>
      <c r="C1165" s="66"/>
      <c r="D1165" s="67"/>
      <c r="E1165" s="66"/>
      <c r="F1165" s="69"/>
      <c r="G1165" s="66"/>
      <c r="H1165" s="70"/>
      <c r="I1165" s="71"/>
      <c r="J1165" s="71"/>
      <c r="K1165" s="34" t="s">
        <v>66</v>
      </c>
      <c r="L1165" s="72">
        <v>1165</v>
      </c>
      <c r="M1165" s="72"/>
      <c r="N1165" s="73"/>
      <c r="O1165" s="79" t="s">
        <v>417</v>
      </c>
      <c r="P1165" s="79">
        <v>1</v>
      </c>
      <c r="Q1165" s="79" t="s">
        <v>418</v>
      </c>
      <c r="R1165" s="79"/>
      <c r="S1165" s="79"/>
      <c r="T1165" s="78" t="str">
        <f>REPLACE(INDEX(GroupVertices[Group],MATCH(Edges24[[#This Row],[Vertex 1]],GroupVertices[Vertex],0)),1,1,"")</f>
        <v>2</v>
      </c>
      <c r="U1165" s="78" t="str">
        <f>REPLACE(INDEX(GroupVertices[Group],MATCH(Edges24[[#This Row],[Vertex 2]],GroupVertices[Vertex],0)),1,1,"")</f>
        <v>3</v>
      </c>
      <c r="V1165" s="48"/>
      <c r="W1165" s="49"/>
      <c r="X1165" s="48"/>
      <c r="Y1165" s="49"/>
      <c r="Z1165" s="48"/>
      <c r="AA1165" s="49"/>
      <c r="AB1165" s="48"/>
      <c r="AC1165" s="49"/>
      <c r="AD1165" s="48"/>
    </row>
    <row r="1166" spans="1:30" ht="15">
      <c r="A1166" s="65" t="s">
        <v>312</v>
      </c>
      <c r="B1166" s="65" t="s">
        <v>310</v>
      </c>
      <c r="C1166" s="66"/>
      <c r="D1166" s="67"/>
      <c r="E1166" s="66"/>
      <c r="F1166" s="69"/>
      <c r="G1166" s="66"/>
      <c r="H1166" s="70"/>
      <c r="I1166" s="71"/>
      <c r="J1166" s="71"/>
      <c r="K1166" s="34" t="s">
        <v>66</v>
      </c>
      <c r="L1166" s="72">
        <v>1166</v>
      </c>
      <c r="M1166" s="72"/>
      <c r="N1166" s="73"/>
      <c r="O1166" s="79" t="s">
        <v>417</v>
      </c>
      <c r="P1166" s="79">
        <v>1</v>
      </c>
      <c r="Q1166" s="79" t="s">
        <v>418</v>
      </c>
      <c r="R1166" s="79"/>
      <c r="S1166" s="79"/>
      <c r="T1166" s="78" t="str">
        <f>REPLACE(INDEX(GroupVertices[Group],MATCH(Edges24[[#This Row],[Vertex 1]],GroupVertices[Vertex],0)),1,1,"")</f>
        <v>2</v>
      </c>
      <c r="U1166" s="78" t="str">
        <f>REPLACE(INDEX(GroupVertices[Group],MATCH(Edges24[[#This Row],[Vertex 2]],GroupVertices[Vertex],0)),1,1,"")</f>
        <v>3</v>
      </c>
      <c r="V1166" s="48"/>
      <c r="W1166" s="49"/>
      <c r="X1166" s="48"/>
      <c r="Y1166" s="49"/>
      <c r="Z1166" s="48"/>
      <c r="AA1166" s="49"/>
      <c r="AB1166" s="48"/>
      <c r="AC1166" s="49"/>
      <c r="AD1166" s="48"/>
    </row>
    <row r="1167" spans="1:30" ht="15">
      <c r="A1167" s="65" t="s">
        <v>331</v>
      </c>
      <c r="B1167" s="65" t="s">
        <v>310</v>
      </c>
      <c r="C1167" s="66"/>
      <c r="D1167" s="67"/>
      <c r="E1167" s="66"/>
      <c r="F1167" s="69"/>
      <c r="G1167" s="66"/>
      <c r="H1167" s="70"/>
      <c r="I1167" s="71"/>
      <c r="J1167" s="71"/>
      <c r="K1167" s="34" t="s">
        <v>65</v>
      </c>
      <c r="L1167" s="72">
        <v>1167</v>
      </c>
      <c r="M1167" s="72"/>
      <c r="N1167" s="73"/>
      <c r="O1167" s="79" t="s">
        <v>417</v>
      </c>
      <c r="P1167" s="79">
        <v>1</v>
      </c>
      <c r="Q1167" s="79" t="s">
        <v>418</v>
      </c>
      <c r="R1167" s="79"/>
      <c r="S1167" s="79"/>
      <c r="T1167" s="78" t="str">
        <f>REPLACE(INDEX(GroupVertices[Group],MATCH(Edges24[[#This Row],[Vertex 1]],GroupVertices[Vertex],0)),1,1,"")</f>
        <v>4</v>
      </c>
      <c r="U1167" s="78" t="str">
        <f>REPLACE(INDEX(GroupVertices[Group],MATCH(Edges24[[#This Row],[Vertex 2]],GroupVertices[Vertex],0)),1,1,"")</f>
        <v>3</v>
      </c>
      <c r="V1167" s="48"/>
      <c r="W1167" s="49"/>
      <c r="X1167" s="48"/>
      <c r="Y1167" s="49"/>
      <c r="Z1167" s="48"/>
      <c r="AA1167" s="49"/>
      <c r="AB1167" s="48"/>
      <c r="AC1167" s="49"/>
      <c r="AD1167" s="48"/>
    </row>
    <row r="1168" spans="1:30" ht="15">
      <c r="A1168" s="65" t="s">
        <v>343</v>
      </c>
      <c r="B1168" s="65" t="s">
        <v>310</v>
      </c>
      <c r="C1168" s="66"/>
      <c r="D1168" s="67"/>
      <c r="E1168" s="66"/>
      <c r="F1168" s="69"/>
      <c r="G1168" s="66"/>
      <c r="H1168" s="70"/>
      <c r="I1168" s="71"/>
      <c r="J1168" s="71"/>
      <c r="K1168" s="34" t="s">
        <v>65</v>
      </c>
      <c r="L1168" s="72">
        <v>1168</v>
      </c>
      <c r="M1168" s="72"/>
      <c r="N1168" s="73"/>
      <c r="O1168" s="79" t="s">
        <v>417</v>
      </c>
      <c r="P1168" s="79">
        <v>1</v>
      </c>
      <c r="Q1168" s="79" t="s">
        <v>418</v>
      </c>
      <c r="R1168" s="79"/>
      <c r="S1168" s="79"/>
      <c r="T1168" s="78" t="str">
        <f>REPLACE(INDEX(GroupVertices[Group],MATCH(Edges24[[#This Row],[Vertex 1]],GroupVertices[Vertex],0)),1,1,"")</f>
        <v>3</v>
      </c>
      <c r="U1168" s="78" t="str">
        <f>REPLACE(INDEX(GroupVertices[Group],MATCH(Edges24[[#This Row],[Vertex 2]],GroupVertices[Vertex],0)),1,1,"")</f>
        <v>3</v>
      </c>
      <c r="V1168" s="48"/>
      <c r="W1168" s="49"/>
      <c r="X1168" s="48"/>
      <c r="Y1168" s="49"/>
      <c r="Z1168" s="48"/>
      <c r="AA1168" s="49"/>
      <c r="AB1168" s="48"/>
      <c r="AC1168" s="49"/>
      <c r="AD1168" s="48"/>
    </row>
    <row r="1169" spans="1:30" ht="15">
      <c r="A1169" s="65" t="s">
        <v>299</v>
      </c>
      <c r="B1169" s="65" t="s">
        <v>272</v>
      </c>
      <c r="C1169" s="66"/>
      <c r="D1169" s="67"/>
      <c r="E1169" s="66"/>
      <c r="F1169" s="69"/>
      <c r="G1169" s="66"/>
      <c r="H1169" s="70"/>
      <c r="I1169" s="71"/>
      <c r="J1169" s="71"/>
      <c r="K1169" s="34" t="s">
        <v>66</v>
      </c>
      <c r="L1169" s="72">
        <v>1169</v>
      </c>
      <c r="M1169" s="72"/>
      <c r="N1169" s="73"/>
      <c r="O1169" s="79" t="s">
        <v>417</v>
      </c>
      <c r="P1169" s="79">
        <v>1</v>
      </c>
      <c r="Q1169" s="79" t="s">
        <v>418</v>
      </c>
      <c r="R1169" s="79"/>
      <c r="S1169" s="79"/>
      <c r="T1169" s="78" t="str">
        <f>REPLACE(INDEX(GroupVertices[Group],MATCH(Edges24[[#This Row],[Vertex 1]],GroupVertices[Vertex],0)),1,1,"")</f>
        <v>1</v>
      </c>
      <c r="U1169" s="78" t="str">
        <f>REPLACE(INDEX(GroupVertices[Group],MATCH(Edges24[[#This Row],[Vertex 2]],GroupVertices[Vertex],0)),1,1,"")</f>
        <v>1</v>
      </c>
      <c r="V1169" s="48"/>
      <c r="W1169" s="49"/>
      <c r="X1169" s="48"/>
      <c r="Y1169" s="49"/>
      <c r="Z1169" s="48"/>
      <c r="AA1169" s="49"/>
      <c r="AB1169" s="48"/>
      <c r="AC1169" s="49"/>
      <c r="AD1169" s="48"/>
    </row>
    <row r="1170" spans="1:30" ht="15">
      <c r="A1170" s="65" t="s">
        <v>242</v>
      </c>
      <c r="B1170" s="65" t="s">
        <v>272</v>
      </c>
      <c r="C1170" s="66"/>
      <c r="D1170" s="67"/>
      <c r="E1170" s="66"/>
      <c r="F1170" s="69"/>
      <c r="G1170" s="66"/>
      <c r="H1170" s="70"/>
      <c r="I1170" s="71"/>
      <c r="J1170" s="71"/>
      <c r="K1170" s="34" t="s">
        <v>65</v>
      </c>
      <c r="L1170" s="72">
        <v>1170</v>
      </c>
      <c r="M1170" s="72"/>
      <c r="N1170" s="73"/>
      <c r="O1170" s="79" t="s">
        <v>417</v>
      </c>
      <c r="P1170" s="79">
        <v>1</v>
      </c>
      <c r="Q1170" s="79" t="s">
        <v>418</v>
      </c>
      <c r="R1170" s="79"/>
      <c r="S1170" s="79"/>
      <c r="T1170" s="78" t="str">
        <f>REPLACE(INDEX(GroupVertices[Group],MATCH(Edges24[[#This Row],[Vertex 1]],GroupVertices[Vertex],0)),1,1,"")</f>
        <v>2</v>
      </c>
      <c r="U1170" s="78" t="str">
        <f>REPLACE(INDEX(GroupVertices[Group],MATCH(Edges24[[#This Row],[Vertex 2]],GroupVertices[Vertex],0)),1,1,"")</f>
        <v>1</v>
      </c>
      <c r="V1170" s="48"/>
      <c r="W1170" s="49"/>
      <c r="X1170" s="48"/>
      <c r="Y1170" s="49"/>
      <c r="Z1170" s="48"/>
      <c r="AA1170" s="49"/>
      <c r="AB1170" s="48"/>
      <c r="AC1170" s="49"/>
      <c r="AD1170" s="48"/>
    </row>
    <row r="1171" spans="1:30" ht="15">
      <c r="A1171" s="65" t="s">
        <v>272</v>
      </c>
      <c r="B1171" s="65" t="s">
        <v>388</v>
      </c>
      <c r="C1171" s="66"/>
      <c r="D1171" s="67"/>
      <c r="E1171" s="66"/>
      <c r="F1171" s="69"/>
      <c r="G1171" s="66"/>
      <c r="H1171" s="70"/>
      <c r="I1171" s="71"/>
      <c r="J1171" s="71"/>
      <c r="K1171" s="34" t="s">
        <v>65</v>
      </c>
      <c r="L1171" s="72">
        <v>1171</v>
      </c>
      <c r="M1171" s="72"/>
      <c r="N1171" s="73"/>
      <c r="O1171" s="79" t="s">
        <v>417</v>
      </c>
      <c r="P1171" s="79">
        <v>1</v>
      </c>
      <c r="Q1171" s="79" t="s">
        <v>418</v>
      </c>
      <c r="R1171" s="79"/>
      <c r="S1171" s="79"/>
      <c r="T1171" s="78" t="str">
        <f>REPLACE(INDEX(GroupVertices[Group],MATCH(Edges24[[#This Row],[Vertex 1]],GroupVertices[Vertex],0)),1,1,"")</f>
        <v>1</v>
      </c>
      <c r="U1171" s="78" t="str">
        <f>REPLACE(INDEX(GroupVertices[Group],MATCH(Edges24[[#This Row],[Vertex 2]],GroupVertices[Vertex],0)),1,1,"")</f>
        <v>2</v>
      </c>
      <c r="V1171" s="48"/>
      <c r="W1171" s="49"/>
      <c r="X1171" s="48"/>
      <c r="Y1171" s="49"/>
      <c r="Z1171" s="48"/>
      <c r="AA1171" s="49"/>
      <c r="AB1171" s="48"/>
      <c r="AC1171" s="49"/>
      <c r="AD1171" s="48"/>
    </row>
    <row r="1172" spans="1:30" ht="15">
      <c r="A1172" s="65" t="s">
        <v>272</v>
      </c>
      <c r="B1172" s="65" t="s">
        <v>299</v>
      </c>
      <c r="C1172" s="66"/>
      <c r="D1172" s="67"/>
      <c r="E1172" s="66"/>
      <c r="F1172" s="69"/>
      <c r="G1172" s="66"/>
      <c r="H1172" s="70"/>
      <c r="I1172" s="71"/>
      <c r="J1172" s="71"/>
      <c r="K1172" s="34" t="s">
        <v>66</v>
      </c>
      <c r="L1172" s="72">
        <v>1172</v>
      </c>
      <c r="M1172" s="72"/>
      <c r="N1172" s="73"/>
      <c r="O1172" s="79" t="s">
        <v>417</v>
      </c>
      <c r="P1172" s="79">
        <v>1</v>
      </c>
      <c r="Q1172" s="79" t="s">
        <v>418</v>
      </c>
      <c r="R1172" s="79"/>
      <c r="S1172" s="79"/>
      <c r="T1172" s="78" t="str">
        <f>REPLACE(INDEX(GroupVertices[Group],MATCH(Edges24[[#This Row],[Vertex 1]],GroupVertices[Vertex],0)),1,1,"")</f>
        <v>1</v>
      </c>
      <c r="U1172" s="78" t="str">
        <f>REPLACE(INDEX(GroupVertices[Group],MATCH(Edges24[[#This Row],[Vertex 2]],GroupVertices[Vertex],0)),1,1,"")</f>
        <v>1</v>
      </c>
      <c r="V1172" s="48"/>
      <c r="W1172" s="49"/>
      <c r="X1172" s="48"/>
      <c r="Y1172" s="49"/>
      <c r="Z1172" s="48"/>
      <c r="AA1172" s="49"/>
      <c r="AB1172" s="48"/>
      <c r="AC1172" s="49"/>
      <c r="AD1172" s="48"/>
    </row>
    <row r="1173" spans="1:30" ht="15">
      <c r="A1173" s="65" t="s">
        <v>272</v>
      </c>
      <c r="B1173" s="65" t="s">
        <v>283</v>
      </c>
      <c r="C1173" s="66"/>
      <c r="D1173" s="67"/>
      <c r="E1173" s="66"/>
      <c r="F1173" s="69"/>
      <c r="G1173" s="66"/>
      <c r="H1173" s="70"/>
      <c r="I1173" s="71"/>
      <c r="J1173" s="71"/>
      <c r="K1173" s="34" t="s">
        <v>66</v>
      </c>
      <c r="L1173" s="72">
        <v>1173</v>
      </c>
      <c r="M1173" s="72"/>
      <c r="N1173" s="73"/>
      <c r="O1173" s="79" t="s">
        <v>417</v>
      </c>
      <c r="P1173" s="79">
        <v>1</v>
      </c>
      <c r="Q1173" s="79" t="s">
        <v>418</v>
      </c>
      <c r="R1173" s="79"/>
      <c r="S1173" s="79"/>
      <c r="T1173" s="78" t="str">
        <f>REPLACE(INDEX(GroupVertices[Group],MATCH(Edges24[[#This Row],[Vertex 1]],GroupVertices[Vertex],0)),1,1,"")</f>
        <v>1</v>
      </c>
      <c r="U1173" s="78" t="str">
        <f>REPLACE(INDEX(GroupVertices[Group],MATCH(Edges24[[#This Row],[Vertex 2]],GroupVertices[Vertex],0)),1,1,"")</f>
        <v>2</v>
      </c>
      <c r="V1173" s="48"/>
      <c r="W1173" s="49"/>
      <c r="X1173" s="48"/>
      <c r="Y1173" s="49"/>
      <c r="Z1173" s="48"/>
      <c r="AA1173" s="49"/>
      <c r="AB1173" s="48"/>
      <c r="AC1173" s="49"/>
      <c r="AD1173" s="48"/>
    </row>
    <row r="1174" spans="1:30" ht="15">
      <c r="A1174" s="65" t="s">
        <v>272</v>
      </c>
      <c r="B1174" s="65" t="s">
        <v>295</v>
      </c>
      <c r="C1174" s="66"/>
      <c r="D1174" s="67"/>
      <c r="E1174" s="66"/>
      <c r="F1174" s="69"/>
      <c r="G1174" s="66"/>
      <c r="H1174" s="70"/>
      <c r="I1174" s="71"/>
      <c r="J1174" s="71"/>
      <c r="K1174" s="34" t="s">
        <v>65</v>
      </c>
      <c r="L1174" s="72">
        <v>1174</v>
      </c>
      <c r="M1174" s="72"/>
      <c r="N1174" s="73"/>
      <c r="O1174" s="79" t="s">
        <v>417</v>
      </c>
      <c r="P1174" s="79">
        <v>1</v>
      </c>
      <c r="Q1174" s="79" t="s">
        <v>418</v>
      </c>
      <c r="R1174" s="79"/>
      <c r="S1174" s="79"/>
      <c r="T1174" s="78" t="str">
        <f>REPLACE(INDEX(GroupVertices[Group],MATCH(Edges24[[#This Row],[Vertex 1]],GroupVertices[Vertex],0)),1,1,"")</f>
        <v>1</v>
      </c>
      <c r="U1174" s="78" t="str">
        <f>REPLACE(INDEX(GroupVertices[Group],MATCH(Edges24[[#This Row],[Vertex 2]],GroupVertices[Vertex],0)),1,1,"")</f>
        <v>2</v>
      </c>
      <c r="V1174" s="48"/>
      <c r="W1174" s="49"/>
      <c r="X1174" s="48"/>
      <c r="Y1174" s="49"/>
      <c r="Z1174" s="48"/>
      <c r="AA1174" s="49"/>
      <c r="AB1174" s="48"/>
      <c r="AC1174" s="49"/>
      <c r="AD1174" s="48"/>
    </row>
    <row r="1175" spans="1:30" ht="15">
      <c r="A1175" s="65" t="s">
        <v>272</v>
      </c>
      <c r="B1175" s="65" t="s">
        <v>345</v>
      </c>
      <c r="C1175" s="66"/>
      <c r="D1175" s="67"/>
      <c r="E1175" s="66"/>
      <c r="F1175" s="69"/>
      <c r="G1175" s="66"/>
      <c r="H1175" s="70"/>
      <c r="I1175" s="71"/>
      <c r="J1175" s="71"/>
      <c r="K1175" s="34" t="s">
        <v>65</v>
      </c>
      <c r="L1175" s="72">
        <v>1175</v>
      </c>
      <c r="M1175" s="72"/>
      <c r="N1175" s="73"/>
      <c r="O1175" s="79" t="s">
        <v>417</v>
      </c>
      <c r="P1175" s="79">
        <v>1</v>
      </c>
      <c r="Q1175" s="79" t="s">
        <v>418</v>
      </c>
      <c r="R1175" s="79"/>
      <c r="S1175" s="79"/>
      <c r="T1175" s="78" t="str">
        <f>REPLACE(INDEX(GroupVertices[Group],MATCH(Edges24[[#This Row],[Vertex 1]],GroupVertices[Vertex],0)),1,1,"")</f>
        <v>1</v>
      </c>
      <c r="U1175" s="78" t="str">
        <f>REPLACE(INDEX(GroupVertices[Group],MATCH(Edges24[[#This Row],[Vertex 2]],GroupVertices[Vertex],0)),1,1,"")</f>
        <v>1</v>
      </c>
      <c r="V1175" s="48"/>
      <c r="W1175" s="49"/>
      <c r="X1175" s="48"/>
      <c r="Y1175" s="49"/>
      <c r="Z1175" s="48"/>
      <c r="AA1175" s="49"/>
      <c r="AB1175" s="48"/>
      <c r="AC1175" s="49"/>
      <c r="AD1175" s="48"/>
    </row>
    <row r="1176" spans="1:30" ht="15">
      <c r="A1176" s="65" t="s">
        <v>272</v>
      </c>
      <c r="B1176" s="65" t="s">
        <v>333</v>
      </c>
      <c r="C1176" s="66"/>
      <c r="D1176" s="67"/>
      <c r="E1176" s="66"/>
      <c r="F1176" s="69"/>
      <c r="G1176" s="66"/>
      <c r="H1176" s="70"/>
      <c r="I1176" s="71"/>
      <c r="J1176" s="71"/>
      <c r="K1176" s="34" t="s">
        <v>66</v>
      </c>
      <c r="L1176" s="72">
        <v>1176</v>
      </c>
      <c r="M1176" s="72"/>
      <c r="N1176" s="73"/>
      <c r="O1176" s="79" t="s">
        <v>417</v>
      </c>
      <c r="P1176" s="79">
        <v>1</v>
      </c>
      <c r="Q1176" s="79" t="s">
        <v>418</v>
      </c>
      <c r="R1176" s="79"/>
      <c r="S1176" s="79"/>
      <c r="T1176" s="78" t="str">
        <f>REPLACE(INDEX(GroupVertices[Group],MATCH(Edges24[[#This Row],[Vertex 1]],GroupVertices[Vertex],0)),1,1,"")</f>
        <v>1</v>
      </c>
      <c r="U1176" s="78" t="str">
        <f>REPLACE(INDEX(GroupVertices[Group],MATCH(Edges24[[#This Row],[Vertex 2]],GroupVertices[Vertex],0)),1,1,"")</f>
        <v>1</v>
      </c>
      <c r="V1176" s="48"/>
      <c r="W1176" s="49"/>
      <c r="X1176" s="48"/>
      <c r="Y1176" s="49"/>
      <c r="Z1176" s="48"/>
      <c r="AA1176" s="49"/>
      <c r="AB1176" s="48"/>
      <c r="AC1176" s="49"/>
      <c r="AD1176" s="48"/>
    </row>
    <row r="1177" spans="1:30" ht="15">
      <c r="A1177" s="65" t="s">
        <v>272</v>
      </c>
      <c r="B1177" s="65" t="s">
        <v>309</v>
      </c>
      <c r="C1177" s="66"/>
      <c r="D1177" s="67"/>
      <c r="E1177" s="66"/>
      <c r="F1177" s="69"/>
      <c r="G1177" s="66"/>
      <c r="H1177" s="70"/>
      <c r="I1177" s="71"/>
      <c r="J1177" s="71"/>
      <c r="K1177" s="34" t="s">
        <v>65</v>
      </c>
      <c r="L1177" s="72">
        <v>1177</v>
      </c>
      <c r="M1177" s="72"/>
      <c r="N1177" s="73"/>
      <c r="O1177" s="79" t="s">
        <v>417</v>
      </c>
      <c r="P1177" s="79">
        <v>1</v>
      </c>
      <c r="Q1177" s="79" t="s">
        <v>418</v>
      </c>
      <c r="R1177" s="79"/>
      <c r="S1177" s="79"/>
      <c r="T1177" s="78" t="str">
        <f>REPLACE(INDEX(GroupVertices[Group],MATCH(Edges24[[#This Row],[Vertex 1]],GroupVertices[Vertex],0)),1,1,"")</f>
        <v>1</v>
      </c>
      <c r="U1177" s="78" t="str">
        <f>REPLACE(INDEX(GroupVertices[Group],MATCH(Edges24[[#This Row],[Vertex 2]],GroupVertices[Vertex],0)),1,1,"")</f>
        <v>4</v>
      </c>
      <c r="V1177" s="48"/>
      <c r="W1177" s="49"/>
      <c r="X1177" s="48"/>
      <c r="Y1177" s="49"/>
      <c r="Z1177" s="48"/>
      <c r="AA1177" s="49"/>
      <c r="AB1177" s="48"/>
      <c r="AC1177" s="49"/>
      <c r="AD1177" s="48"/>
    </row>
    <row r="1178" spans="1:30" ht="15">
      <c r="A1178" s="65" t="s">
        <v>272</v>
      </c>
      <c r="B1178" s="65" t="s">
        <v>331</v>
      </c>
      <c r="C1178" s="66"/>
      <c r="D1178" s="67"/>
      <c r="E1178" s="66"/>
      <c r="F1178" s="69"/>
      <c r="G1178" s="66"/>
      <c r="H1178" s="70"/>
      <c r="I1178" s="71"/>
      <c r="J1178" s="71"/>
      <c r="K1178" s="34" t="s">
        <v>66</v>
      </c>
      <c r="L1178" s="72">
        <v>1178</v>
      </c>
      <c r="M1178" s="72"/>
      <c r="N1178" s="73"/>
      <c r="O1178" s="79" t="s">
        <v>417</v>
      </c>
      <c r="P1178" s="79">
        <v>1</v>
      </c>
      <c r="Q1178" s="79" t="s">
        <v>418</v>
      </c>
      <c r="R1178" s="79"/>
      <c r="S1178" s="79"/>
      <c r="T1178" s="78" t="str">
        <f>REPLACE(INDEX(GroupVertices[Group],MATCH(Edges24[[#This Row],[Vertex 1]],GroupVertices[Vertex],0)),1,1,"")</f>
        <v>1</v>
      </c>
      <c r="U1178" s="78" t="str">
        <f>REPLACE(INDEX(GroupVertices[Group],MATCH(Edges24[[#This Row],[Vertex 2]],GroupVertices[Vertex],0)),1,1,"")</f>
        <v>4</v>
      </c>
      <c r="V1178" s="48"/>
      <c r="W1178" s="49"/>
      <c r="X1178" s="48"/>
      <c r="Y1178" s="49"/>
      <c r="Z1178" s="48"/>
      <c r="AA1178" s="49"/>
      <c r="AB1178" s="48"/>
      <c r="AC1178" s="49"/>
      <c r="AD1178" s="48"/>
    </row>
    <row r="1179" spans="1:30" ht="15">
      <c r="A1179" s="65" t="s">
        <v>272</v>
      </c>
      <c r="B1179" s="65" t="s">
        <v>339</v>
      </c>
      <c r="C1179" s="66"/>
      <c r="D1179" s="67"/>
      <c r="E1179" s="66"/>
      <c r="F1179" s="69"/>
      <c r="G1179" s="66"/>
      <c r="H1179" s="70"/>
      <c r="I1179" s="71"/>
      <c r="J1179" s="71"/>
      <c r="K1179" s="34" t="s">
        <v>65</v>
      </c>
      <c r="L1179" s="72">
        <v>1179</v>
      </c>
      <c r="M1179" s="72"/>
      <c r="N1179" s="73"/>
      <c r="O1179" s="79" t="s">
        <v>417</v>
      </c>
      <c r="P1179" s="79">
        <v>1</v>
      </c>
      <c r="Q1179" s="79" t="s">
        <v>418</v>
      </c>
      <c r="R1179" s="79"/>
      <c r="S1179" s="79"/>
      <c r="T1179" s="78" t="str">
        <f>REPLACE(INDEX(GroupVertices[Group],MATCH(Edges24[[#This Row],[Vertex 1]],GroupVertices[Vertex],0)),1,1,"")</f>
        <v>1</v>
      </c>
      <c r="U1179" s="78" t="str">
        <f>REPLACE(INDEX(GroupVertices[Group],MATCH(Edges24[[#This Row],[Vertex 2]],GroupVertices[Vertex],0)),1,1,"")</f>
        <v>2</v>
      </c>
      <c r="V1179" s="48"/>
      <c r="W1179" s="49"/>
      <c r="X1179" s="48"/>
      <c r="Y1179" s="49"/>
      <c r="Z1179" s="48"/>
      <c r="AA1179" s="49"/>
      <c r="AB1179" s="48"/>
      <c r="AC1179" s="49"/>
      <c r="AD1179" s="48"/>
    </row>
    <row r="1180" spans="1:30" ht="15">
      <c r="A1180" s="65" t="s">
        <v>199</v>
      </c>
      <c r="B1180" s="65" t="s">
        <v>272</v>
      </c>
      <c r="C1180" s="66"/>
      <c r="D1180" s="67"/>
      <c r="E1180" s="66"/>
      <c r="F1180" s="69"/>
      <c r="G1180" s="66"/>
      <c r="H1180" s="70"/>
      <c r="I1180" s="71"/>
      <c r="J1180" s="71"/>
      <c r="K1180" s="34" t="s">
        <v>65</v>
      </c>
      <c r="L1180" s="72">
        <v>1180</v>
      </c>
      <c r="M1180" s="72"/>
      <c r="N1180" s="73"/>
      <c r="O1180" s="79" t="s">
        <v>417</v>
      </c>
      <c r="P1180" s="79">
        <v>1</v>
      </c>
      <c r="Q1180" s="79" t="s">
        <v>418</v>
      </c>
      <c r="R1180" s="79"/>
      <c r="S1180" s="79"/>
      <c r="T1180" s="78" t="str">
        <f>REPLACE(INDEX(GroupVertices[Group],MATCH(Edges24[[#This Row],[Vertex 1]],GroupVertices[Vertex],0)),1,1,"")</f>
        <v>1</v>
      </c>
      <c r="U1180" s="78" t="str">
        <f>REPLACE(INDEX(GroupVertices[Group],MATCH(Edges24[[#This Row],[Vertex 2]],GroupVertices[Vertex],0)),1,1,"")</f>
        <v>1</v>
      </c>
      <c r="V1180" s="48"/>
      <c r="W1180" s="49"/>
      <c r="X1180" s="48"/>
      <c r="Y1180" s="49"/>
      <c r="Z1180" s="48"/>
      <c r="AA1180" s="49"/>
      <c r="AB1180" s="48"/>
      <c r="AC1180" s="49"/>
      <c r="AD1180" s="48"/>
    </row>
    <row r="1181" spans="1:30" ht="15">
      <c r="A1181" s="65" t="s">
        <v>283</v>
      </c>
      <c r="B1181" s="65" t="s">
        <v>272</v>
      </c>
      <c r="C1181" s="66"/>
      <c r="D1181" s="67"/>
      <c r="E1181" s="66"/>
      <c r="F1181" s="69"/>
      <c r="G1181" s="66"/>
      <c r="H1181" s="70"/>
      <c r="I1181" s="71"/>
      <c r="J1181" s="71"/>
      <c r="K1181" s="34" t="s">
        <v>66</v>
      </c>
      <c r="L1181" s="72">
        <v>1181</v>
      </c>
      <c r="M1181" s="72"/>
      <c r="N1181" s="73"/>
      <c r="O1181" s="79" t="s">
        <v>417</v>
      </c>
      <c r="P1181" s="79">
        <v>1</v>
      </c>
      <c r="Q1181" s="79" t="s">
        <v>418</v>
      </c>
      <c r="R1181" s="79"/>
      <c r="S1181" s="79"/>
      <c r="T1181" s="78" t="str">
        <f>REPLACE(INDEX(GroupVertices[Group],MATCH(Edges24[[#This Row],[Vertex 1]],GroupVertices[Vertex],0)),1,1,"")</f>
        <v>2</v>
      </c>
      <c r="U1181" s="78" t="str">
        <f>REPLACE(INDEX(GroupVertices[Group],MATCH(Edges24[[#This Row],[Vertex 2]],GroupVertices[Vertex],0)),1,1,"")</f>
        <v>1</v>
      </c>
      <c r="V1181" s="48"/>
      <c r="W1181" s="49"/>
      <c r="X1181" s="48"/>
      <c r="Y1181" s="49"/>
      <c r="Z1181" s="48"/>
      <c r="AA1181" s="49"/>
      <c r="AB1181" s="48"/>
      <c r="AC1181" s="49"/>
      <c r="AD1181" s="48"/>
    </row>
    <row r="1182" spans="1:30" ht="15">
      <c r="A1182" s="65" t="s">
        <v>333</v>
      </c>
      <c r="B1182" s="65" t="s">
        <v>272</v>
      </c>
      <c r="C1182" s="66"/>
      <c r="D1182" s="67"/>
      <c r="E1182" s="66"/>
      <c r="F1182" s="69"/>
      <c r="G1182" s="66"/>
      <c r="H1182" s="70"/>
      <c r="I1182" s="71"/>
      <c r="J1182" s="71"/>
      <c r="K1182" s="34" t="s">
        <v>66</v>
      </c>
      <c r="L1182" s="72">
        <v>1182</v>
      </c>
      <c r="M1182" s="72"/>
      <c r="N1182" s="73"/>
      <c r="O1182" s="79" t="s">
        <v>417</v>
      </c>
      <c r="P1182" s="79">
        <v>1</v>
      </c>
      <c r="Q1182" s="79" t="s">
        <v>418</v>
      </c>
      <c r="R1182" s="79"/>
      <c r="S1182" s="79"/>
      <c r="T1182" s="78" t="str">
        <f>REPLACE(INDEX(GroupVertices[Group],MATCH(Edges24[[#This Row],[Vertex 1]],GroupVertices[Vertex],0)),1,1,"")</f>
        <v>1</v>
      </c>
      <c r="U1182" s="78" t="str">
        <f>REPLACE(INDEX(GroupVertices[Group],MATCH(Edges24[[#This Row],[Vertex 2]],GroupVertices[Vertex],0)),1,1,"")</f>
        <v>1</v>
      </c>
      <c r="V1182" s="48"/>
      <c r="W1182" s="49"/>
      <c r="X1182" s="48"/>
      <c r="Y1182" s="49"/>
      <c r="Z1182" s="48"/>
      <c r="AA1182" s="49"/>
      <c r="AB1182" s="48"/>
      <c r="AC1182" s="49"/>
      <c r="AD1182" s="48"/>
    </row>
    <row r="1183" spans="1:30" ht="15">
      <c r="A1183" s="65" t="s">
        <v>329</v>
      </c>
      <c r="B1183" s="65" t="s">
        <v>272</v>
      </c>
      <c r="C1183" s="66"/>
      <c r="D1183" s="67"/>
      <c r="E1183" s="66"/>
      <c r="F1183" s="69"/>
      <c r="G1183" s="66"/>
      <c r="H1183" s="70"/>
      <c r="I1183" s="71"/>
      <c r="J1183" s="71"/>
      <c r="K1183" s="34" t="s">
        <v>65</v>
      </c>
      <c r="L1183" s="72">
        <v>1183</v>
      </c>
      <c r="M1183" s="72"/>
      <c r="N1183" s="73"/>
      <c r="O1183" s="79" t="s">
        <v>417</v>
      </c>
      <c r="P1183" s="79">
        <v>1</v>
      </c>
      <c r="Q1183" s="79" t="s">
        <v>418</v>
      </c>
      <c r="R1183" s="79"/>
      <c r="S1183" s="79"/>
      <c r="T1183" s="78" t="str">
        <f>REPLACE(INDEX(GroupVertices[Group],MATCH(Edges24[[#This Row],[Vertex 1]],GroupVertices[Vertex],0)),1,1,"")</f>
        <v>2</v>
      </c>
      <c r="U1183" s="78" t="str">
        <f>REPLACE(INDEX(GroupVertices[Group],MATCH(Edges24[[#This Row],[Vertex 2]],GroupVertices[Vertex],0)),1,1,"")</f>
        <v>1</v>
      </c>
      <c r="V1183" s="48"/>
      <c r="W1183" s="49"/>
      <c r="X1183" s="48"/>
      <c r="Y1183" s="49"/>
      <c r="Z1183" s="48"/>
      <c r="AA1183" s="49"/>
      <c r="AB1183" s="48"/>
      <c r="AC1183" s="49"/>
      <c r="AD1183" s="48"/>
    </row>
    <row r="1184" spans="1:30" ht="15">
      <c r="A1184" s="65" t="s">
        <v>312</v>
      </c>
      <c r="B1184" s="65" t="s">
        <v>272</v>
      </c>
      <c r="C1184" s="66"/>
      <c r="D1184" s="67"/>
      <c r="E1184" s="66"/>
      <c r="F1184" s="69"/>
      <c r="G1184" s="66"/>
      <c r="H1184" s="70"/>
      <c r="I1184" s="71"/>
      <c r="J1184" s="71"/>
      <c r="K1184" s="34" t="s">
        <v>65</v>
      </c>
      <c r="L1184" s="72">
        <v>1184</v>
      </c>
      <c r="M1184" s="72"/>
      <c r="N1184" s="73"/>
      <c r="O1184" s="79" t="s">
        <v>417</v>
      </c>
      <c r="P1184" s="79">
        <v>1</v>
      </c>
      <c r="Q1184" s="79" t="s">
        <v>418</v>
      </c>
      <c r="R1184" s="79"/>
      <c r="S1184" s="79"/>
      <c r="T1184" s="78" t="str">
        <f>REPLACE(INDEX(GroupVertices[Group],MATCH(Edges24[[#This Row],[Vertex 1]],GroupVertices[Vertex],0)),1,1,"")</f>
        <v>2</v>
      </c>
      <c r="U1184" s="78" t="str">
        <f>REPLACE(INDEX(GroupVertices[Group],MATCH(Edges24[[#This Row],[Vertex 2]],GroupVertices[Vertex],0)),1,1,"")</f>
        <v>1</v>
      </c>
      <c r="V1184" s="48"/>
      <c r="W1184" s="49"/>
      <c r="X1184" s="48"/>
      <c r="Y1184" s="49"/>
      <c r="Z1184" s="48"/>
      <c r="AA1184" s="49"/>
      <c r="AB1184" s="48"/>
      <c r="AC1184" s="49"/>
      <c r="AD1184" s="48"/>
    </row>
    <row r="1185" spans="1:30" ht="15">
      <c r="A1185" s="65" t="s">
        <v>331</v>
      </c>
      <c r="B1185" s="65" t="s">
        <v>272</v>
      </c>
      <c r="C1185" s="66"/>
      <c r="D1185" s="67"/>
      <c r="E1185" s="66"/>
      <c r="F1185" s="69"/>
      <c r="G1185" s="66"/>
      <c r="H1185" s="70"/>
      <c r="I1185" s="71"/>
      <c r="J1185" s="71"/>
      <c r="K1185" s="34" t="s">
        <v>66</v>
      </c>
      <c r="L1185" s="72">
        <v>1185</v>
      </c>
      <c r="M1185" s="72"/>
      <c r="N1185" s="73"/>
      <c r="O1185" s="79" t="s">
        <v>417</v>
      </c>
      <c r="P1185" s="79">
        <v>1</v>
      </c>
      <c r="Q1185" s="79" t="s">
        <v>418</v>
      </c>
      <c r="R1185" s="79"/>
      <c r="S1185" s="79"/>
      <c r="T1185" s="78" t="str">
        <f>REPLACE(INDEX(GroupVertices[Group],MATCH(Edges24[[#This Row],[Vertex 1]],GroupVertices[Vertex],0)),1,1,"")</f>
        <v>4</v>
      </c>
      <c r="U1185" s="78" t="str">
        <f>REPLACE(INDEX(GroupVertices[Group],MATCH(Edges24[[#This Row],[Vertex 2]],GroupVertices[Vertex],0)),1,1,"")</f>
        <v>1</v>
      </c>
      <c r="V1185" s="48"/>
      <c r="W1185" s="49"/>
      <c r="X1185" s="48"/>
      <c r="Y1185" s="49"/>
      <c r="Z1185" s="48"/>
      <c r="AA1185" s="49"/>
      <c r="AB1185" s="48"/>
      <c r="AC1185" s="49"/>
      <c r="AD1185" s="48"/>
    </row>
    <row r="1186" spans="1:30" ht="15">
      <c r="A1186" s="65" t="s">
        <v>343</v>
      </c>
      <c r="B1186" s="65" t="s">
        <v>272</v>
      </c>
      <c r="C1186" s="66"/>
      <c r="D1186" s="67"/>
      <c r="E1186" s="66"/>
      <c r="F1186" s="69"/>
      <c r="G1186" s="66"/>
      <c r="H1186" s="70"/>
      <c r="I1186" s="71"/>
      <c r="J1186" s="71"/>
      <c r="K1186" s="34" t="s">
        <v>65</v>
      </c>
      <c r="L1186" s="72">
        <v>1186</v>
      </c>
      <c r="M1186" s="72"/>
      <c r="N1186" s="73"/>
      <c r="O1186" s="79" t="s">
        <v>417</v>
      </c>
      <c r="P1186" s="79">
        <v>1</v>
      </c>
      <c r="Q1186" s="79" t="s">
        <v>418</v>
      </c>
      <c r="R1186" s="79"/>
      <c r="S1186" s="79"/>
      <c r="T1186" s="78" t="str">
        <f>REPLACE(INDEX(GroupVertices[Group],MATCH(Edges24[[#This Row],[Vertex 1]],GroupVertices[Vertex],0)),1,1,"")</f>
        <v>3</v>
      </c>
      <c r="U1186" s="78" t="str">
        <f>REPLACE(INDEX(GroupVertices[Group],MATCH(Edges24[[#This Row],[Vertex 2]],GroupVertices[Vertex],0)),1,1,"")</f>
        <v>1</v>
      </c>
      <c r="V1186" s="48"/>
      <c r="W1186" s="49"/>
      <c r="X1186" s="48"/>
      <c r="Y1186" s="49"/>
      <c r="Z1186" s="48"/>
      <c r="AA1186" s="49"/>
      <c r="AB1186" s="48"/>
      <c r="AC1186" s="49"/>
      <c r="AD1186" s="48"/>
    </row>
    <row r="1187" spans="1:30" ht="15">
      <c r="A1187" s="65" t="s">
        <v>299</v>
      </c>
      <c r="B1187" s="65" t="s">
        <v>345</v>
      </c>
      <c r="C1187" s="66"/>
      <c r="D1187" s="67"/>
      <c r="E1187" s="66"/>
      <c r="F1187" s="69"/>
      <c r="G1187" s="66"/>
      <c r="H1187" s="70"/>
      <c r="I1187" s="71"/>
      <c r="J1187" s="71"/>
      <c r="K1187" s="34" t="s">
        <v>65</v>
      </c>
      <c r="L1187" s="72">
        <v>1187</v>
      </c>
      <c r="M1187" s="72"/>
      <c r="N1187" s="73"/>
      <c r="O1187" s="79" t="s">
        <v>417</v>
      </c>
      <c r="P1187" s="79">
        <v>1</v>
      </c>
      <c r="Q1187" s="79" t="s">
        <v>418</v>
      </c>
      <c r="R1187" s="79"/>
      <c r="S1187" s="79"/>
      <c r="T1187" s="78" t="str">
        <f>REPLACE(INDEX(GroupVertices[Group],MATCH(Edges24[[#This Row],[Vertex 1]],GroupVertices[Vertex],0)),1,1,"")</f>
        <v>1</v>
      </c>
      <c r="U1187" s="78" t="str">
        <f>REPLACE(INDEX(GroupVertices[Group],MATCH(Edges24[[#This Row],[Vertex 2]],GroupVertices[Vertex],0)),1,1,"")</f>
        <v>1</v>
      </c>
      <c r="V1187" s="48"/>
      <c r="W1187" s="49"/>
      <c r="X1187" s="48"/>
      <c r="Y1187" s="49"/>
      <c r="Z1187" s="48"/>
      <c r="AA1187" s="49"/>
      <c r="AB1187" s="48"/>
      <c r="AC1187" s="49"/>
      <c r="AD1187" s="48"/>
    </row>
    <row r="1188" spans="1:30" ht="15">
      <c r="A1188" s="65" t="s">
        <v>344</v>
      </c>
      <c r="B1188" s="65" t="s">
        <v>345</v>
      </c>
      <c r="C1188" s="66"/>
      <c r="D1188" s="67"/>
      <c r="E1188" s="66"/>
      <c r="F1188" s="69"/>
      <c r="G1188" s="66"/>
      <c r="H1188" s="70"/>
      <c r="I1188" s="71"/>
      <c r="J1188" s="71"/>
      <c r="K1188" s="34" t="s">
        <v>66</v>
      </c>
      <c r="L1188" s="72">
        <v>1188</v>
      </c>
      <c r="M1188" s="72"/>
      <c r="N1188" s="73"/>
      <c r="O1188" s="79" t="s">
        <v>417</v>
      </c>
      <c r="P1188" s="79">
        <v>1</v>
      </c>
      <c r="Q1188" s="79" t="s">
        <v>418</v>
      </c>
      <c r="R1188" s="79"/>
      <c r="S1188" s="79"/>
      <c r="T1188" s="78" t="str">
        <f>REPLACE(INDEX(GroupVertices[Group],MATCH(Edges24[[#This Row],[Vertex 1]],GroupVertices[Vertex],0)),1,1,"")</f>
        <v>1</v>
      </c>
      <c r="U1188" s="78" t="str">
        <f>REPLACE(INDEX(GroupVertices[Group],MATCH(Edges24[[#This Row],[Vertex 2]],GroupVertices[Vertex],0)),1,1,"")</f>
        <v>1</v>
      </c>
      <c r="V1188" s="48"/>
      <c r="W1188" s="49"/>
      <c r="X1188" s="48"/>
      <c r="Y1188" s="49"/>
      <c r="Z1188" s="48"/>
      <c r="AA1188" s="49"/>
      <c r="AB1188" s="48"/>
      <c r="AC1188" s="49"/>
      <c r="AD1188" s="48"/>
    </row>
    <row r="1189" spans="1:30" ht="15">
      <c r="A1189" s="65" t="s">
        <v>345</v>
      </c>
      <c r="B1189" s="65" t="s">
        <v>344</v>
      </c>
      <c r="C1189" s="66"/>
      <c r="D1189" s="67"/>
      <c r="E1189" s="66"/>
      <c r="F1189" s="69"/>
      <c r="G1189" s="66"/>
      <c r="H1189" s="70"/>
      <c r="I1189" s="71"/>
      <c r="J1189" s="71"/>
      <c r="K1189" s="34" t="s">
        <v>66</v>
      </c>
      <c r="L1189" s="72">
        <v>1189</v>
      </c>
      <c r="M1189" s="72"/>
      <c r="N1189" s="73"/>
      <c r="O1189" s="79" t="s">
        <v>417</v>
      </c>
      <c r="P1189" s="79">
        <v>1</v>
      </c>
      <c r="Q1189" s="79" t="s">
        <v>418</v>
      </c>
      <c r="R1189" s="79"/>
      <c r="S1189" s="79"/>
      <c r="T1189" s="78" t="str">
        <f>REPLACE(INDEX(GroupVertices[Group],MATCH(Edges24[[#This Row],[Vertex 1]],GroupVertices[Vertex],0)),1,1,"")</f>
        <v>1</v>
      </c>
      <c r="U1189" s="78" t="str">
        <f>REPLACE(INDEX(GroupVertices[Group],MATCH(Edges24[[#This Row],[Vertex 2]],GroupVertices[Vertex],0)),1,1,"")</f>
        <v>1</v>
      </c>
      <c r="V1189" s="48"/>
      <c r="W1189" s="49"/>
      <c r="X1189" s="48"/>
      <c r="Y1189" s="49"/>
      <c r="Z1189" s="48"/>
      <c r="AA1189" s="49"/>
      <c r="AB1189" s="48"/>
      <c r="AC1189" s="49"/>
      <c r="AD1189" s="48"/>
    </row>
    <row r="1190" spans="1:30" ht="15">
      <c r="A1190" s="65" t="s">
        <v>345</v>
      </c>
      <c r="B1190" s="65" t="s">
        <v>385</v>
      </c>
      <c r="C1190" s="66"/>
      <c r="D1190" s="67"/>
      <c r="E1190" s="66"/>
      <c r="F1190" s="69"/>
      <c r="G1190" s="66"/>
      <c r="H1190" s="70"/>
      <c r="I1190" s="71"/>
      <c r="J1190" s="71"/>
      <c r="K1190" s="34" t="s">
        <v>65</v>
      </c>
      <c r="L1190" s="72">
        <v>1190</v>
      </c>
      <c r="M1190" s="72"/>
      <c r="N1190" s="73"/>
      <c r="O1190" s="79" t="s">
        <v>417</v>
      </c>
      <c r="P1190" s="79">
        <v>1</v>
      </c>
      <c r="Q1190" s="79" t="s">
        <v>418</v>
      </c>
      <c r="R1190" s="79"/>
      <c r="S1190" s="79"/>
      <c r="T1190" s="78" t="str">
        <f>REPLACE(INDEX(GroupVertices[Group],MATCH(Edges24[[#This Row],[Vertex 1]],GroupVertices[Vertex],0)),1,1,"")</f>
        <v>1</v>
      </c>
      <c r="U1190" s="78" t="str">
        <f>REPLACE(INDEX(GroupVertices[Group],MATCH(Edges24[[#This Row],[Vertex 2]],GroupVertices[Vertex],0)),1,1,"")</f>
        <v>1</v>
      </c>
      <c r="V1190" s="48"/>
      <c r="W1190" s="49"/>
      <c r="X1190" s="48"/>
      <c r="Y1190" s="49"/>
      <c r="Z1190" s="48"/>
      <c r="AA1190" s="49"/>
      <c r="AB1190" s="48"/>
      <c r="AC1190" s="49"/>
      <c r="AD1190" s="48"/>
    </row>
    <row r="1191" spans="1:30" ht="15">
      <c r="A1191" s="65" t="s">
        <v>345</v>
      </c>
      <c r="B1191" s="65" t="s">
        <v>333</v>
      </c>
      <c r="C1191" s="66"/>
      <c r="D1191" s="67"/>
      <c r="E1191" s="66"/>
      <c r="F1191" s="69"/>
      <c r="G1191" s="66"/>
      <c r="H1191" s="70"/>
      <c r="I1191" s="71"/>
      <c r="J1191" s="71"/>
      <c r="K1191" s="34" t="s">
        <v>66</v>
      </c>
      <c r="L1191" s="72">
        <v>1191</v>
      </c>
      <c r="M1191" s="72"/>
      <c r="N1191" s="73"/>
      <c r="O1191" s="79" t="s">
        <v>417</v>
      </c>
      <c r="P1191" s="79">
        <v>1</v>
      </c>
      <c r="Q1191" s="79" t="s">
        <v>418</v>
      </c>
      <c r="R1191" s="79"/>
      <c r="S1191" s="79"/>
      <c r="T1191" s="78" t="str">
        <f>REPLACE(INDEX(GroupVertices[Group],MATCH(Edges24[[#This Row],[Vertex 1]],GroupVertices[Vertex],0)),1,1,"")</f>
        <v>1</v>
      </c>
      <c r="U1191" s="78" t="str">
        <f>REPLACE(INDEX(GroupVertices[Group],MATCH(Edges24[[#This Row],[Vertex 2]],GroupVertices[Vertex],0)),1,1,"")</f>
        <v>1</v>
      </c>
      <c r="V1191" s="48"/>
      <c r="W1191" s="49"/>
      <c r="X1191" s="48"/>
      <c r="Y1191" s="49"/>
      <c r="Z1191" s="48"/>
      <c r="AA1191" s="49"/>
      <c r="AB1191" s="48"/>
      <c r="AC1191" s="49"/>
      <c r="AD1191" s="48"/>
    </row>
    <row r="1192" spans="1:30" ht="15">
      <c r="A1192" s="65" t="s">
        <v>345</v>
      </c>
      <c r="B1192" s="65" t="s">
        <v>363</v>
      </c>
      <c r="C1192" s="66"/>
      <c r="D1192" s="67"/>
      <c r="E1192" s="66"/>
      <c r="F1192" s="69"/>
      <c r="G1192" s="66"/>
      <c r="H1192" s="70"/>
      <c r="I1192" s="71"/>
      <c r="J1192" s="71"/>
      <c r="K1192" s="34" t="s">
        <v>65</v>
      </c>
      <c r="L1192" s="72">
        <v>1192</v>
      </c>
      <c r="M1192" s="72"/>
      <c r="N1192" s="73"/>
      <c r="O1192" s="79" t="s">
        <v>417</v>
      </c>
      <c r="P1192" s="79">
        <v>1</v>
      </c>
      <c r="Q1192" s="79" t="s">
        <v>418</v>
      </c>
      <c r="R1192" s="79"/>
      <c r="S1192" s="79"/>
      <c r="T1192" s="78" t="str">
        <f>REPLACE(INDEX(GroupVertices[Group],MATCH(Edges24[[#This Row],[Vertex 1]],GroupVertices[Vertex],0)),1,1,"")</f>
        <v>1</v>
      </c>
      <c r="U1192" s="78" t="str">
        <f>REPLACE(INDEX(GroupVertices[Group],MATCH(Edges24[[#This Row],[Vertex 2]],GroupVertices[Vertex],0)),1,1,"")</f>
        <v>2</v>
      </c>
      <c r="V1192" s="48"/>
      <c r="W1192" s="49"/>
      <c r="X1192" s="48"/>
      <c r="Y1192" s="49"/>
      <c r="Z1192" s="48"/>
      <c r="AA1192" s="49"/>
      <c r="AB1192" s="48"/>
      <c r="AC1192" s="49"/>
      <c r="AD1192" s="48"/>
    </row>
    <row r="1193" spans="1:30" ht="15">
      <c r="A1193" s="65" t="s">
        <v>199</v>
      </c>
      <c r="B1193" s="65" t="s">
        <v>345</v>
      </c>
      <c r="C1193" s="66"/>
      <c r="D1193" s="67"/>
      <c r="E1193" s="66"/>
      <c r="F1193" s="69"/>
      <c r="G1193" s="66"/>
      <c r="H1193" s="70"/>
      <c r="I1193" s="71"/>
      <c r="J1193" s="71"/>
      <c r="K1193" s="34" t="s">
        <v>65</v>
      </c>
      <c r="L1193" s="72">
        <v>1193</v>
      </c>
      <c r="M1193" s="72"/>
      <c r="N1193" s="73"/>
      <c r="O1193" s="79" t="s">
        <v>417</v>
      </c>
      <c r="P1193" s="79">
        <v>1</v>
      </c>
      <c r="Q1193" s="79" t="s">
        <v>418</v>
      </c>
      <c r="R1193" s="79"/>
      <c r="S1193" s="79"/>
      <c r="T1193" s="78" t="str">
        <f>REPLACE(INDEX(GroupVertices[Group],MATCH(Edges24[[#This Row],[Vertex 1]],GroupVertices[Vertex],0)),1,1,"")</f>
        <v>1</v>
      </c>
      <c r="U1193" s="78" t="str">
        <f>REPLACE(INDEX(GroupVertices[Group],MATCH(Edges24[[#This Row],[Vertex 2]],GroupVertices[Vertex],0)),1,1,"")</f>
        <v>1</v>
      </c>
      <c r="V1193" s="48"/>
      <c r="W1193" s="49"/>
      <c r="X1193" s="48"/>
      <c r="Y1193" s="49"/>
      <c r="Z1193" s="48"/>
      <c r="AA1193" s="49"/>
      <c r="AB1193" s="48"/>
      <c r="AC1193" s="49"/>
      <c r="AD1193" s="48"/>
    </row>
    <row r="1194" spans="1:30" ht="15">
      <c r="A1194" s="65" t="s">
        <v>333</v>
      </c>
      <c r="B1194" s="65" t="s">
        <v>345</v>
      </c>
      <c r="C1194" s="66"/>
      <c r="D1194" s="67"/>
      <c r="E1194" s="66"/>
      <c r="F1194" s="69"/>
      <c r="G1194" s="66"/>
      <c r="H1194" s="70"/>
      <c r="I1194" s="71"/>
      <c r="J1194" s="71"/>
      <c r="K1194" s="34" t="s">
        <v>66</v>
      </c>
      <c r="L1194" s="72">
        <v>1194</v>
      </c>
      <c r="M1194" s="72"/>
      <c r="N1194" s="73"/>
      <c r="O1194" s="79" t="s">
        <v>417</v>
      </c>
      <c r="P1194" s="79">
        <v>1</v>
      </c>
      <c r="Q1194" s="79" t="s">
        <v>418</v>
      </c>
      <c r="R1194" s="79"/>
      <c r="S1194" s="79"/>
      <c r="T1194" s="78" t="str">
        <f>REPLACE(INDEX(GroupVertices[Group],MATCH(Edges24[[#This Row],[Vertex 1]],GroupVertices[Vertex],0)),1,1,"")</f>
        <v>1</v>
      </c>
      <c r="U1194" s="78" t="str">
        <f>REPLACE(INDEX(GroupVertices[Group],MATCH(Edges24[[#This Row],[Vertex 2]],GroupVertices[Vertex],0)),1,1,"")</f>
        <v>1</v>
      </c>
      <c r="V1194" s="48"/>
      <c r="W1194" s="49"/>
      <c r="X1194" s="48"/>
      <c r="Y1194" s="49"/>
      <c r="Z1194" s="48"/>
      <c r="AA1194" s="49"/>
      <c r="AB1194" s="48"/>
      <c r="AC1194" s="49"/>
      <c r="AD1194" s="48"/>
    </row>
    <row r="1195" spans="1:30" ht="15">
      <c r="A1195" s="65" t="s">
        <v>329</v>
      </c>
      <c r="B1195" s="65" t="s">
        <v>345</v>
      </c>
      <c r="C1195" s="66"/>
      <c r="D1195" s="67"/>
      <c r="E1195" s="66"/>
      <c r="F1195" s="69"/>
      <c r="G1195" s="66"/>
      <c r="H1195" s="70"/>
      <c r="I1195" s="71"/>
      <c r="J1195" s="71"/>
      <c r="K1195" s="34" t="s">
        <v>65</v>
      </c>
      <c r="L1195" s="72">
        <v>1195</v>
      </c>
      <c r="M1195" s="72"/>
      <c r="N1195" s="73"/>
      <c r="O1195" s="79" t="s">
        <v>417</v>
      </c>
      <c r="P1195" s="79">
        <v>1</v>
      </c>
      <c r="Q1195" s="79" t="s">
        <v>418</v>
      </c>
      <c r="R1195" s="79"/>
      <c r="S1195" s="79"/>
      <c r="T1195" s="78" t="str">
        <f>REPLACE(INDEX(GroupVertices[Group],MATCH(Edges24[[#This Row],[Vertex 1]],GroupVertices[Vertex],0)),1,1,"")</f>
        <v>2</v>
      </c>
      <c r="U1195" s="78" t="str">
        <f>REPLACE(INDEX(GroupVertices[Group],MATCH(Edges24[[#This Row],[Vertex 2]],GroupVertices[Vertex],0)),1,1,"")</f>
        <v>1</v>
      </c>
      <c r="V1195" s="48"/>
      <c r="W1195" s="49"/>
      <c r="X1195" s="48"/>
      <c r="Y1195" s="49"/>
      <c r="Z1195" s="48"/>
      <c r="AA1195" s="49"/>
      <c r="AB1195" s="48"/>
      <c r="AC1195" s="49"/>
      <c r="AD1195" s="48"/>
    </row>
    <row r="1196" spans="1:30" ht="15">
      <c r="A1196" s="65" t="s">
        <v>317</v>
      </c>
      <c r="B1196" s="65" t="s">
        <v>345</v>
      </c>
      <c r="C1196" s="66"/>
      <c r="D1196" s="67"/>
      <c r="E1196" s="66"/>
      <c r="F1196" s="69"/>
      <c r="G1196" s="66"/>
      <c r="H1196" s="70"/>
      <c r="I1196" s="71"/>
      <c r="J1196" s="71"/>
      <c r="K1196" s="34" t="s">
        <v>65</v>
      </c>
      <c r="L1196" s="72">
        <v>1196</v>
      </c>
      <c r="M1196" s="72"/>
      <c r="N1196" s="73"/>
      <c r="O1196" s="79" t="s">
        <v>417</v>
      </c>
      <c r="P1196" s="79">
        <v>1</v>
      </c>
      <c r="Q1196" s="79" t="s">
        <v>418</v>
      </c>
      <c r="R1196" s="79"/>
      <c r="S1196" s="79"/>
      <c r="T1196" s="78" t="str">
        <f>REPLACE(INDEX(GroupVertices[Group],MATCH(Edges24[[#This Row],[Vertex 1]],GroupVertices[Vertex],0)),1,1,"")</f>
        <v>3</v>
      </c>
      <c r="U1196" s="78" t="str">
        <f>REPLACE(INDEX(GroupVertices[Group],MATCH(Edges24[[#This Row],[Vertex 2]],GroupVertices[Vertex],0)),1,1,"")</f>
        <v>1</v>
      </c>
      <c r="V1196" s="48"/>
      <c r="W1196" s="49"/>
      <c r="X1196" s="48"/>
      <c r="Y1196" s="49"/>
      <c r="Z1196" s="48"/>
      <c r="AA1196" s="49"/>
      <c r="AB1196" s="48"/>
      <c r="AC1196" s="49"/>
      <c r="AD1196" s="48"/>
    </row>
    <row r="1197" spans="1:30" ht="15">
      <c r="A1197" s="65" t="s">
        <v>339</v>
      </c>
      <c r="B1197" s="65" t="s">
        <v>345</v>
      </c>
      <c r="C1197" s="66"/>
      <c r="D1197" s="67"/>
      <c r="E1197" s="66"/>
      <c r="F1197" s="69"/>
      <c r="G1197" s="66"/>
      <c r="H1197" s="70"/>
      <c r="I1197" s="71"/>
      <c r="J1197" s="71"/>
      <c r="K1197" s="34" t="s">
        <v>65</v>
      </c>
      <c r="L1197" s="72">
        <v>1197</v>
      </c>
      <c r="M1197" s="72"/>
      <c r="N1197" s="73"/>
      <c r="O1197" s="79" t="s">
        <v>417</v>
      </c>
      <c r="P1197" s="79">
        <v>1</v>
      </c>
      <c r="Q1197" s="79" t="s">
        <v>418</v>
      </c>
      <c r="R1197" s="79"/>
      <c r="S1197" s="79"/>
      <c r="T1197" s="78" t="str">
        <f>REPLACE(INDEX(GroupVertices[Group],MATCH(Edges24[[#This Row],[Vertex 1]],GroupVertices[Vertex],0)),1,1,"")</f>
        <v>2</v>
      </c>
      <c r="U1197" s="78" t="str">
        <f>REPLACE(INDEX(GroupVertices[Group],MATCH(Edges24[[#This Row],[Vertex 2]],GroupVertices[Vertex],0)),1,1,"")</f>
        <v>1</v>
      </c>
      <c r="V1197" s="48"/>
      <c r="W1197" s="49"/>
      <c r="X1197" s="48"/>
      <c r="Y1197" s="49"/>
      <c r="Z1197" s="48"/>
      <c r="AA1197" s="49"/>
      <c r="AB1197" s="48"/>
      <c r="AC1197" s="49"/>
      <c r="AD1197" s="48"/>
    </row>
    <row r="1198" spans="1:30" ht="15">
      <c r="A1198" s="65" t="s">
        <v>343</v>
      </c>
      <c r="B1198" s="65" t="s">
        <v>345</v>
      </c>
      <c r="C1198" s="66"/>
      <c r="D1198" s="67"/>
      <c r="E1198" s="66"/>
      <c r="F1198" s="69"/>
      <c r="G1198" s="66"/>
      <c r="H1198" s="70"/>
      <c r="I1198" s="71"/>
      <c r="J1198" s="71"/>
      <c r="K1198" s="34" t="s">
        <v>65</v>
      </c>
      <c r="L1198" s="72">
        <v>1198</v>
      </c>
      <c r="M1198" s="72"/>
      <c r="N1198" s="73"/>
      <c r="O1198" s="79" t="s">
        <v>417</v>
      </c>
      <c r="P1198" s="79">
        <v>1</v>
      </c>
      <c r="Q1198" s="79" t="s">
        <v>418</v>
      </c>
      <c r="R1198" s="79"/>
      <c r="S1198" s="79"/>
      <c r="T1198" s="78" t="str">
        <f>REPLACE(INDEX(GroupVertices[Group],MATCH(Edges24[[#This Row],[Vertex 1]],GroupVertices[Vertex],0)),1,1,"")</f>
        <v>3</v>
      </c>
      <c r="U1198" s="78" t="str">
        <f>REPLACE(INDEX(GroupVertices[Group],MATCH(Edges24[[#This Row],[Vertex 2]],GroupVertices[Vertex],0)),1,1,"")</f>
        <v>1</v>
      </c>
      <c r="V1198" s="48"/>
      <c r="W1198" s="49"/>
      <c r="X1198" s="48"/>
      <c r="Y1198" s="49"/>
      <c r="Z1198" s="48"/>
      <c r="AA1198" s="49"/>
      <c r="AB1198" s="48"/>
      <c r="AC1198" s="49"/>
      <c r="AD1198" s="48"/>
    </row>
    <row r="1199" spans="1:30" ht="15">
      <c r="A1199" s="65" t="s">
        <v>312</v>
      </c>
      <c r="B1199" s="65" t="s">
        <v>317</v>
      </c>
      <c r="C1199" s="66"/>
      <c r="D1199" s="67"/>
      <c r="E1199" s="66"/>
      <c r="F1199" s="69"/>
      <c r="G1199" s="66"/>
      <c r="H1199" s="70"/>
      <c r="I1199" s="71"/>
      <c r="J1199" s="71"/>
      <c r="K1199" s="34" t="s">
        <v>65</v>
      </c>
      <c r="L1199" s="72">
        <v>1199</v>
      </c>
      <c r="M1199" s="72"/>
      <c r="N1199" s="73"/>
      <c r="O1199" s="79" t="s">
        <v>417</v>
      </c>
      <c r="P1199" s="79">
        <v>1</v>
      </c>
      <c r="Q1199" s="79" t="s">
        <v>418</v>
      </c>
      <c r="R1199" s="79"/>
      <c r="S1199" s="79"/>
      <c r="T1199" s="78" t="str">
        <f>REPLACE(INDEX(GroupVertices[Group],MATCH(Edges24[[#This Row],[Vertex 1]],GroupVertices[Vertex],0)),1,1,"")</f>
        <v>2</v>
      </c>
      <c r="U1199" s="78" t="str">
        <f>REPLACE(INDEX(GroupVertices[Group],MATCH(Edges24[[#This Row],[Vertex 2]],GroupVertices[Vertex],0)),1,1,"")</f>
        <v>3</v>
      </c>
      <c r="V1199" s="48"/>
      <c r="W1199" s="49"/>
      <c r="X1199" s="48"/>
      <c r="Y1199" s="49"/>
      <c r="Z1199" s="48"/>
      <c r="AA1199" s="49"/>
      <c r="AB1199" s="48"/>
      <c r="AC1199" s="49"/>
      <c r="AD1199" s="48"/>
    </row>
    <row r="1200" spans="1:30" ht="15">
      <c r="A1200" s="65" t="s">
        <v>317</v>
      </c>
      <c r="B1200" s="65" t="s">
        <v>344</v>
      </c>
      <c r="C1200" s="66"/>
      <c r="D1200" s="67"/>
      <c r="E1200" s="66"/>
      <c r="F1200" s="69"/>
      <c r="G1200" s="66"/>
      <c r="H1200" s="70"/>
      <c r="I1200" s="71"/>
      <c r="J1200" s="71"/>
      <c r="K1200" s="34" t="s">
        <v>65</v>
      </c>
      <c r="L1200" s="72">
        <v>1200</v>
      </c>
      <c r="M1200" s="72"/>
      <c r="N1200" s="73"/>
      <c r="O1200" s="79" t="s">
        <v>417</v>
      </c>
      <c r="P1200" s="79">
        <v>1</v>
      </c>
      <c r="Q1200" s="79" t="s">
        <v>418</v>
      </c>
      <c r="R1200" s="79"/>
      <c r="S1200" s="79"/>
      <c r="T1200" s="78" t="str">
        <f>REPLACE(INDEX(GroupVertices[Group],MATCH(Edges24[[#This Row],[Vertex 1]],GroupVertices[Vertex],0)),1,1,"")</f>
        <v>3</v>
      </c>
      <c r="U1200" s="78" t="str">
        <f>REPLACE(INDEX(GroupVertices[Group],MATCH(Edges24[[#This Row],[Vertex 2]],GroupVertices[Vertex],0)),1,1,"")</f>
        <v>1</v>
      </c>
      <c r="V1200" s="48"/>
      <c r="W1200" s="49"/>
      <c r="X1200" s="48"/>
      <c r="Y1200" s="49"/>
      <c r="Z1200" s="48"/>
      <c r="AA1200" s="49"/>
      <c r="AB1200" s="48"/>
      <c r="AC1200" s="49"/>
      <c r="AD1200" s="48"/>
    </row>
    <row r="1201" spans="1:30" ht="15">
      <c r="A1201" s="65" t="s">
        <v>317</v>
      </c>
      <c r="B1201" s="65" t="s">
        <v>276</v>
      </c>
      <c r="C1201" s="66"/>
      <c r="D1201" s="67"/>
      <c r="E1201" s="66"/>
      <c r="F1201" s="69"/>
      <c r="G1201" s="66"/>
      <c r="H1201" s="70"/>
      <c r="I1201" s="71"/>
      <c r="J1201" s="71"/>
      <c r="K1201" s="34" t="s">
        <v>65</v>
      </c>
      <c r="L1201" s="72">
        <v>1201</v>
      </c>
      <c r="M1201" s="72"/>
      <c r="N1201" s="73"/>
      <c r="O1201" s="79" t="s">
        <v>417</v>
      </c>
      <c r="P1201" s="79">
        <v>1</v>
      </c>
      <c r="Q1201" s="79" t="s">
        <v>418</v>
      </c>
      <c r="R1201" s="79"/>
      <c r="S1201" s="79"/>
      <c r="T1201" s="78" t="str">
        <f>REPLACE(INDEX(GroupVertices[Group],MATCH(Edges24[[#This Row],[Vertex 1]],GroupVertices[Vertex],0)),1,1,"")</f>
        <v>3</v>
      </c>
      <c r="U1201" s="78" t="str">
        <f>REPLACE(INDEX(GroupVertices[Group],MATCH(Edges24[[#This Row],[Vertex 2]],GroupVertices[Vertex],0)),1,1,"")</f>
        <v>3</v>
      </c>
      <c r="V1201" s="48"/>
      <c r="W1201" s="49"/>
      <c r="X1201" s="48"/>
      <c r="Y1201" s="49"/>
      <c r="Z1201" s="48"/>
      <c r="AA1201" s="49"/>
      <c r="AB1201" s="48"/>
      <c r="AC1201" s="49"/>
      <c r="AD1201" s="48"/>
    </row>
    <row r="1202" spans="1:30" ht="15">
      <c r="A1202" s="65" t="s">
        <v>317</v>
      </c>
      <c r="B1202" s="65" t="s">
        <v>222</v>
      </c>
      <c r="C1202" s="66"/>
      <c r="D1202" s="67"/>
      <c r="E1202" s="66"/>
      <c r="F1202" s="69"/>
      <c r="G1202" s="66"/>
      <c r="H1202" s="70"/>
      <c r="I1202" s="71"/>
      <c r="J1202" s="71"/>
      <c r="K1202" s="34" t="s">
        <v>65</v>
      </c>
      <c r="L1202" s="72">
        <v>1202</v>
      </c>
      <c r="M1202" s="72"/>
      <c r="N1202" s="73"/>
      <c r="O1202" s="79" t="s">
        <v>417</v>
      </c>
      <c r="P1202" s="79">
        <v>1</v>
      </c>
      <c r="Q1202" s="79" t="s">
        <v>418</v>
      </c>
      <c r="R1202" s="79"/>
      <c r="S1202" s="79"/>
      <c r="T1202" s="78" t="str">
        <f>REPLACE(INDEX(GroupVertices[Group],MATCH(Edges24[[#This Row],[Vertex 1]],GroupVertices[Vertex],0)),1,1,"")</f>
        <v>3</v>
      </c>
      <c r="U1202" s="78" t="str">
        <f>REPLACE(INDEX(GroupVertices[Group],MATCH(Edges24[[#This Row],[Vertex 2]],GroupVertices[Vertex],0)),1,1,"")</f>
        <v>3</v>
      </c>
      <c r="V1202" s="48"/>
      <c r="W1202" s="49"/>
      <c r="X1202" s="48"/>
      <c r="Y1202" s="49"/>
      <c r="Z1202" s="48"/>
      <c r="AA1202" s="49"/>
      <c r="AB1202" s="48"/>
      <c r="AC1202" s="49"/>
      <c r="AD1202" s="48"/>
    </row>
    <row r="1203" spans="1:30" ht="15">
      <c r="A1203" s="65" t="s">
        <v>317</v>
      </c>
      <c r="B1203" s="65" t="s">
        <v>350</v>
      </c>
      <c r="C1203" s="66"/>
      <c r="D1203" s="67"/>
      <c r="E1203" s="66"/>
      <c r="F1203" s="69"/>
      <c r="G1203" s="66"/>
      <c r="H1203" s="70"/>
      <c r="I1203" s="71"/>
      <c r="J1203" s="71"/>
      <c r="K1203" s="34" t="s">
        <v>65</v>
      </c>
      <c r="L1203" s="72">
        <v>1203</v>
      </c>
      <c r="M1203" s="72"/>
      <c r="N1203" s="73"/>
      <c r="O1203" s="79" t="s">
        <v>417</v>
      </c>
      <c r="P1203" s="79">
        <v>1</v>
      </c>
      <c r="Q1203" s="79" t="s">
        <v>418</v>
      </c>
      <c r="R1203" s="79"/>
      <c r="S1203" s="79"/>
      <c r="T1203" s="78" t="str">
        <f>REPLACE(INDEX(GroupVertices[Group],MATCH(Edges24[[#This Row],[Vertex 1]],GroupVertices[Vertex],0)),1,1,"")</f>
        <v>3</v>
      </c>
      <c r="U1203" s="78" t="str">
        <f>REPLACE(INDEX(GroupVertices[Group],MATCH(Edges24[[#This Row],[Vertex 2]],GroupVertices[Vertex],0)),1,1,"")</f>
        <v>3</v>
      </c>
      <c r="V1203" s="48"/>
      <c r="W1203" s="49"/>
      <c r="X1203" s="48"/>
      <c r="Y1203" s="49"/>
      <c r="Z1203" s="48"/>
      <c r="AA1203" s="49"/>
      <c r="AB1203" s="48"/>
      <c r="AC1203" s="49"/>
      <c r="AD1203" s="48"/>
    </row>
    <row r="1204" spans="1:30" ht="15">
      <c r="A1204" s="65" t="s">
        <v>317</v>
      </c>
      <c r="B1204" s="65" t="s">
        <v>274</v>
      </c>
      <c r="C1204" s="66"/>
      <c r="D1204" s="67"/>
      <c r="E1204" s="66"/>
      <c r="F1204" s="69"/>
      <c r="G1204" s="66"/>
      <c r="H1204" s="70"/>
      <c r="I1204" s="71"/>
      <c r="J1204" s="71"/>
      <c r="K1204" s="34" t="s">
        <v>65</v>
      </c>
      <c r="L1204" s="72">
        <v>1204</v>
      </c>
      <c r="M1204" s="72"/>
      <c r="N1204" s="73"/>
      <c r="O1204" s="79" t="s">
        <v>417</v>
      </c>
      <c r="P1204" s="79">
        <v>1</v>
      </c>
      <c r="Q1204" s="79" t="s">
        <v>418</v>
      </c>
      <c r="R1204" s="79"/>
      <c r="S1204" s="79"/>
      <c r="T1204" s="78" t="str">
        <f>REPLACE(INDEX(GroupVertices[Group],MATCH(Edges24[[#This Row],[Vertex 1]],GroupVertices[Vertex],0)),1,1,"")</f>
        <v>3</v>
      </c>
      <c r="U1204" s="78" t="str">
        <f>REPLACE(INDEX(GroupVertices[Group],MATCH(Edges24[[#This Row],[Vertex 2]],GroupVertices[Vertex],0)),1,1,"")</f>
        <v>3</v>
      </c>
      <c r="V1204" s="48"/>
      <c r="W1204" s="49"/>
      <c r="X1204" s="48"/>
      <c r="Y1204" s="49"/>
      <c r="Z1204" s="48"/>
      <c r="AA1204" s="49"/>
      <c r="AB1204" s="48"/>
      <c r="AC1204" s="49"/>
      <c r="AD1204" s="48"/>
    </row>
    <row r="1205" spans="1:30" ht="15">
      <c r="A1205" s="65" t="s">
        <v>317</v>
      </c>
      <c r="B1205" s="65" t="s">
        <v>335</v>
      </c>
      <c r="C1205" s="66"/>
      <c r="D1205" s="67"/>
      <c r="E1205" s="66"/>
      <c r="F1205" s="69"/>
      <c r="G1205" s="66"/>
      <c r="H1205" s="70"/>
      <c r="I1205" s="71"/>
      <c r="J1205" s="71"/>
      <c r="K1205" s="34" t="s">
        <v>65</v>
      </c>
      <c r="L1205" s="72">
        <v>1205</v>
      </c>
      <c r="M1205" s="72"/>
      <c r="N1205" s="73"/>
      <c r="O1205" s="79" t="s">
        <v>417</v>
      </c>
      <c r="P1205" s="79">
        <v>1</v>
      </c>
      <c r="Q1205" s="79" t="s">
        <v>418</v>
      </c>
      <c r="R1205" s="79"/>
      <c r="S1205" s="79"/>
      <c r="T1205" s="78" t="str">
        <f>REPLACE(INDEX(GroupVertices[Group],MATCH(Edges24[[#This Row],[Vertex 1]],GroupVertices[Vertex],0)),1,1,"")</f>
        <v>3</v>
      </c>
      <c r="U1205" s="78" t="str">
        <f>REPLACE(INDEX(GroupVertices[Group],MATCH(Edges24[[#This Row],[Vertex 2]],GroupVertices[Vertex],0)),1,1,"")</f>
        <v>2</v>
      </c>
      <c r="V1205" s="48"/>
      <c r="W1205" s="49"/>
      <c r="X1205" s="48"/>
      <c r="Y1205" s="49"/>
      <c r="Z1205" s="48"/>
      <c r="AA1205" s="49"/>
      <c r="AB1205" s="48"/>
      <c r="AC1205" s="49"/>
      <c r="AD1205" s="48"/>
    </row>
    <row r="1206" spans="1:30" ht="15">
      <c r="A1206" s="65" t="s">
        <v>317</v>
      </c>
      <c r="B1206" s="65" t="s">
        <v>270</v>
      </c>
      <c r="C1206" s="66"/>
      <c r="D1206" s="67"/>
      <c r="E1206" s="66"/>
      <c r="F1206" s="69"/>
      <c r="G1206" s="66"/>
      <c r="H1206" s="70"/>
      <c r="I1206" s="71"/>
      <c r="J1206" s="71"/>
      <c r="K1206" s="34" t="s">
        <v>65</v>
      </c>
      <c r="L1206" s="72">
        <v>1206</v>
      </c>
      <c r="M1206" s="72"/>
      <c r="N1206" s="73"/>
      <c r="O1206" s="79" t="s">
        <v>417</v>
      </c>
      <c r="P1206" s="79">
        <v>1</v>
      </c>
      <c r="Q1206" s="79" t="s">
        <v>418</v>
      </c>
      <c r="R1206" s="79"/>
      <c r="S1206" s="79"/>
      <c r="T1206" s="78" t="str">
        <f>REPLACE(INDEX(GroupVertices[Group],MATCH(Edges24[[#This Row],[Vertex 1]],GroupVertices[Vertex],0)),1,1,"")</f>
        <v>3</v>
      </c>
      <c r="U1206" s="78" t="str">
        <f>REPLACE(INDEX(GroupVertices[Group],MATCH(Edges24[[#This Row],[Vertex 2]],GroupVertices[Vertex],0)),1,1,"")</f>
        <v>2</v>
      </c>
      <c r="V1206" s="48"/>
      <c r="W1206" s="49"/>
      <c r="X1206" s="48"/>
      <c r="Y1206" s="49"/>
      <c r="Z1206" s="48"/>
      <c r="AA1206" s="49"/>
      <c r="AB1206" s="48"/>
      <c r="AC1206" s="49"/>
      <c r="AD1206" s="48"/>
    </row>
    <row r="1207" spans="1:30" ht="15">
      <c r="A1207" s="65" t="s">
        <v>317</v>
      </c>
      <c r="B1207" s="65" t="s">
        <v>275</v>
      </c>
      <c r="C1207" s="66"/>
      <c r="D1207" s="67"/>
      <c r="E1207" s="66"/>
      <c r="F1207" s="69"/>
      <c r="G1207" s="66"/>
      <c r="H1207" s="70"/>
      <c r="I1207" s="71"/>
      <c r="J1207" s="71"/>
      <c r="K1207" s="34" t="s">
        <v>65</v>
      </c>
      <c r="L1207" s="72">
        <v>1207</v>
      </c>
      <c r="M1207" s="72"/>
      <c r="N1207" s="73"/>
      <c r="O1207" s="79" t="s">
        <v>417</v>
      </c>
      <c r="P1207" s="79">
        <v>1</v>
      </c>
      <c r="Q1207" s="79" t="s">
        <v>418</v>
      </c>
      <c r="R1207" s="79"/>
      <c r="S1207" s="79"/>
      <c r="T1207" s="78" t="str">
        <f>REPLACE(INDEX(GroupVertices[Group],MATCH(Edges24[[#This Row],[Vertex 1]],GroupVertices[Vertex],0)),1,1,"")</f>
        <v>3</v>
      </c>
      <c r="U1207" s="78" t="str">
        <f>REPLACE(INDEX(GroupVertices[Group],MATCH(Edges24[[#This Row],[Vertex 2]],GroupVertices[Vertex],0)),1,1,"")</f>
        <v>3</v>
      </c>
      <c r="V1207" s="48"/>
      <c r="W1207" s="49"/>
      <c r="X1207" s="48"/>
      <c r="Y1207" s="49"/>
      <c r="Z1207" s="48"/>
      <c r="AA1207" s="49"/>
      <c r="AB1207" s="48"/>
      <c r="AC1207" s="49"/>
      <c r="AD1207" s="48"/>
    </row>
    <row r="1208" spans="1:30" ht="15">
      <c r="A1208" s="65" t="s">
        <v>317</v>
      </c>
      <c r="B1208" s="65" t="s">
        <v>295</v>
      </c>
      <c r="C1208" s="66"/>
      <c r="D1208" s="67"/>
      <c r="E1208" s="66"/>
      <c r="F1208" s="69"/>
      <c r="G1208" s="66"/>
      <c r="H1208" s="70"/>
      <c r="I1208" s="71"/>
      <c r="J1208" s="71"/>
      <c r="K1208" s="34" t="s">
        <v>65</v>
      </c>
      <c r="L1208" s="72">
        <v>1208</v>
      </c>
      <c r="M1208" s="72"/>
      <c r="N1208" s="73"/>
      <c r="O1208" s="79" t="s">
        <v>417</v>
      </c>
      <c r="P1208" s="79">
        <v>1</v>
      </c>
      <c r="Q1208" s="79" t="s">
        <v>418</v>
      </c>
      <c r="R1208" s="79"/>
      <c r="S1208" s="79"/>
      <c r="T1208" s="78" t="str">
        <f>REPLACE(INDEX(GroupVertices[Group],MATCH(Edges24[[#This Row],[Vertex 1]],GroupVertices[Vertex],0)),1,1,"")</f>
        <v>3</v>
      </c>
      <c r="U1208" s="78" t="str">
        <f>REPLACE(INDEX(GroupVertices[Group],MATCH(Edges24[[#This Row],[Vertex 2]],GroupVertices[Vertex],0)),1,1,"")</f>
        <v>2</v>
      </c>
      <c r="V1208" s="48"/>
      <c r="W1208" s="49"/>
      <c r="X1208" s="48"/>
      <c r="Y1208" s="49"/>
      <c r="Z1208" s="48"/>
      <c r="AA1208" s="49"/>
      <c r="AB1208" s="48"/>
      <c r="AC1208" s="49"/>
      <c r="AD1208" s="48"/>
    </row>
    <row r="1209" spans="1:30" ht="15">
      <c r="A1209" s="65" t="s">
        <v>317</v>
      </c>
      <c r="B1209" s="65" t="s">
        <v>329</v>
      </c>
      <c r="C1209" s="66"/>
      <c r="D1209" s="67"/>
      <c r="E1209" s="66"/>
      <c r="F1209" s="69"/>
      <c r="G1209" s="66"/>
      <c r="H1209" s="70"/>
      <c r="I1209" s="71"/>
      <c r="J1209" s="71"/>
      <c r="K1209" s="34" t="s">
        <v>65</v>
      </c>
      <c r="L1209" s="72">
        <v>1209</v>
      </c>
      <c r="M1209" s="72"/>
      <c r="N1209" s="73"/>
      <c r="O1209" s="79" t="s">
        <v>417</v>
      </c>
      <c r="P1209" s="79">
        <v>1</v>
      </c>
      <c r="Q1209" s="79" t="s">
        <v>418</v>
      </c>
      <c r="R1209" s="79"/>
      <c r="S1209" s="79"/>
      <c r="T1209" s="78" t="str">
        <f>REPLACE(INDEX(GroupVertices[Group],MATCH(Edges24[[#This Row],[Vertex 1]],GroupVertices[Vertex],0)),1,1,"")</f>
        <v>3</v>
      </c>
      <c r="U1209" s="78" t="str">
        <f>REPLACE(INDEX(GroupVertices[Group],MATCH(Edges24[[#This Row],[Vertex 2]],GroupVertices[Vertex],0)),1,1,"")</f>
        <v>2</v>
      </c>
      <c r="V1209" s="48"/>
      <c r="W1209" s="49"/>
      <c r="X1209" s="48"/>
      <c r="Y1209" s="49"/>
      <c r="Z1209" s="48"/>
      <c r="AA1209" s="49"/>
      <c r="AB1209" s="48"/>
      <c r="AC1209" s="49"/>
      <c r="AD1209" s="48"/>
    </row>
    <row r="1210" spans="1:30" ht="15">
      <c r="A1210" s="65" t="s">
        <v>317</v>
      </c>
      <c r="B1210" s="65" t="s">
        <v>305</v>
      </c>
      <c r="C1210" s="66"/>
      <c r="D1210" s="67"/>
      <c r="E1210" s="66"/>
      <c r="F1210" s="69"/>
      <c r="G1210" s="66"/>
      <c r="H1210" s="70"/>
      <c r="I1210" s="71"/>
      <c r="J1210" s="71"/>
      <c r="K1210" s="34" t="s">
        <v>65</v>
      </c>
      <c r="L1210" s="72">
        <v>1210</v>
      </c>
      <c r="M1210" s="72"/>
      <c r="N1210" s="73"/>
      <c r="O1210" s="79" t="s">
        <v>417</v>
      </c>
      <c r="P1210" s="79">
        <v>1</v>
      </c>
      <c r="Q1210" s="79" t="s">
        <v>418</v>
      </c>
      <c r="R1210" s="79"/>
      <c r="S1210" s="79"/>
      <c r="T1210" s="78" t="str">
        <f>REPLACE(INDEX(GroupVertices[Group],MATCH(Edges24[[#This Row],[Vertex 1]],GroupVertices[Vertex],0)),1,1,"")</f>
        <v>3</v>
      </c>
      <c r="U1210" s="78" t="str">
        <f>REPLACE(INDEX(GroupVertices[Group],MATCH(Edges24[[#This Row],[Vertex 2]],GroupVertices[Vertex],0)),1,1,"")</f>
        <v>2</v>
      </c>
      <c r="V1210" s="48"/>
      <c r="W1210" s="49"/>
      <c r="X1210" s="48"/>
      <c r="Y1210" s="49"/>
      <c r="Z1210" s="48"/>
      <c r="AA1210" s="49"/>
      <c r="AB1210" s="48"/>
      <c r="AC1210" s="49"/>
      <c r="AD1210" s="48"/>
    </row>
    <row r="1211" spans="1:30" ht="15">
      <c r="A1211" s="65" t="s">
        <v>317</v>
      </c>
      <c r="B1211" s="65" t="s">
        <v>331</v>
      </c>
      <c r="C1211" s="66"/>
      <c r="D1211" s="67"/>
      <c r="E1211" s="66"/>
      <c r="F1211" s="69"/>
      <c r="G1211" s="66"/>
      <c r="H1211" s="70"/>
      <c r="I1211" s="71"/>
      <c r="J1211" s="71"/>
      <c r="K1211" s="34" t="s">
        <v>65</v>
      </c>
      <c r="L1211" s="72">
        <v>1211</v>
      </c>
      <c r="M1211" s="72"/>
      <c r="N1211" s="73"/>
      <c r="O1211" s="79" t="s">
        <v>417</v>
      </c>
      <c r="P1211" s="79">
        <v>1</v>
      </c>
      <c r="Q1211" s="79" t="s">
        <v>418</v>
      </c>
      <c r="R1211" s="79"/>
      <c r="S1211" s="79"/>
      <c r="T1211" s="78" t="str">
        <f>REPLACE(INDEX(GroupVertices[Group],MATCH(Edges24[[#This Row],[Vertex 1]],GroupVertices[Vertex],0)),1,1,"")</f>
        <v>3</v>
      </c>
      <c r="U1211" s="78" t="str">
        <f>REPLACE(INDEX(GroupVertices[Group],MATCH(Edges24[[#This Row],[Vertex 2]],GroupVertices[Vertex],0)),1,1,"")</f>
        <v>4</v>
      </c>
      <c r="V1211" s="48"/>
      <c r="W1211" s="49"/>
      <c r="X1211" s="48"/>
      <c r="Y1211" s="49"/>
      <c r="Z1211" s="48"/>
      <c r="AA1211" s="49"/>
      <c r="AB1211" s="48"/>
      <c r="AC1211" s="49"/>
      <c r="AD1211" s="48"/>
    </row>
    <row r="1212" spans="1:30" ht="15">
      <c r="A1212" s="65" t="s">
        <v>317</v>
      </c>
      <c r="B1212" s="65" t="s">
        <v>339</v>
      </c>
      <c r="C1212" s="66"/>
      <c r="D1212" s="67"/>
      <c r="E1212" s="66"/>
      <c r="F1212" s="69"/>
      <c r="G1212" s="66"/>
      <c r="H1212" s="70"/>
      <c r="I1212" s="71"/>
      <c r="J1212" s="71"/>
      <c r="K1212" s="34" t="s">
        <v>66</v>
      </c>
      <c r="L1212" s="72">
        <v>1212</v>
      </c>
      <c r="M1212" s="72"/>
      <c r="N1212" s="73"/>
      <c r="O1212" s="79" t="s">
        <v>417</v>
      </c>
      <c r="P1212" s="79">
        <v>1</v>
      </c>
      <c r="Q1212" s="79" t="s">
        <v>418</v>
      </c>
      <c r="R1212" s="79"/>
      <c r="S1212" s="79"/>
      <c r="T1212" s="78" t="str">
        <f>REPLACE(INDEX(GroupVertices[Group],MATCH(Edges24[[#This Row],[Vertex 1]],GroupVertices[Vertex],0)),1,1,"")</f>
        <v>3</v>
      </c>
      <c r="U1212" s="78" t="str">
        <f>REPLACE(INDEX(GroupVertices[Group],MATCH(Edges24[[#This Row],[Vertex 2]],GroupVertices[Vertex],0)),1,1,"")</f>
        <v>2</v>
      </c>
      <c r="V1212" s="48"/>
      <c r="W1212" s="49"/>
      <c r="X1212" s="48"/>
      <c r="Y1212" s="49"/>
      <c r="Z1212" s="48"/>
      <c r="AA1212" s="49"/>
      <c r="AB1212" s="48"/>
      <c r="AC1212" s="49"/>
      <c r="AD1212" s="48"/>
    </row>
    <row r="1213" spans="1:30" ht="15">
      <c r="A1213" s="65" t="s">
        <v>317</v>
      </c>
      <c r="B1213" s="65" t="s">
        <v>343</v>
      </c>
      <c r="C1213" s="66"/>
      <c r="D1213" s="67"/>
      <c r="E1213" s="66"/>
      <c r="F1213" s="69"/>
      <c r="G1213" s="66"/>
      <c r="H1213" s="70"/>
      <c r="I1213" s="71"/>
      <c r="J1213" s="71"/>
      <c r="K1213" s="34" t="s">
        <v>66</v>
      </c>
      <c r="L1213" s="72">
        <v>1213</v>
      </c>
      <c r="M1213" s="72"/>
      <c r="N1213" s="73"/>
      <c r="O1213" s="79" t="s">
        <v>417</v>
      </c>
      <c r="P1213" s="79">
        <v>1</v>
      </c>
      <c r="Q1213" s="79" t="s">
        <v>418</v>
      </c>
      <c r="R1213" s="79"/>
      <c r="S1213" s="79"/>
      <c r="T1213" s="78" t="str">
        <f>REPLACE(INDEX(GroupVertices[Group],MATCH(Edges24[[#This Row],[Vertex 1]],GroupVertices[Vertex],0)),1,1,"")</f>
        <v>3</v>
      </c>
      <c r="U1213" s="78" t="str">
        <f>REPLACE(INDEX(GroupVertices[Group],MATCH(Edges24[[#This Row],[Vertex 2]],GroupVertices[Vertex],0)),1,1,"")</f>
        <v>3</v>
      </c>
      <c r="V1213" s="48"/>
      <c r="W1213" s="49"/>
      <c r="X1213" s="48"/>
      <c r="Y1213" s="49"/>
      <c r="Z1213" s="48"/>
      <c r="AA1213" s="49"/>
      <c r="AB1213" s="48"/>
      <c r="AC1213" s="49"/>
      <c r="AD1213" s="48"/>
    </row>
    <row r="1214" spans="1:30" ht="15">
      <c r="A1214" s="65" t="s">
        <v>317</v>
      </c>
      <c r="B1214" s="65" t="s">
        <v>348</v>
      </c>
      <c r="C1214" s="66"/>
      <c r="D1214" s="67"/>
      <c r="E1214" s="66"/>
      <c r="F1214" s="69"/>
      <c r="G1214" s="66"/>
      <c r="H1214" s="70"/>
      <c r="I1214" s="71"/>
      <c r="J1214" s="71"/>
      <c r="K1214" s="34" t="s">
        <v>65</v>
      </c>
      <c r="L1214" s="72">
        <v>1214</v>
      </c>
      <c r="M1214" s="72"/>
      <c r="N1214" s="73"/>
      <c r="O1214" s="79" t="s">
        <v>417</v>
      </c>
      <c r="P1214" s="79">
        <v>1</v>
      </c>
      <c r="Q1214" s="79" t="s">
        <v>418</v>
      </c>
      <c r="R1214" s="79"/>
      <c r="S1214" s="79"/>
      <c r="T1214" s="78" t="str">
        <f>REPLACE(INDEX(GroupVertices[Group],MATCH(Edges24[[#This Row],[Vertex 1]],GroupVertices[Vertex],0)),1,1,"")</f>
        <v>3</v>
      </c>
      <c r="U1214" s="78" t="str">
        <f>REPLACE(INDEX(GroupVertices[Group],MATCH(Edges24[[#This Row],[Vertex 2]],GroupVertices[Vertex],0)),1,1,"")</f>
        <v>2</v>
      </c>
      <c r="V1214" s="48"/>
      <c r="W1214" s="49"/>
      <c r="X1214" s="48"/>
      <c r="Y1214" s="49"/>
      <c r="Z1214" s="48"/>
      <c r="AA1214" s="49"/>
      <c r="AB1214" s="48"/>
      <c r="AC1214" s="49"/>
      <c r="AD1214" s="48"/>
    </row>
    <row r="1215" spans="1:30" ht="15">
      <c r="A1215" s="65" t="s">
        <v>317</v>
      </c>
      <c r="B1215" s="65" t="s">
        <v>349</v>
      </c>
      <c r="C1215" s="66"/>
      <c r="D1215" s="67"/>
      <c r="E1215" s="66"/>
      <c r="F1215" s="69"/>
      <c r="G1215" s="66"/>
      <c r="H1215" s="70"/>
      <c r="I1215" s="71"/>
      <c r="J1215" s="71"/>
      <c r="K1215" s="34" t="s">
        <v>65</v>
      </c>
      <c r="L1215" s="72">
        <v>1215</v>
      </c>
      <c r="M1215" s="72"/>
      <c r="N1215" s="73"/>
      <c r="O1215" s="79" t="s">
        <v>417</v>
      </c>
      <c r="P1215" s="79">
        <v>1</v>
      </c>
      <c r="Q1215" s="79" t="s">
        <v>418</v>
      </c>
      <c r="R1215" s="79"/>
      <c r="S1215" s="79"/>
      <c r="T1215" s="78" t="str">
        <f>REPLACE(INDEX(GroupVertices[Group],MATCH(Edges24[[#This Row],[Vertex 1]],GroupVertices[Vertex],0)),1,1,"")</f>
        <v>3</v>
      </c>
      <c r="U1215" s="78" t="str">
        <f>REPLACE(INDEX(GroupVertices[Group],MATCH(Edges24[[#This Row],[Vertex 2]],GroupVertices[Vertex],0)),1,1,"")</f>
        <v>2</v>
      </c>
      <c r="V1215" s="48"/>
      <c r="W1215" s="49"/>
      <c r="X1215" s="48"/>
      <c r="Y1215" s="49"/>
      <c r="Z1215" s="48"/>
      <c r="AA1215" s="49"/>
      <c r="AB1215" s="48"/>
      <c r="AC1215" s="49"/>
      <c r="AD1215" s="48"/>
    </row>
    <row r="1216" spans="1:30" ht="15">
      <c r="A1216" s="65" t="s">
        <v>317</v>
      </c>
      <c r="B1216" s="65" t="s">
        <v>351</v>
      </c>
      <c r="C1216" s="66"/>
      <c r="D1216" s="67"/>
      <c r="E1216" s="66"/>
      <c r="F1216" s="69"/>
      <c r="G1216" s="66"/>
      <c r="H1216" s="70"/>
      <c r="I1216" s="71"/>
      <c r="J1216" s="71"/>
      <c r="K1216" s="34" t="s">
        <v>65</v>
      </c>
      <c r="L1216" s="72">
        <v>1216</v>
      </c>
      <c r="M1216" s="72"/>
      <c r="N1216" s="73"/>
      <c r="O1216" s="79" t="s">
        <v>417</v>
      </c>
      <c r="P1216" s="79">
        <v>1</v>
      </c>
      <c r="Q1216" s="79" t="s">
        <v>418</v>
      </c>
      <c r="R1216" s="79"/>
      <c r="S1216" s="79"/>
      <c r="T1216" s="78" t="str">
        <f>REPLACE(INDEX(GroupVertices[Group],MATCH(Edges24[[#This Row],[Vertex 1]],GroupVertices[Vertex],0)),1,1,"")</f>
        <v>3</v>
      </c>
      <c r="U1216" s="78" t="str">
        <f>REPLACE(INDEX(GroupVertices[Group],MATCH(Edges24[[#This Row],[Vertex 2]],GroupVertices[Vertex],0)),1,1,"")</f>
        <v>4</v>
      </c>
      <c r="V1216" s="48"/>
      <c r="W1216" s="49"/>
      <c r="X1216" s="48"/>
      <c r="Y1216" s="49"/>
      <c r="Z1216" s="48"/>
      <c r="AA1216" s="49"/>
      <c r="AB1216" s="48"/>
      <c r="AC1216" s="49"/>
      <c r="AD1216" s="48"/>
    </row>
    <row r="1217" spans="1:30" ht="15">
      <c r="A1217" s="65" t="s">
        <v>317</v>
      </c>
      <c r="B1217" s="65" t="s">
        <v>352</v>
      </c>
      <c r="C1217" s="66"/>
      <c r="D1217" s="67"/>
      <c r="E1217" s="66"/>
      <c r="F1217" s="69"/>
      <c r="G1217" s="66"/>
      <c r="H1217" s="70"/>
      <c r="I1217" s="71"/>
      <c r="J1217" s="71"/>
      <c r="K1217" s="34" t="s">
        <v>65</v>
      </c>
      <c r="L1217" s="72">
        <v>1217</v>
      </c>
      <c r="M1217" s="72"/>
      <c r="N1217" s="73"/>
      <c r="O1217" s="79" t="s">
        <v>417</v>
      </c>
      <c r="P1217" s="79">
        <v>1</v>
      </c>
      <c r="Q1217" s="79" t="s">
        <v>418</v>
      </c>
      <c r="R1217" s="79"/>
      <c r="S1217" s="79"/>
      <c r="T1217" s="78" t="str">
        <f>REPLACE(INDEX(GroupVertices[Group],MATCH(Edges24[[#This Row],[Vertex 1]],GroupVertices[Vertex],0)),1,1,"")</f>
        <v>3</v>
      </c>
      <c r="U1217" s="78" t="str">
        <f>REPLACE(INDEX(GroupVertices[Group],MATCH(Edges24[[#This Row],[Vertex 2]],GroupVertices[Vertex],0)),1,1,"")</f>
        <v>3</v>
      </c>
      <c r="V1217" s="48"/>
      <c r="W1217" s="49"/>
      <c r="X1217" s="48"/>
      <c r="Y1217" s="49"/>
      <c r="Z1217" s="48"/>
      <c r="AA1217" s="49"/>
      <c r="AB1217" s="48"/>
      <c r="AC1217" s="49"/>
      <c r="AD1217" s="48"/>
    </row>
    <row r="1218" spans="1:30" ht="15">
      <c r="A1218" s="65" t="s">
        <v>317</v>
      </c>
      <c r="B1218" s="65" t="s">
        <v>356</v>
      </c>
      <c r="C1218" s="66"/>
      <c r="D1218" s="67"/>
      <c r="E1218" s="66"/>
      <c r="F1218" s="69"/>
      <c r="G1218" s="66"/>
      <c r="H1218" s="70"/>
      <c r="I1218" s="71"/>
      <c r="J1218" s="71"/>
      <c r="K1218" s="34" t="s">
        <v>65</v>
      </c>
      <c r="L1218" s="72">
        <v>1218</v>
      </c>
      <c r="M1218" s="72"/>
      <c r="N1218" s="73"/>
      <c r="O1218" s="79" t="s">
        <v>417</v>
      </c>
      <c r="P1218" s="79">
        <v>1</v>
      </c>
      <c r="Q1218" s="79" t="s">
        <v>418</v>
      </c>
      <c r="R1218" s="79"/>
      <c r="S1218" s="79"/>
      <c r="T1218" s="78" t="str">
        <f>REPLACE(INDEX(GroupVertices[Group],MATCH(Edges24[[#This Row],[Vertex 1]],GroupVertices[Vertex],0)),1,1,"")</f>
        <v>3</v>
      </c>
      <c r="U1218" s="78" t="str">
        <f>REPLACE(INDEX(GroupVertices[Group],MATCH(Edges24[[#This Row],[Vertex 2]],GroupVertices[Vertex],0)),1,1,"")</f>
        <v>2</v>
      </c>
      <c r="V1218" s="48"/>
      <c r="W1218" s="49"/>
      <c r="X1218" s="48"/>
      <c r="Y1218" s="49"/>
      <c r="Z1218" s="48"/>
      <c r="AA1218" s="49"/>
      <c r="AB1218" s="48"/>
      <c r="AC1218" s="49"/>
      <c r="AD1218" s="48"/>
    </row>
    <row r="1219" spans="1:30" ht="15">
      <c r="A1219" s="65" t="s">
        <v>317</v>
      </c>
      <c r="B1219" s="65" t="s">
        <v>358</v>
      </c>
      <c r="C1219" s="66"/>
      <c r="D1219" s="67"/>
      <c r="E1219" s="66"/>
      <c r="F1219" s="69"/>
      <c r="G1219" s="66"/>
      <c r="H1219" s="70"/>
      <c r="I1219" s="71"/>
      <c r="J1219" s="71"/>
      <c r="K1219" s="34" t="s">
        <v>65</v>
      </c>
      <c r="L1219" s="72">
        <v>1219</v>
      </c>
      <c r="M1219" s="72"/>
      <c r="N1219" s="73"/>
      <c r="O1219" s="79" t="s">
        <v>417</v>
      </c>
      <c r="P1219" s="79">
        <v>1</v>
      </c>
      <c r="Q1219" s="79" t="s">
        <v>418</v>
      </c>
      <c r="R1219" s="79"/>
      <c r="S1219" s="79"/>
      <c r="T1219" s="78" t="str">
        <f>REPLACE(INDEX(GroupVertices[Group],MATCH(Edges24[[#This Row],[Vertex 1]],GroupVertices[Vertex],0)),1,1,"")</f>
        <v>3</v>
      </c>
      <c r="U1219" s="78" t="str">
        <f>REPLACE(INDEX(GroupVertices[Group],MATCH(Edges24[[#This Row],[Vertex 2]],GroupVertices[Vertex],0)),1,1,"")</f>
        <v>1</v>
      </c>
      <c r="V1219" s="48"/>
      <c r="W1219" s="49"/>
      <c r="X1219" s="48"/>
      <c r="Y1219" s="49"/>
      <c r="Z1219" s="48"/>
      <c r="AA1219" s="49"/>
      <c r="AB1219" s="48"/>
      <c r="AC1219" s="49"/>
      <c r="AD1219" s="48"/>
    </row>
    <row r="1220" spans="1:30" ht="15">
      <c r="A1220" s="65" t="s">
        <v>199</v>
      </c>
      <c r="B1220" s="65" t="s">
        <v>317</v>
      </c>
      <c r="C1220" s="66"/>
      <c r="D1220" s="67"/>
      <c r="E1220" s="66"/>
      <c r="F1220" s="69"/>
      <c r="G1220" s="66"/>
      <c r="H1220" s="70"/>
      <c r="I1220" s="71"/>
      <c r="J1220" s="71"/>
      <c r="K1220" s="34" t="s">
        <v>65</v>
      </c>
      <c r="L1220" s="72">
        <v>1220</v>
      </c>
      <c r="M1220" s="72"/>
      <c r="N1220" s="73"/>
      <c r="O1220" s="79" t="s">
        <v>417</v>
      </c>
      <c r="P1220" s="79">
        <v>1</v>
      </c>
      <c r="Q1220" s="79" t="s">
        <v>418</v>
      </c>
      <c r="R1220" s="79"/>
      <c r="S1220" s="79"/>
      <c r="T1220" s="78" t="str">
        <f>REPLACE(INDEX(GroupVertices[Group],MATCH(Edges24[[#This Row],[Vertex 1]],GroupVertices[Vertex],0)),1,1,"")</f>
        <v>1</v>
      </c>
      <c r="U1220" s="78" t="str">
        <f>REPLACE(INDEX(GroupVertices[Group],MATCH(Edges24[[#This Row],[Vertex 2]],GroupVertices[Vertex],0)),1,1,"")</f>
        <v>3</v>
      </c>
      <c r="V1220" s="48"/>
      <c r="W1220" s="49"/>
      <c r="X1220" s="48"/>
      <c r="Y1220" s="49"/>
      <c r="Z1220" s="48"/>
      <c r="AA1220" s="49"/>
      <c r="AB1220" s="48"/>
      <c r="AC1220" s="49"/>
      <c r="AD1220" s="48"/>
    </row>
    <row r="1221" spans="1:30" ht="15">
      <c r="A1221" s="65" t="s">
        <v>339</v>
      </c>
      <c r="B1221" s="65" t="s">
        <v>317</v>
      </c>
      <c r="C1221" s="66"/>
      <c r="D1221" s="67"/>
      <c r="E1221" s="66"/>
      <c r="F1221" s="69"/>
      <c r="G1221" s="66"/>
      <c r="H1221" s="70"/>
      <c r="I1221" s="71"/>
      <c r="J1221" s="71"/>
      <c r="K1221" s="34" t="s">
        <v>66</v>
      </c>
      <c r="L1221" s="72">
        <v>1221</v>
      </c>
      <c r="M1221" s="72"/>
      <c r="N1221" s="73"/>
      <c r="O1221" s="79" t="s">
        <v>417</v>
      </c>
      <c r="P1221" s="79">
        <v>1</v>
      </c>
      <c r="Q1221" s="79" t="s">
        <v>418</v>
      </c>
      <c r="R1221" s="79"/>
      <c r="S1221" s="79"/>
      <c r="T1221" s="78" t="str">
        <f>REPLACE(INDEX(GroupVertices[Group],MATCH(Edges24[[#This Row],[Vertex 1]],GroupVertices[Vertex],0)),1,1,"")</f>
        <v>2</v>
      </c>
      <c r="U1221" s="78" t="str">
        <f>REPLACE(INDEX(GroupVertices[Group],MATCH(Edges24[[#This Row],[Vertex 2]],GroupVertices[Vertex],0)),1,1,"")</f>
        <v>3</v>
      </c>
      <c r="V1221" s="48"/>
      <c r="W1221" s="49"/>
      <c r="X1221" s="48"/>
      <c r="Y1221" s="49"/>
      <c r="Z1221" s="48"/>
      <c r="AA1221" s="49"/>
      <c r="AB1221" s="48"/>
      <c r="AC1221" s="49"/>
      <c r="AD1221" s="48"/>
    </row>
    <row r="1222" spans="1:30" ht="15">
      <c r="A1222" s="65" t="s">
        <v>343</v>
      </c>
      <c r="B1222" s="65" t="s">
        <v>317</v>
      </c>
      <c r="C1222" s="66"/>
      <c r="D1222" s="67"/>
      <c r="E1222" s="66"/>
      <c r="F1222" s="69"/>
      <c r="G1222" s="66"/>
      <c r="H1222" s="70"/>
      <c r="I1222" s="71"/>
      <c r="J1222" s="71"/>
      <c r="K1222" s="34" t="s">
        <v>66</v>
      </c>
      <c r="L1222" s="72">
        <v>1222</v>
      </c>
      <c r="M1222" s="72"/>
      <c r="N1222" s="73"/>
      <c r="O1222" s="79" t="s">
        <v>417</v>
      </c>
      <c r="P1222" s="79">
        <v>1</v>
      </c>
      <c r="Q1222" s="79" t="s">
        <v>418</v>
      </c>
      <c r="R1222" s="79"/>
      <c r="S1222" s="79"/>
      <c r="T1222" s="78" t="str">
        <f>REPLACE(INDEX(GroupVertices[Group],MATCH(Edges24[[#This Row],[Vertex 1]],GroupVertices[Vertex],0)),1,1,"")</f>
        <v>3</v>
      </c>
      <c r="U1222" s="78" t="str">
        <f>REPLACE(INDEX(GroupVertices[Group],MATCH(Edges24[[#This Row],[Vertex 2]],GroupVertices[Vertex],0)),1,1,"")</f>
        <v>3</v>
      </c>
      <c r="V1222" s="48"/>
      <c r="W1222" s="49"/>
      <c r="X1222" s="48"/>
      <c r="Y1222" s="49"/>
      <c r="Z1222" s="48"/>
      <c r="AA1222" s="49"/>
      <c r="AB1222" s="48"/>
      <c r="AC1222" s="49"/>
      <c r="AD1222" s="48"/>
    </row>
    <row r="1223" spans="1:30" ht="15">
      <c r="A1223" s="65" t="s">
        <v>343</v>
      </c>
      <c r="B1223" s="65" t="s">
        <v>344</v>
      </c>
      <c r="C1223" s="66"/>
      <c r="D1223" s="67"/>
      <c r="E1223" s="66"/>
      <c r="F1223" s="69"/>
      <c r="G1223" s="66"/>
      <c r="H1223" s="70"/>
      <c r="I1223" s="71"/>
      <c r="J1223" s="71"/>
      <c r="K1223" s="34" t="s">
        <v>65</v>
      </c>
      <c r="L1223" s="72">
        <v>1223</v>
      </c>
      <c r="M1223" s="72"/>
      <c r="N1223" s="73"/>
      <c r="O1223" s="79" t="s">
        <v>417</v>
      </c>
      <c r="P1223" s="79">
        <v>1</v>
      </c>
      <c r="Q1223" s="79" t="s">
        <v>418</v>
      </c>
      <c r="R1223" s="79"/>
      <c r="S1223" s="79"/>
      <c r="T1223" s="78" t="str">
        <f>REPLACE(INDEX(GroupVertices[Group],MATCH(Edges24[[#This Row],[Vertex 1]],GroupVertices[Vertex],0)),1,1,"")</f>
        <v>3</v>
      </c>
      <c r="U1223" s="78" t="str">
        <f>REPLACE(INDEX(GroupVertices[Group],MATCH(Edges24[[#This Row],[Vertex 2]],GroupVertices[Vertex],0)),1,1,"")</f>
        <v>1</v>
      </c>
      <c r="V1223" s="48"/>
      <c r="W1223" s="49"/>
      <c r="X1223" s="48"/>
      <c r="Y1223" s="49"/>
      <c r="Z1223" s="48"/>
      <c r="AA1223" s="49"/>
      <c r="AB1223" s="48"/>
      <c r="AC1223" s="49"/>
      <c r="AD1223" s="48"/>
    </row>
    <row r="1224" spans="1:30" ht="15">
      <c r="A1224" s="65" t="s">
        <v>343</v>
      </c>
      <c r="B1224" s="65" t="s">
        <v>353</v>
      </c>
      <c r="C1224" s="66"/>
      <c r="D1224" s="67"/>
      <c r="E1224" s="66"/>
      <c r="F1224" s="69"/>
      <c r="G1224" s="66"/>
      <c r="H1224" s="70"/>
      <c r="I1224" s="71"/>
      <c r="J1224" s="71"/>
      <c r="K1224" s="34" t="s">
        <v>65</v>
      </c>
      <c r="L1224" s="72">
        <v>1224</v>
      </c>
      <c r="M1224" s="72"/>
      <c r="N1224" s="73"/>
      <c r="O1224" s="79" t="s">
        <v>417</v>
      </c>
      <c r="P1224" s="79">
        <v>1</v>
      </c>
      <c r="Q1224" s="79" t="s">
        <v>418</v>
      </c>
      <c r="R1224" s="79"/>
      <c r="S1224" s="79"/>
      <c r="T1224" s="78" t="str">
        <f>REPLACE(INDEX(GroupVertices[Group],MATCH(Edges24[[#This Row],[Vertex 1]],GroupVertices[Vertex],0)),1,1,"")</f>
        <v>3</v>
      </c>
      <c r="U1224" s="78" t="str">
        <f>REPLACE(INDEX(GroupVertices[Group],MATCH(Edges24[[#This Row],[Vertex 2]],GroupVertices[Vertex],0)),1,1,"")</f>
        <v>3</v>
      </c>
      <c r="V1224" s="48"/>
      <c r="W1224" s="49"/>
      <c r="X1224" s="48"/>
      <c r="Y1224" s="49"/>
      <c r="Z1224" s="48"/>
      <c r="AA1224" s="49"/>
      <c r="AB1224" s="48"/>
      <c r="AC1224" s="49"/>
      <c r="AD1224" s="48"/>
    </row>
    <row r="1225" spans="1:30" ht="15">
      <c r="A1225" s="65" t="s">
        <v>343</v>
      </c>
      <c r="B1225" s="65" t="s">
        <v>350</v>
      </c>
      <c r="C1225" s="66"/>
      <c r="D1225" s="67"/>
      <c r="E1225" s="66"/>
      <c r="F1225" s="69"/>
      <c r="G1225" s="66"/>
      <c r="H1225" s="70"/>
      <c r="I1225" s="71"/>
      <c r="J1225" s="71"/>
      <c r="K1225" s="34" t="s">
        <v>65</v>
      </c>
      <c r="L1225" s="72">
        <v>1225</v>
      </c>
      <c r="M1225" s="72"/>
      <c r="N1225" s="73"/>
      <c r="O1225" s="79" t="s">
        <v>417</v>
      </c>
      <c r="P1225" s="79">
        <v>1</v>
      </c>
      <c r="Q1225" s="79" t="s">
        <v>418</v>
      </c>
      <c r="R1225" s="79"/>
      <c r="S1225" s="79"/>
      <c r="T1225" s="78" t="str">
        <f>REPLACE(INDEX(GroupVertices[Group],MATCH(Edges24[[#This Row],[Vertex 1]],GroupVertices[Vertex],0)),1,1,"")</f>
        <v>3</v>
      </c>
      <c r="U1225" s="78" t="str">
        <f>REPLACE(INDEX(GroupVertices[Group],MATCH(Edges24[[#This Row],[Vertex 2]],GroupVertices[Vertex],0)),1,1,"")</f>
        <v>3</v>
      </c>
      <c r="V1225" s="48"/>
      <c r="W1225" s="49"/>
      <c r="X1225" s="48"/>
      <c r="Y1225" s="49"/>
      <c r="Z1225" s="48"/>
      <c r="AA1225" s="49"/>
      <c r="AB1225" s="48"/>
      <c r="AC1225" s="49"/>
      <c r="AD1225" s="48"/>
    </row>
    <row r="1226" spans="1:30" ht="15">
      <c r="A1226" s="65" t="s">
        <v>343</v>
      </c>
      <c r="B1226" s="65" t="s">
        <v>274</v>
      </c>
      <c r="C1226" s="66"/>
      <c r="D1226" s="67"/>
      <c r="E1226" s="66"/>
      <c r="F1226" s="69"/>
      <c r="G1226" s="66"/>
      <c r="H1226" s="70"/>
      <c r="I1226" s="71"/>
      <c r="J1226" s="71"/>
      <c r="K1226" s="34" t="s">
        <v>65</v>
      </c>
      <c r="L1226" s="72">
        <v>1226</v>
      </c>
      <c r="M1226" s="72"/>
      <c r="N1226" s="73"/>
      <c r="O1226" s="79" t="s">
        <v>417</v>
      </c>
      <c r="P1226" s="79">
        <v>1</v>
      </c>
      <c r="Q1226" s="79" t="s">
        <v>418</v>
      </c>
      <c r="R1226" s="79"/>
      <c r="S1226" s="79"/>
      <c r="T1226" s="78" t="str">
        <f>REPLACE(INDEX(GroupVertices[Group],MATCH(Edges24[[#This Row],[Vertex 1]],GroupVertices[Vertex],0)),1,1,"")</f>
        <v>3</v>
      </c>
      <c r="U1226" s="78" t="str">
        <f>REPLACE(INDEX(GroupVertices[Group],MATCH(Edges24[[#This Row],[Vertex 2]],GroupVertices[Vertex],0)),1,1,"")</f>
        <v>3</v>
      </c>
      <c r="V1226" s="48"/>
      <c r="W1226" s="49"/>
      <c r="X1226" s="48"/>
      <c r="Y1226" s="49"/>
      <c r="Z1226" s="48"/>
      <c r="AA1226" s="49"/>
      <c r="AB1226" s="48"/>
      <c r="AC1226" s="49"/>
      <c r="AD1226" s="48"/>
    </row>
    <row r="1227" spans="1:30" ht="15">
      <c r="A1227" s="65" t="s">
        <v>343</v>
      </c>
      <c r="B1227" s="65" t="s">
        <v>335</v>
      </c>
      <c r="C1227" s="66"/>
      <c r="D1227" s="67"/>
      <c r="E1227" s="66"/>
      <c r="F1227" s="69"/>
      <c r="G1227" s="66"/>
      <c r="H1227" s="70"/>
      <c r="I1227" s="71"/>
      <c r="J1227" s="71"/>
      <c r="K1227" s="34" t="s">
        <v>65</v>
      </c>
      <c r="L1227" s="72">
        <v>1227</v>
      </c>
      <c r="M1227" s="72"/>
      <c r="N1227" s="73"/>
      <c r="O1227" s="79" t="s">
        <v>417</v>
      </c>
      <c r="P1227" s="79">
        <v>1</v>
      </c>
      <c r="Q1227" s="79" t="s">
        <v>418</v>
      </c>
      <c r="R1227" s="79"/>
      <c r="S1227" s="79"/>
      <c r="T1227" s="78" t="str">
        <f>REPLACE(INDEX(GroupVertices[Group],MATCH(Edges24[[#This Row],[Vertex 1]],GroupVertices[Vertex],0)),1,1,"")</f>
        <v>3</v>
      </c>
      <c r="U1227" s="78" t="str">
        <f>REPLACE(INDEX(GroupVertices[Group],MATCH(Edges24[[#This Row],[Vertex 2]],GroupVertices[Vertex],0)),1,1,"")</f>
        <v>2</v>
      </c>
      <c r="V1227" s="48"/>
      <c r="W1227" s="49"/>
      <c r="X1227" s="48"/>
      <c r="Y1227" s="49"/>
      <c r="Z1227" s="48"/>
      <c r="AA1227" s="49"/>
      <c r="AB1227" s="48"/>
      <c r="AC1227" s="49"/>
      <c r="AD1227" s="48"/>
    </row>
    <row r="1228" spans="1:30" ht="15">
      <c r="A1228" s="65" t="s">
        <v>343</v>
      </c>
      <c r="B1228" s="65" t="s">
        <v>270</v>
      </c>
      <c r="C1228" s="66"/>
      <c r="D1228" s="67"/>
      <c r="E1228" s="66"/>
      <c r="F1228" s="69"/>
      <c r="G1228" s="66"/>
      <c r="H1228" s="70"/>
      <c r="I1228" s="71"/>
      <c r="J1228" s="71"/>
      <c r="K1228" s="34" t="s">
        <v>65</v>
      </c>
      <c r="L1228" s="72">
        <v>1228</v>
      </c>
      <c r="M1228" s="72"/>
      <c r="N1228" s="73"/>
      <c r="O1228" s="79" t="s">
        <v>417</v>
      </c>
      <c r="P1228" s="79">
        <v>1</v>
      </c>
      <c r="Q1228" s="79" t="s">
        <v>418</v>
      </c>
      <c r="R1228" s="79"/>
      <c r="S1228" s="79"/>
      <c r="T1228" s="78" t="str">
        <f>REPLACE(INDEX(GroupVertices[Group],MATCH(Edges24[[#This Row],[Vertex 1]],GroupVertices[Vertex],0)),1,1,"")</f>
        <v>3</v>
      </c>
      <c r="U1228" s="78" t="str">
        <f>REPLACE(INDEX(GroupVertices[Group],MATCH(Edges24[[#This Row],[Vertex 2]],GroupVertices[Vertex],0)),1,1,"")</f>
        <v>2</v>
      </c>
      <c r="V1228" s="48"/>
      <c r="W1228" s="49"/>
      <c r="X1228" s="48"/>
      <c r="Y1228" s="49"/>
      <c r="Z1228" s="48"/>
      <c r="AA1228" s="49"/>
      <c r="AB1228" s="48"/>
      <c r="AC1228" s="49"/>
      <c r="AD1228" s="48"/>
    </row>
    <row r="1229" spans="1:30" ht="15">
      <c r="A1229" s="65" t="s">
        <v>343</v>
      </c>
      <c r="B1229" s="65" t="s">
        <v>275</v>
      </c>
      <c r="C1229" s="66"/>
      <c r="D1229" s="67"/>
      <c r="E1229" s="66"/>
      <c r="F1229" s="69"/>
      <c r="G1229" s="66"/>
      <c r="H1229" s="70"/>
      <c r="I1229" s="71"/>
      <c r="J1229" s="71"/>
      <c r="K1229" s="34" t="s">
        <v>65</v>
      </c>
      <c r="L1229" s="72">
        <v>1229</v>
      </c>
      <c r="M1229" s="72"/>
      <c r="N1229" s="73"/>
      <c r="O1229" s="79" t="s">
        <v>417</v>
      </c>
      <c r="P1229" s="79">
        <v>1</v>
      </c>
      <c r="Q1229" s="79" t="s">
        <v>418</v>
      </c>
      <c r="R1229" s="79"/>
      <c r="S1229" s="79"/>
      <c r="T1229" s="78" t="str">
        <f>REPLACE(INDEX(GroupVertices[Group],MATCH(Edges24[[#This Row],[Vertex 1]],GroupVertices[Vertex],0)),1,1,"")</f>
        <v>3</v>
      </c>
      <c r="U1229" s="78" t="str">
        <f>REPLACE(INDEX(GroupVertices[Group],MATCH(Edges24[[#This Row],[Vertex 2]],GroupVertices[Vertex],0)),1,1,"")</f>
        <v>3</v>
      </c>
      <c r="V1229" s="48"/>
      <c r="W1229" s="49"/>
      <c r="X1229" s="48"/>
      <c r="Y1229" s="49"/>
      <c r="Z1229" s="48"/>
      <c r="AA1229" s="49"/>
      <c r="AB1229" s="48"/>
      <c r="AC1229" s="49"/>
      <c r="AD1229" s="48"/>
    </row>
    <row r="1230" spans="1:30" ht="15">
      <c r="A1230" s="65" t="s">
        <v>343</v>
      </c>
      <c r="B1230" s="65" t="s">
        <v>329</v>
      </c>
      <c r="C1230" s="66"/>
      <c r="D1230" s="67"/>
      <c r="E1230" s="66"/>
      <c r="F1230" s="69"/>
      <c r="G1230" s="66"/>
      <c r="H1230" s="70"/>
      <c r="I1230" s="71"/>
      <c r="J1230" s="71"/>
      <c r="K1230" s="34" t="s">
        <v>65</v>
      </c>
      <c r="L1230" s="72">
        <v>1230</v>
      </c>
      <c r="M1230" s="72"/>
      <c r="N1230" s="73"/>
      <c r="O1230" s="79" t="s">
        <v>417</v>
      </c>
      <c r="P1230" s="79">
        <v>1</v>
      </c>
      <c r="Q1230" s="79" t="s">
        <v>418</v>
      </c>
      <c r="R1230" s="79"/>
      <c r="S1230" s="79"/>
      <c r="T1230" s="78" t="str">
        <f>REPLACE(INDEX(GroupVertices[Group],MATCH(Edges24[[#This Row],[Vertex 1]],GroupVertices[Vertex],0)),1,1,"")</f>
        <v>3</v>
      </c>
      <c r="U1230" s="78" t="str">
        <f>REPLACE(INDEX(GroupVertices[Group],MATCH(Edges24[[#This Row],[Vertex 2]],GroupVertices[Vertex],0)),1,1,"")</f>
        <v>2</v>
      </c>
      <c r="V1230" s="48"/>
      <c r="W1230" s="49"/>
      <c r="X1230" s="48"/>
      <c r="Y1230" s="49"/>
      <c r="Z1230" s="48"/>
      <c r="AA1230" s="49"/>
      <c r="AB1230" s="48"/>
      <c r="AC1230" s="49"/>
      <c r="AD1230" s="48"/>
    </row>
    <row r="1231" spans="1:30" ht="15">
      <c r="A1231" s="65" t="s">
        <v>343</v>
      </c>
      <c r="B1231" s="65" t="s">
        <v>363</v>
      </c>
      <c r="C1231" s="66"/>
      <c r="D1231" s="67"/>
      <c r="E1231" s="66"/>
      <c r="F1231" s="69"/>
      <c r="G1231" s="66"/>
      <c r="H1231" s="70"/>
      <c r="I1231" s="71"/>
      <c r="J1231" s="71"/>
      <c r="K1231" s="34" t="s">
        <v>65</v>
      </c>
      <c r="L1231" s="72">
        <v>1231</v>
      </c>
      <c r="M1231" s="72"/>
      <c r="N1231" s="73"/>
      <c r="O1231" s="79" t="s">
        <v>417</v>
      </c>
      <c r="P1231" s="79">
        <v>1</v>
      </c>
      <c r="Q1231" s="79" t="s">
        <v>418</v>
      </c>
      <c r="R1231" s="79"/>
      <c r="S1231" s="79"/>
      <c r="T1231" s="78" t="str">
        <f>REPLACE(INDEX(GroupVertices[Group],MATCH(Edges24[[#This Row],[Vertex 1]],GroupVertices[Vertex],0)),1,1,"")</f>
        <v>3</v>
      </c>
      <c r="U1231" s="78" t="str">
        <f>REPLACE(INDEX(GroupVertices[Group],MATCH(Edges24[[#This Row],[Vertex 2]],GroupVertices[Vertex],0)),1,1,"")</f>
        <v>2</v>
      </c>
      <c r="V1231" s="48"/>
      <c r="W1231" s="49"/>
      <c r="X1231" s="48"/>
      <c r="Y1231" s="49"/>
      <c r="Z1231" s="48"/>
      <c r="AA1231" s="49"/>
      <c r="AB1231" s="48"/>
      <c r="AC1231" s="49"/>
      <c r="AD1231" s="48"/>
    </row>
    <row r="1232" spans="1:30" ht="15">
      <c r="A1232" s="65" t="s">
        <v>343</v>
      </c>
      <c r="B1232" s="65" t="s">
        <v>355</v>
      </c>
      <c r="C1232" s="66"/>
      <c r="D1232" s="67"/>
      <c r="E1232" s="66"/>
      <c r="F1232" s="69"/>
      <c r="G1232" s="66"/>
      <c r="H1232" s="70"/>
      <c r="I1232" s="71"/>
      <c r="J1232" s="71"/>
      <c r="K1232" s="34" t="s">
        <v>65</v>
      </c>
      <c r="L1232" s="72">
        <v>1232</v>
      </c>
      <c r="M1232" s="72"/>
      <c r="N1232" s="73"/>
      <c r="O1232" s="79" t="s">
        <v>417</v>
      </c>
      <c r="P1232" s="79">
        <v>1</v>
      </c>
      <c r="Q1232" s="79" t="s">
        <v>418</v>
      </c>
      <c r="R1232" s="79"/>
      <c r="S1232" s="79"/>
      <c r="T1232" s="78" t="str">
        <f>REPLACE(INDEX(GroupVertices[Group],MATCH(Edges24[[#This Row],[Vertex 1]],GroupVertices[Vertex],0)),1,1,"")</f>
        <v>3</v>
      </c>
      <c r="U1232" s="78" t="str">
        <f>REPLACE(INDEX(GroupVertices[Group],MATCH(Edges24[[#This Row],[Vertex 2]],GroupVertices[Vertex],0)),1,1,"")</f>
        <v>2</v>
      </c>
      <c r="V1232" s="48"/>
      <c r="W1232" s="49"/>
      <c r="X1232" s="48"/>
      <c r="Y1232" s="49"/>
      <c r="Z1232" s="48"/>
      <c r="AA1232" s="49"/>
      <c r="AB1232" s="48"/>
      <c r="AC1232" s="49"/>
      <c r="AD1232" s="48"/>
    </row>
    <row r="1233" spans="1:30" ht="15">
      <c r="A1233" s="65" t="s">
        <v>343</v>
      </c>
      <c r="B1233" s="65" t="s">
        <v>312</v>
      </c>
      <c r="C1233" s="66"/>
      <c r="D1233" s="67"/>
      <c r="E1233" s="66"/>
      <c r="F1233" s="69"/>
      <c r="G1233" s="66"/>
      <c r="H1233" s="70"/>
      <c r="I1233" s="71"/>
      <c r="J1233" s="71"/>
      <c r="K1233" s="34" t="s">
        <v>65</v>
      </c>
      <c r="L1233" s="72">
        <v>1233</v>
      </c>
      <c r="M1233" s="72"/>
      <c r="N1233" s="73"/>
      <c r="O1233" s="79" t="s">
        <v>417</v>
      </c>
      <c r="P1233" s="79">
        <v>1</v>
      </c>
      <c r="Q1233" s="79" t="s">
        <v>418</v>
      </c>
      <c r="R1233" s="79"/>
      <c r="S1233" s="79"/>
      <c r="T1233" s="78" t="str">
        <f>REPLACE(INDEX(GroupVertices[Group],MATCH(Edges24[[#This Row],[Vertex 1]],GroupVertices[Vertex],0)),1,1,"")</f>
        <v>3</v>
      </c>
      <c r="U1233" s="78" t="str">
        <f>REPLACE(INDEX(GroupVertices[Group],MATCH(Edges24[[#This Row],[Vertex 2]],GroupVertices[Vertex],0)),1,1,"")</f>
        <v>2</v>
      </c>
      <c r="V1233" s="48"/>
      <c r="W1233" s="49"/>
      <c r="X1233" s="48"/>
      <c r="Y1233" s="49"/>
      <c r="Z1233" s="48"/>
      <c r="AA1233" s="49"/>
      <c r="AB1233" s="48"/>
      <c r="AC1233" s="49"/>
      <c r="AD1233" s="48"/>
    </row>
    <row r="1234" spans="1:30" ht="15">
      <c r="A1234" s="65" t="s">
        <v>343</v>
      </c>
      <c r="B1234" s="65" t="s">
        <v>331</v>
      </c>
      <c r="C1234" s="66"/>
      <c r="D1234" s="67"/>
      <c r="E1234" s="66"/>
      <c r="F1234" s="69"/>
      <c r="G1234" s="66"/>
      <c r="H1234" s="70"/>
      <c r="I1234" s="71"/>
      <c r="J1234" s="71"/>
      <c r="K1234" s="34" t="s">
        <v>65</v>
      </c>
      <c r="L1234" s="72">
        <v>1234</v>
      </c>
      <c r="M1234" s="72"/>
      <c r="N1234" s="73"/>
      <c r="O1234" s="79" t="s">
        <v>417</v>
      </c>
      <c r="P1234" s="79">
        <v>1</v>
      </c>
      <c r="Q1234" s="79" t="s">
        <v>418</v>
      </c>
      <c r="R1234" s="79"/>
      <c r="S1234" s="79"/>
      <c r="T1234" s="78" t="str">
        <f>REPLACE(INDEX(GroupVertices[Group],MATCH(Edges24[[#This Row],[Vertex 1]],GroupVertices[Vertex],0)),1,1,"")</f>
        <v>3</v>
      </c>
      <c r="U1234" s="78" t="str">
        <f>REPLACE(INDEX(GroupVertices[Group],MATCH(Edges24[[#This Row],[Vertex 2]],GroupVertices[Vertex],0)),1,1,"")</f>
        <v>4</v>
      </c>
      <c r="V1234" s="48"/>
      <c r="W1234" s="49"/>
      <c r="X1234" s="48"/>
      <c r="Y1234" s="49"/>
      <c r="Z1234" s="48"/>
      <c r="AA1234" s="49"/>
      <c r="AB1234" s="48"/>
      <c r="AC1234" s="49"/>
      <c r="AD1234" s="48"/>
    </row>
    <row r="1235" spans="1:30" ht="15">
      <c r="A1235" s="65" t="s">
        <v>343</v>
      </c>
      <c r="B1235" s="65" t="s">
        <v>347</v>
      </c>
      <c r="C1235" s="66"/>
      <c r="D1235" s="67"/>
      <c r="E1235" s="66"/>
      <c r="F1235" s="69"/>
      <c r="G1235" s="66"/>
      <c r="H1235" s="70"/>
      <c r="I1235" s="71"/>
      <c r="J1235" s="71"/>
      <c r="K1235" s="34" t="s">
        <v>65</v>
      </c>
      <c r="L1235" s="72">
        <v>1235</v>
      </c>
      <c r="M1235" s="72"/>
      <c r="N1235" s="73"/>
      <c r="O1235" s="79" t="s">
        <v>417</v>
      </c>
      <c r="P1235" s="79">
        <v>1</v>
      </c>
      <c r="Q1235" s="79" t="s">
        <v>418</v>
      </c>
      <c r="R1235" s="79"/>
      <c r="S1235" s="79"/>
      <c r="T1235" s="78" t="str">
        <f>REPLACE(INDEX(GroupVertices[Group],MATCH(Edges24[[#This Row],[Vertex 1]],GroupVertices[Vertex],0)),1,1,"")</f>
        <v>3</v>
      </c>
      <c r="U1235" s="78" t="str">
        <f>REPLACE(INDEX(GroupVertices[Group],MATCH(Edges24[[#This Row],[Vertex 2]],GroupVertices[Vertex],0)),1,1,"")</f>
        <v>3</v>
      </c>
      <c r="V1235" s="48"/>
      <c r="W1235" s="49"/>
      <c r="X1235" s="48"/>
      <c r="Y1235" s="49"/>
      <c r="Z1235" s="48"/>
      <c r="AA1235" s="49"/>
      <c r="AB1235" s="48"/>
      <c r="AC1235" s="49"/>
      <c r="AD1235" s="48"/>
    </row>
    <row r="1236" spans="1:30" ht="15">
      <c r="A1236" s="65" t="s">
        <v>343</v>
      </c>
      <c r="B1236" s="65" t="s">
        <v>352</v>
      </c>
      <c r="C1236" s="66"/>
      <c r="D1236" s="67"/>
      <c r="E1236" s="66"/>
      <c r="F1236" s="69"/>
      <c r="G1236" s="66"/>
      <c r="H1236" s="70"/>
      <c r="I1236" s="71"/>
      <c r="J1236" s="71"/>
      <c r="K1236" s="34" t="s">
        <v>65</v>
      </c>
      <c r="L1236" s="72">
        <v>1236</v>
      </c>
      <c r="M1236" s="72"/>
      <c r="N1236" s="73"/>
      <c r="O1236" s="79" t="s">
        <v>417</v>
      </c>
      <c r="P1236" s="79">
        <v>1</v>
      </c>
      <c r="Q1236" s="79" t="s">
        <v>418</v>
      </c>
      <c r="R1236" s="79"/>
      <c r="S1236" s="79"/>
      <c r="T1236" s="78" t="str">
        <f>REPLACE(INDEX(GroupVertices[Group],MATCH(Edges24[[#This Row],[Vertex 1]],GroupVertices[Vertex],0)),1,1,"")</f>
        <v>3</v>
      </c>
      <c r="U1236" s="78" t="str">
        <f>REPLACE(INDEX(GroupVertices[Group],MATCH(Edges24[[#This Row],[Vertex 2]],GroupVertices[Vertex],0)),1,1,"")</f>
        <v>3</v>
      </c>
      <c r="V1236" s="48"/>
      <c r="W1236" s="49"/>
      <c r="X1236" s="48"/>
      <c r="Y1236" s="49"/>
      <c r="Z1236" s="48"/>
      <c r="AA1236" s="49"/>
      <c r="AB1236" s="48"/>
      <c r="AC1236" s="49"/>
      <c r="AD1236" s="48"/>
    </row>
    <row r="1237" spans="1:30" ht="15">
      <c r="A1237" s="65" t="s">
        <v>199</v>
      </c>
      <c r="B1237" s="65" t="s">
        <v>343</v>
      </c>
      <c r="C1237" s="66"/>
      <c r="D1237" s="67"/>
      <c r="E1237" s="66"/>
      <c r="F1237" s="69"/>
      <c r="G1237" s="66"/>
      <c r="H1237" s="70"/>
      <c r="I1237" s="71"/>
      <c r="J1237" s="71"/>
      <c r="K1237" s="34" t="s">
        <v>65</v>
      </c>
      <c r="L1237" s="72">
        <v>1237</v>
      </c>
      <c r="M1237" s="72"/>
      <c r="N1237" s="73"/>
      <c r="O1237" s="79" t="s">
        <v>417</v>
      </c>
      <c r="P1237" s="79">
        <v>1</v>
      </c>
      <c r="Q1237" s="79" t="s">
        <v>418</v>
      </c>
      <c r="R1237" s="79"/>
      <c r="S1237" s="79"/>
      <c r="T1237" s="78" t="str">
        <f>REPLACE(INDEX(GroupVertices[Group],MATCH(Edges24[[#This Row],[Vertex 1]],GroupVertices[Vertex],0)),1,1,"")</f>
        <v>1</v>
      </c>
      <c r="U1237" s="78" t="str">
        <f>REPLACE(INDEX(GroupVertices[Group],MATCH(Edges24[[#This Row],[Vertex 2]],GroupVertices[Vertex],0)),1,1,"")</f>
        <v>3</v>
      </c>
      <c r="V1237" s="48"/>
      <c r="W1237" s="49"/>
      <c r="X1237" s="48"/>
      <c r="Y1237" s="49"/>
      <c r="Z1237" s="48"/>
      <c r="AA1237" s="49"/>
      <c r="AB1237" s="48"/>
      <c r="AC1237" s="49"/>
      <c r="AD1237" s="48"/>
    </row>
    <row r="1238" spans="1:30" ht="15">
      <c r="A1238" s="65" t="s">
        <v>346</v>
      </c>
      <c r="B1238" s="65" t="s">
        <v>335</v>
      </c>
      <c r="C1238" s="66"/>
      <c r="D1238" s="67"/>
      <c r="E1238" s="66"/>
      <c r="F1238" s="69"/>
      <c r="G1238" s="66"/>
      <c r="H1238" s="70"/>
      <c r="I1238" s="71"/>
      <c r="J1238" s="71"/>
      <c r="K1238" s="34" t="s">
        <v>65</v>
      </c>
      <c r="L1238" s="72">
        <v>1238</v>
      </c>
      <c r="M1238" s="72"/>
      <c r="N1238" s="73"/>
      <c r="O1238" s="79" t="s">
        <v>417</v>
      </c>
      <c r="P1238" s="79">
        <v>1</v>
      </c>
      <c r="Q1238" s="79" t="s">
        <v>418</v>
      </c>
      <c r="R1238" s="79"/>
      <c r="S1238" s="79"/>
      <c r="T1238" s="78" t="str">
        <f>REPLACE(INDEX(GroupVertices[Group],MATCH(Edges24[[#This Row],[Vertex 1]],GroupVertices[Vertex],0)),1,1,"")</f>
        <v>5</v>
      </c>
      <c r="U1238" s="78" t="str">
        <f>REPLACE(INDEX(GroupVertices[Group],MATCH(Edges24[[#This Row],[Vertex 2]],GroupVertices[Vertex],0)),1,1,"")</f>
        <v>2</v>
      </c>
      <c r="V1238" s="48"/>
      <c r="W1238" s="49"/>
      <c r="X1238" s="48"/>
      <c r="Y1238" s="49"/>
      <c r="Z1238" s="48"/>
      <c r="AA1238" s="49"/>
      <c r="AB1238" s="48"/>
      <c r="AC1238" s="49"/>
      <c r="AD1238" s="48"/>
    </row>
    <row r="1239" spans="1:30" ht="15">
      <c r="A1239" s="65" t="s">
        <v>346</v>
      </c>
      <c r="B1239" s="65" t="s">
        <v>355</v>
      </c>
      <c r="C1239" s="66"/>
      <c r="D1239" s="67"/>
      <c r="E1239" s="66"/>
      <c r="F1239" s="69"/>
      <c r="G1239" s="66"/>
      <c r="H1239" s="70"/>
      <c r="I1239" s="71"/>
      <c r="J1239" s="71"/>
      <c r="K1239" s="34" t="s">
        <v>65</v>
      </c>
      <c r="L1239" s="72">
        <v>1239</v>
      </c>
      <c r="M1239" s="72"/>
      <c r="N1239" s="73"/>
      <c r="O1239" s="79" t="s">
        <v>417</v>
      </c>
      <c r="P1239" s="79">
        <v>1</v>
      </c>
      <c r="Q1239" s="79" t="s">
        <v>418</v>
      </c>
      <c r="R1239" s="79"/>
      <c r="S1239" s="79"/>
      <c r="T1239" s="78" t="str">
        <f>REPLACE(INDEX(GroupVertices[Group],MATCH(Edges24[[#This Row],[Vertex 1]],GroupVertices[Vertex],0)),1,1,"")</f>
        <v>5</v>
      </c>
      <c r="U1239" s="78" t="str">
        <f>REPLACE(INDEX(GroupVertices[Group],MATCH(Edges24[[#This Row],[Vertex 2]],GroupVertices[Vertex],0)),1,1,"")</f>
        <v>2</v>
      </c>
      <c r="V1239" s="48"/>
      <c r="W1239" s="49"/>
      <c r="X1239" s="48"/>
      <c r="Y1239" s="49"/>
      <c r="Z1239" s="48"/>
      <c r="AA1239" s="49"/>
      <c r="AB1239" s="48"/>
      <c r="AC1239" s="49"/>
      <c r="AD1239" s="48"/>
    </row>
    <row r="1240" spans="1:30" ht="15">
      <c r="A1240" s="65" t="s">
        <v>199</v>
      </c>
      <c r="B1240" s="65" t="s">
        <v>346</v>
      </c>
      <c r="C1240" s="66"/>
      <c r="D1240" s="67"/>
      <c r="E1240" s="66"/>
      <c r="F1240" s="69"/>
      <c r="G1240" s="66"/>
      <c r="H1240" s="70"/>
      <c r="I1240" s="71"/>
      <c r="J1240" s="71"/>
      <c r="K1240" s="34" t="s">
        <v>65</v>
      </c>
      <c r="L1240" s="72">
        <v>1240</v>
      </c>
      <c r="M1240" s="72"/>
      <c r="N1240" s="73"/>
      <c r="O1240" s="79" t="s">
        <v>417</v>
      </c>
      <c r="P1240" s="79">
        <v>1</v>
      </c>
      <c r="Q1240" s="79" t="s">
        <v>418</v>
      </c>
      <c r="R1240" s="79"/>
      <c r="S1240" s="79"/>
      <c r="T1240" s="78" t="str">
        <f>REPLACE(INDEX(GroupVertices[Group],MATCH(Edges24[[#This Row],[Vertex 1]],GroupVertices[Vertex],0)),1,1,"")</f>
        <v>1</v>
      </c>
      <c r="U1240" s="78" t="str">
        <f>REPLACE(INDEX(GroupVertices[Group],MATCH(Edges24[[#This Row],[Vertex 2]],GroupVertices[Vertex],0)),1,1,"")</f>
        <v>5</v>
      </c>
      <c r="V1240" s="48"/>
      <c r="W1240" s="49"/>
      <c r="X1240" s="48"/>
      <c r="Y1240" s="49"/>
      <c r="Z1240" s="48"/>
      <c r="AA1240" s="49"/>
      <c r="AB1240" s="48"/>
      <c r="AC1240" s="49"/>
      <c r="AD1240" s="48"/>
    </row>
    <row r="1241" spans="1:30" ht="15">
      <c r="A1241" s="65" t="s">
        <v>347</v>
      </c>
      <c r="B1241" s="65" t="s">
        <v>346</v>
      </c>
      <c r="C1241" s="66"/>
      <c r="D1241" s="67"/>
      <c r="E1241" s="66"/>
      <c r="F1241" s="69"/>
      <c r="G1241" s="66"/>
      <c r="H1241" s="70"/>
      <c r="I1241" s="71"/>
      <c r="J1241" s="71"/>
      <c r="K1241" s="34" t="s">
        <v>65</v>
      </c>
      <c r="L1241" s="72">
        <v>1241</v>
      </c>
      <c r="M1241" s="72"/>
      <c r="N1241" s="73"/>
      <c r="O1241" s="79" t="s">
        <v>417</v>
      </c>
      <c r="P1241" s="79">
        <v>1</v>
      </c>
      <c r="Q1241" s="79" t="s">
        <v>418</v>
      </c>
      <c r="R1241" s="79"/>
      <c r="S1241" s="79"/>
      <c r="T1241" s="78" t="str">
        <f>REPLACE(INDEX(GroupVertices[Group],MATCH(Edges24[[#This Row],[Vertex 1]],GroupVertices[Vertex],0)),1,1,"")</f>
        <v>3</v>
      </c>
      <c r="U1241" s="78" t="str">
        <f>REPLACE(INDEX(GroupVertices[Group],MATCH(Edges24[[#This Row],[Vertex 2]],GroupVertices[Vertex],0)),1,1,"")</f>
        <v>5</v>
      </c>
      <c r="V1241" s="48"/>
      <c r="W1241" s="49"/>
      <c r="X1241" s="48"/>
      <c r="Y1241" s="49"/>
      <c r="Z1241" s="48"/>
      <c r="AA1241" s="49"/>
      <c r="AB1241" s="48"/>
      <c r="AC1241" s="49"/>
      <c r="AD1241" s="48"/>
    </row>
    <row r="1242" spans="1:30" ht="15">
      <c r="A1242" s="65" t="s">
        <v>242</v>
      </c>
      <c r="B1242" s="65" t="s">
        <v>392</v>
      </c>
      <c r="C1242" s="66"/>
      <c r="D1242" s="67"/>
      <c r="E1242" s="66"/>
      <c r="F1242" s="69"/>
      <c r="G1242" s="66"/>
      <c r="H1242" s="70"/>
      <c r="I1242" s="71"/>
      <c r="J1242" s="71"/>
      <c r="K1242" s="34" t="s">
        <v>65</v>
      </c>
      <c r="L1242" s="72">
        <v>1242</v>
      </c>
      <c r="M1242" s="72"/>
      <c r="N1242" s="73"/>
      <c r="O1242" s="79" t="s">
        <v>417</v>
      </c>
      <c r="P1242" s="79">
        <v>1</v>
      </c>
      <c r="Q1242" s="79" t="s">
        <v>418</v>
      </c>
      <c r="R1242" s="79"/>
      <c r="S1242" s="79"/>
      <c r="T1242" s="78" t="str">
        <f>REPLACE(INDEX(GroupVertices[Group],MATCH(Edges24[[#This Row],[Vertex 1]],GroupVertices[Vertex],0)),1,1,"")</f>
        <v>2</v>
      </c>
      <c r="U1242" s="78" t="str">
        <f>REPLACE(INDEX(GroupVertices[Group],MATCH(Edges24[[#This Row],[Vertex 2]],GroupVertices[Vertex],0)),1,1,"")</f>
        <v>2</v>
      </c>
      <c r="V1242" s="48"/>
      <c r="W1242" s="49"/>
      <c r="X1242" s="48"/>
      <c r="Y1242" s="49"/>
      <c r="Z1242" s="48"/>
      <c r="AA1242" s="49"/>
      <c r="AB1242" s="48"/>
      <c r="AC1242" s="49"/>
      <c r="AD1242" s="48"/>
    </row>
    <row r="1243" spans="1:30" ht="15">
      <c r="A1243" s="65" t="s">
        <v>199</v>
      </c>
      <c r="B1243" s="65" t="s">
        <v>392</v>
      </c>
      <c r="C1243" s="66"/>
      <c r="D1243" s="67"/>
      <c r="E1243" s="66"/>
      <c r="F1243" s="69"/>
      <c r="G1243" s="66"/>
      <c r="H1243" s="70"/>
      <c r="I1243" s="71"/>
      <c r="J1243" s="71"/>
      <c r="K1243" s="34" t="s">
        <v>65</v>
      </c>
      <c r="L1243" s="72">
        <v>1243</v>
      </c>
      <c r="M1243" s="72"/>
      <c r="N1243" s="73"/>
      <c r="O1243" s="79" t="s">
        <v>417</v>
      </c>
      <c r="P1243" s="79">
        <v>1</v>
      </c>
      <c r="Q1243" s="79" t="s">
        <v>418</v>
      </c>
      <c r="R1243" s="79"/>
      <c r="S1243" s="79"/>
      <c r="T1243" s="78" t="str">
        <f>REPLACE(INDEX(GroupVertices[Group],MATCH(Edges24[[#This Row],[Vertex 1]],GroupVertices[Vertex],0)),1,1,"")</f>
        <v>1</v>
      </c>
      <c r="U1243" s="78" t="str">
        <f>REPLACE(INDEX(GroupVertices[Group],MATCH(Edges24[[#This Row],[Vertex 2]],GroupVertices[Vertex],0)),1,1,"")</f>
        <v>2</v>
      </c>
      <c r="V1243" s="48"/>
      <c r="W1243" s="49"/>
      <c r="X1243" s="48"/>
      <c r="Y1243" s="49"/>
      <c r="Z1243" s="48"/>
      <c r="AA1243" s="49"/>
      <c r="AB1243" s="48"/>
      <c r="AC1243" s="49"/>
      <c r="AD1243" s="48"/>
    </row>
    <row r="1244" spans="1:30" ht="15">
      <c r="A1244" s="65" t="s">
        <v>305</v>
      </c>
      <c r="B1244" s="65" t="s">
        <v>392</v>
      </c>
      <c r="C1244" s="66"/>
      <c r="D1244" s="67"/>
      <c r="E1244" s="66"/>
      <c r="F1244" s="69"/>
      <c r="G1244" s="66"/>
      <c r="H1244" s="70"/>
      <c r="I1244" s="71"/>
      <c r="J1244" s="71"/>
      <c r="K1244" s="34" t="s">
        <v>65</v>
      </c>
      <c r="L1244" s="72">
        <v>1244</v>
      </c>
      <c r="M1244" s="72"/>
      <c r="N1244" s="73"/>
      <c r="O1244" s="79" t="s">
        <v>417</v>
      </c>
      <c r="P1244" s="79">
        <v>1</v>
      </c>
      <c r="Q1244" s="79" t="s">
        <v>418</v>
      </c>
      <c r="R1244" s="79"/>
      <c r="S1244" s="79"/>
      <c r="T1244" s="78" t="str">
        <f>REPLACE(INDEX(GroupVertices[Group],MATCH(Edges24[[#This Row],[Vertex 1]],GroupVertices[Vertex],0)),1,1,"")</f>
        <v>2</v>
      </c>
      <c r="U1244" s="78" t="str">
        <f>REPLACE(INDEX(GroupVertices[Group],MATCH(Edges24[[#This Row],[Vertex 2]],GroupVertices[Vertex],0)),1,1,"")</f>
        <v>2</v>
      </c>
      <c r="V1244" s="48"/>
      <c r="W1244" s="49"/>
      <c r="X1244" s="48"/>
      <c r="Y1244" s="49"/>
      <c r="Z1244" s="48"/>
      <c r="AA1244" s="49"/>
      <c r="AB1244" s="48"/>
      <c r="AC1244" s="49"/>
      <c r="AD1244" s="48"/>
    </row>
    <row r="1245" spans="1:30" ht="15">
      <c r="A1245" s="65" t="s">
        <v>347</v>
      </c>
      <c r="B1245" s="65" t="s">
        <v>392</v>
      </c>
      <c r="C1245" s="66"/>
      <c r="D1245" s="67"/>
      <c r="E1245" s="66"/>
      <c r="F1245" s="69"/>
      <c r="G1245" s="66"/>
      <c r="H1245" s="70"/>
      <c r="I1245" s="71"/>
      <c r="J1245" s="71"/>
      <c r="K1245" s="34" t="s">
        <v>65</v>
      </c>
      <c r="L1245" s="72">
        <v>1245</v>
      </c>
      <c r="M1245" s="72"/>
      <c r="N1245" s="73"/>
      <c r="O1245" s="79" t="s">
        <v>417</v>
      </c>
      <c r="P1245" s="79">
        <v>1</v>
      </c>
      <c r="Q1245" s="79" t="s">
        <v>418</v>
      </c>
      <c r="R1245" s="79"/>
      <c r="S1245" s="79"/>
      <c r="T1245" s="78" t="str">
        <f>REPLACE(INDEX(GroupVertices[Group],MATCH(Edges24[[#This Row],[Vertex 1]],GroupVertices[Vertex],0)),1,1,"")</f>
        <v>3</v>
      </c>
      <c r="U1245" s="78" t="str">
        <f>REPLACE(INDEX(GroupVertices[Group],MATCH(Edges24[[#This Row],[Vertex 2]],GroupVertices[Vertex],0)),1,1,"")</f>
        <v>2</v>
      </c>
      <c r="V1245" s="48"/>
      <c r="W1245" s="49"/>
      <c r="X1245" s="48"/>
      <c r="Y1245" s="49"/>
      <c r="Z1245" s="48"/>
      <c r="AA1245" s="49"/>
      <c r="AB1245" s="48"/>
      <c r="AC1245" s="49"/>
      <c r="AD1245" s="48"/>
    </row>
    <row r="1246" spans="1:30" ht="15">
      <c r="A1246" s="65" t="s">
        <v>242</v>
      </c>
      <c r="B1246" s="65" t="s">
        <v>416</v>
      </c>
      <c r="C1246" s="66"/>
      <c r="D1246" s="67"/>
      <c r="E1246" s="66"/>
      <c r="F1246" s="69"/>
      <c r="G1246" s="66"/>
      <c r="H1246" s="70"/>
      <c r="I1246" s="71"/>
      <c r="J1246" s="71"/>
      <c r="K1246" s="34" t="s">
        <v>65</v>
      </c>
      <c r="L1246" s="72">
        <v>1246</v>
      </c>
      <c r="M1246" s="72"/>
      <c r="N1246" s="73"/>
      <c r="O1246" s="79" t="s">
        <v>417</v>
      </c>
      <c r="P1246" s="79">
        <v>1</v>
      </c>
      <c r="Q1246" s="79" t="s">
        <v>418</v>
      </c>
      <c r="R1246" s="79"/>
      <c r="S1246" s="79"/>
      <c r="T1246" s="78" t="str">
        <f>REPLACE(INDEX(GroupVertices[Group],MATCH(Edges24[[#This Row],[Vertex 1]],GroupVertices[Vertex],0)),1,1,"")</f>
        <v>2</v>
      </c>
      <c r="U1246" s="78" t="str">
        <f>REPLACE(INDEX(GroupVertices[Group],MATCH(Edges24[[#This Row],[Vertex 2]],GroupVertices[Vertex],0)),1,1,"")</f>
        <v>1</v>
      </c>
      <c r="V1246" s="48"/>
      <c r="W1246" s="49"/>
      <c r="X1246" s="48"/>
      <c r="Y1246" s="49"/>
      <c r="Z1246" s="48"/>
      <c r="AA1246" s="49"/>
      <c r="AB1246" s="48"/>
      <c r="AC1246" s="49"/>
      <c r="AD1246" s="48"/>
    </row>
    <row r="1247" spans="1:30" ht="15">
      <c r="A1247" s="65" t="s">
        <v>199</v>
      </c>
      <c r="B1247" s="65" t="s">
        <v>416</v>
      </c>
      <c r="C1247" s="66"/>
      <c r="D1247" s="67"/>
      <c r="E1247" s="66"/>
      <c r="F1247" s="69"/>
      <c r="G1247" s="66"/>
      <c r="H1247" s="70"/>
      <c r="I1247" s="71"/>
      <c r="J1247" s="71"/>
      <c r="K1247" s="34" t="s">
        <v>65</v>
      </c>
      <c r="L1247" s="72">
        <v>1247</v>
      </c>
      <c r="M1247" s="72"/>
      <c r="N1247" s="73"/>
      <c r="O1247" s="79" t="s">
        <v>417</v>
      </c>
      <c r="P1247" s="79">
        <v>1</v>
      </c>
      <c r="Q1247" s="79" t="s">
        <v>418</v>
      </c>
      <c r="R1247" s="79"/>
      <c r="S1247" s="79"/>
      <c r="T1247" s="78" t="str">
        <f>REPLACE(INDEX(GroupVertices[Group],MATCH(Edges24[[#This Row],[Vertex 1]],GroupVertices[Vertex],0)),1,1,"")</f>
        <v>1</v>
      </c>
      <c r="U1247" s="78" t="str">
        <f>REPLACE(INDEX(GroupVertices[Group],MATCH(Edges24[[#This Row],[Vertex 2]],GroupVertices[Vertex],0)),1,1,"")</f>
        <v>1</v>
      </c>
      <c r="V1247" s="48"/>
      <c r="W1247" s="49"/>
      <c r="X1247" s="48"/>
      <c r="Y1247" s="49"/>
      <c r="Z1247" s="48"/>
      <c r="AA1247" s="49"/>
      <c r="AB1247" s="48"/>
      <c r="AC1247" s="49"/>
      <c r="AD1247" s="48"/>
    </row>
    <row r="1248" spans="1:30" ht="15">
      <c r="A1248" s="65" t="s">
        <v>304</v>
      </c>
      <c r="B1248" s="65" t="s">
        <v>348</v>
      </c>
      <c r="C1248" s="66"/>
      <c r="D1248" s="67"/>
      <c r="E1248" s="66"/>
      <c r="F1248" s="69"/>
      <c r="G1248" s="66"/>
      <c r="H1248" s="70"/>
      <c r="I1248" s="71"/>
      <c r="J1248" s="71"/>
      <c r="K1248" s="34" t="s">
        <v>65</v>
      </c>
      <c r="L1248" s="72">
        <v>1248</v>
      </c>
      <c r="M1248" s="72"/>
      <c r="N1248" s="73"/>
      <c r="O1248" s="79" t="s">
        <v>417</v>
      </c>
      <c r="P1248" s="79">
        <v>1</v>
      </c>
      <c r="Q1248" s="79" t="s">
        <v>418</v>
      </c>
      <c r="R1248" s="79"/>
      <c r="S1248" s="79"/>
      <c r="T1248" s="78" t="str">
        <f>REPLACE(INDEX(GroupVertices[Group],MATCH(Edges24[[#This Row],[Vertex 1]],GroupVertices[Vertex],0)),1,1,"")</f>
        <v>2</v>
      </c>
      <c r="U1248" s="78" t="str">
        <f>REPLACE(INDEX(GroupVertices[Group],MATCH(Edges24[[#This Row],[Vertex 2]],GroupVertices[Vertex],0)),1,1,"")</f>
        <v>2</v>
      </c>
      <c r="V1248" s="48"/>
      <c r="W1248" s="49"/>
      <c r="X1248" s="48"/>
      <c r="Y1248" s="49"/>
      <c r="Z1248" s="48"/>
      <c r="AA1248" s="49"/>
      <c r="AB1248" s="48"/>
      <c r="AC1248" s="49"/>
      <c r="AD1248" s="48"/>
    </row>
    <row r="1249" spans="1:30" ht="15">
      <c r="A1249" s="65" t="s">
        <v>339</v>
      </c>
      <c r="B1249" s="65" t="s">
        <v>348</v>
      </c>
      <c r="C1249" s="66"/>
      <c r="D1249" s="67"/>
      <c r="E1249" s="66"/>
      <c r="F1249" s="69"/>
      <c r="G1249" s="66"/>
      <c r="H1249" s="70"/>
      <c r="I1249" s="71"/>
      <c r="J1249" s="71"/>
      <c r="K1249" s="34" t="s">
        <v>65</v>
      </c>
      <c r="L1249" s="72">
        <v>1249</v>
      </c>
      <c r="M1249" s="72"/>
      <c r="N1249" s="73"/>
      <c r="O1249" s="79" t="s">
        <v>417</v>
      </c>
      <c r="P1249" s="79">
        <v>1</v>
      </c>
      <c r="Q1249" s="79" t="s">
        <v>418</v>
      </c>
      <c r="R1249" s="79"/>
      <c r="S1249" s="79"/>
      <c r="T1249" s="78" t="str">
        <f>REPLACE(INDEX(GroupVertices[Group],MATCH(Edges24[[#This Row],[Vertex 1]],GroupVertices[Vertex],0)),1,1,"")</f>
        <v>2</v>
      </c>
      <c r="U1249" s="78" t="str">
        <f>REPLACE(INDEX(GroupVertices[Group],MATCH(Edges24[[#This Row],[Vertex 2]],GroupVertices[Vertex],0)),1,1,"")</f>
        <v>2</v>
      </c>
      <c r="V1249" s="48"/>
      <c r="W1249" s="49"/>
      <c r="X1249" s="48"/>
      <c r="Y1249" s="49"/>
      <c r="Z1249" s="48"/>
      <c r="AA1249" s="49"/>
      <c r="AB1249" s="48"/>
      <c r="AC1249" s="49"/>
      <c r="AD1249" s="48"/>
    </row>
    <row r="1250" spans="1:30" ht="15">
      <c r="A1250" s="65" t="s">
        <v>348</v>
      </c>
      <c r="B1250" s="65" t="s">
        <v>242</v>
      </c>
      <c r="C1250" s="66"/>
      <c r="D1250" s="67"/>
      <c r="E1250" s="66"/>
      <c r="F1250" s="69"/>
      <c r="G1250" s="66"/>
      <c r="H1250" s="70"/>
      <c r="I1250" s="71"/>
      <c r="J1250" s="71"/>
      <c r="K1250" s="34" t="s">
        <v>65</v>
      </c>
      <c r="L1250" s="72">
        <v>1250</v>
      </c>
      <c r="M1250" s="72"/>
      <c r="N1250" s="73"/>
      <c r="O1250" s="79" t="s">
        <v>417</v>
      </c>
      <c r="P1250" s="79">
        <v>1</v>
      </c>
      <c r="Q1250" s="79" t="s">
        <v>418</v>
      </c>
      <c r="R1250" s="79"/>
      <c r="S1250" s="79"/>
      <c r="T1250" s="78" t="str">
        <f>REPLACE(INDEX(GroupVertices[Group],MATCH(Edges24[[#This Row],[Vertex 1]],GroupVertices[Vertex],0)),1,1,"")</f>
        <v>2</v>
      </c>
      <c r="U1250" s="78" t="str">
        <f>REPLACE(INDEX(GroupVertices[Group],MATCH(Edges24[[#This Row],[Vertex 2]],GroupVertices[Vertex],0)),1,1,"")</f>
        <v>2</v>
      </c>
      <c r="V1250" s="48"/>
      <c r="W1250" s="49"/>
      <c r="X1250" s="48"/>
      <c r="Y1250" s="49"/>
      <c r="Z1250" s="48"/>
      <c r="AA1250" s="49"/>
      <c r="AB1250" s="48"/>
      <c r="AC1250" s="49"/>
      <c r="AD1250" s="48"/>
    </row>
    <row r="1251" spans="1:30" ht="15">
      <c r="A1251" s="65" t="s">
        <v>348</v>
      </c>
      <c r="B1251" s="65" t="s">
        <v>349</v>
      </c>
      <c r="C1251" s="66"/>
      <c r="D1251" s="67"/>
      <c r="E1251" s="66"/>
      <c r="F1251" s="69"/>
      <c r="G1251" s="66"/>
      <c r="H1251" s="70"/>
      <c r="I1251" s="71"/>
      <c r="J1251" s="71"/>
      <c r="K1251" s="34" t="s">
        <v>66</v>
      </c>
      <c r="L1251" s="72">
        <v>1251</v>
      </c>
      <c r="M1251" s="72"/>
      <c r="N1251" s="73"/>
      <c r="O1251" s="79" t="s">
        <v>417</v>
      </c>
      <c r="P1251" s="79">
        <v>1</v>
      </c>
      <c r="Q1251" s="79" t="s">
        <v>418</v>
      </c>
      <c r="R1251" s="79"/>
      <c r="S1251" s="79"/>
      <c r="T1251" s="78" t="str">
        <f>REPLACE(INDEX(GroupVertices[Group],MATCH(Edges24[[#This Row],[Vertex 1]],GroupVertices[Vertex],0)),1,1,"")</f>
        <v>2</v>
      </c>
      <c r="U1251" s="78" t="str">
        <f>REPLACE(INDEX(GroupVertices[Group],MATCH(Edges24[[#This Row],[Vertex 2]],GroupVertices[Vertex],0)),1,1,"")</f>
        <v>2</v>
      </c>
      <c r="V1251" s="48"/>
      <c r="W1251" s="49"/>
      <c r="X1251" s="48"/>
      <c r="Y1251" s="49"/>
      <c r="Z1251" s="48"/>
      <c r="AA1251" s="49"/>
      <c r="AB1251" s="48"/>
      <c r="AC1251" s="49"/>
      <c r="AD1251" s="48"/>
    </row>
    <row r="1252" spans="1:30" ht="15">
      <c r="A1252" s="65" t="s">
        <v>348</v>
      </c>
      <c r="B1252" s="65" t="s">
        <v>356</v>
      </c>
      <c r="C1252" s="66"/>
      <c r="D1252" s="67"/>
      <c r="E1252" s="66"/>
      <c r="F1252" s="69"/>
      <c r="G1252" s="66"/>
      <c r="H1252" s="70"/>
      <c r="I1252" s="71"/>
      <c r="J1252" s="71"/>
      <c r="K1252" s="34" t="s">
        <v>65</v>
      </c>
      <c r="L1252" s="72">
        <v>1252</v>
      </c>
      <c r="M1252" s="72"/>
      <c r="N1252" s="73"/>
      <c r="O1252" s="79" t="s">
        <v>417</v>
      </c>
      <c r="P1252" s="79">
        <v>1</v>
      </c>
      <c r="Q1252" s="79" t="s">
        <v>418</v>
      </c>
      <c r="R1252" s="79"/>
      <c r="S1252" s="79"/>
      <c r="T1252" s="78" t="str">
        <f>REPLACE(INDEX(GroupVertices[Group],MATCH(Edges24[[#This Row],[Vertex 1]],GroupVertices[Vertex],0)),1,1,"")</f>
        <v>2</v>
      </c>
      <c r="U1252" s="78" t="str">
        <f>REPLACE(INDEX(GroupVertices[Group],MATCH(Edges24[[#This Row],[Vertex 2]],GroupVertices[Vertex],0)),1,1,"")</f>
        <v>2</v>
      </c>
      <c r="V1252" s="48"/>
      <c r="W1252" s="49"/>
      <c r="X1252" s="48"/>
      <c r="Y1252" s="49"/>
      <c r="Z1252" s="48"/>
      <c r="AA1252" s="49"/>
      <c r="AB1252" s="48"/>
      <c r="AC1252" s="49"/>
      <c r="AD1252" s="48"/>
    </row>
    <row r="1253" spans="1:30" ht="15">
      <c r="A1253" s="65" t="s">
        <v>199</v>
      </c>
      <c r="B1253" s="65" t="s">
        <v>348</v>
      </c>
      <c r="C1253" s="66"/>
      <c r="D1253" s="67"/>
      <c r="E1253" s="66"/>
      <c r="F1253" s="69"/>
      <c r="G1253" s="66"/>
      <c r="H1253" s="70"/>
      <c r="I1253" s="71"/>
      <c r="J1253" s="71"/>
      <c r="K1253" s="34" t="s">
        <v>65</v>
      </c>
      <c r="L1253" s="72">
        <v>1253</v>
      </c>
      <c r="M1253" s="72"/>
      <c r="N1253" s="73"/>
      <c r="O1253" s="79" t="s">
        <v>417</v>
      </c>
      <c r="P1253" s="79">
        <v>1</v>
      </c>
      <c r="Q1253" s="79" t="s">
        <v>418</v>
      </c>
      <c r="R1253" s="79"/>
      <c r="S1253" s="79"/>
      <c r="T1253" s="78" t="str">
        <f>REPLACE(INDEX(GroupVertices[Group],MATCH(Edges24[[#This Row],[Vertex 1]],GroupVertices[Vertex],0)),1,1,"")</f>
        <v>1</v>
      </c>
      <c r="U1253" s="78" t="str">
        <f>REPLACE(INDEX(GroupVertices[Group],MATCH(Edges24[[#This Row],[Vertex 2]],GroupVertices[Vertex],0)),1,1,"")</f>
        <v>2</v>
      </c>
      <c r="V1253" s="48"/>
      <c r="W1253" s="49"/>
      <c r="X1253" s="48"/>
      <c r="Y1253" s="49"/>
      <c r="Z1253" s="48"/>
      <c r="AA1253" s="49"/>
      <c r="AB1253" s="48"/>
      <c r="AC1253" s="49"/>
      <c r="AD1253" s="48"/>
    </row>
    <row r="1254" spans="1:30" ht="15">
      <c r="A1254" s="65" t="s">
        <v>349</v>
      </c>
      <c r="B1254" s="65" t="s">
        <v>348</v>
      </c>
      <c r="C1254" s="66"/>
      <c r="D1254" s="67"/>
      <c r="E1254" s="66"/>
      <c r="F1254" s="69"/>
      <c r="G1254" s="66"/>
      <c r="H1254" s="70"/>
      <c r="I1254" s="71"/>
      <c r="J1254" s="71"/>
      <c r="K1254" s="34" t="s">
        <v>66</v>
      </c>
      <c r="L1254" s="72">
        <v>1254</v>
      </c>
      <c r="M1254" s="72"/>
      <c r="N1254" s="73"/>
      <c r="O1254" s="79" t="s">
        <v>417</v>
      </c>
      <c r="P1254" s="79">
        <v>1</v>
      </c>
      <c r="Q1254" s="79" t="s">
        <v>418</v>
      </c>
      <c r="R1254" s="79"/>
      <c r="S1254" s="79"/>
      <c r="T1254" s="78" t="str">
        <f>REPLACE(INDEX(GroupVertices[Group],MATCH(Edges24[[#This Row],[Vertex 1]],GroupVertices[Vertex],0)),1,1,"")</f>
        <v>2</v>
      </c>
      <c r="U1254" s="78" t="str">
        <f>REPLACE(INDEX(GroupVertices[Group],MATCH(Edges24[[#This Row],[Vertex 2]],GroupVertices[Vertex],0)),1,1,"")</f>
        <v>2</v>
      </c>
      <c r="V1254" s="48"/>
      <c r="W1254" s="49"/>
      <c r="X1254" s="48"/>
      <c r="Y1254" s="49"/>
      <c r="Z1254" s="48"/>
      <c r="AA1254" s="49"/>
      <c r="AB1254" s="48"/>
      <c r="AC1254" s="49"/>
      <c r="AD1254" s="48"/>
    </row>
    <row r="1255" spans="1:30" ht="15">
      <c r="A1255" s="65" t="s">
        <v>242</v>
      </c>
      <c r="B1255" s="65" t="s">
        <v>349</v>
      </c>
      <c r="C1255" s="66"/>
      <c r="D1255" s="67"/>
      <c r="E1255" s="66"/>
      <c r="F1255" s="69"/>
      <c r="G1255" s="66"/>
      <c r="H1255" s="70"/>
      <c r="I1255" s="71"/>
      <c r="J1255" s="71"/>
      <c r="K1255" s="34" t="s">
        <v>66</v>
      </c>
      <c r="L1255" s="72">
        <v>1255</v>
      </c>
      <c r="M1255" s="72"/>
      <c r="N1255" s="73"/>
      <c r="O1255" s="79" t="s">
        <v>417</v>
      </c>
      <c r="P1255" s="79">
        <v>1</v>
      </c>
      <c r="Q1255" s="79" t="s">
        <v>418</v>
      </c>
      <c r="R1255" s="79"/>
      <c r="S1255" s="79"/>
      <c r="T1255" s="78" t="str">
        <f>REPLACE(INDEX(GroupVertices[Group],MATCH(Edges24[[#This Row],[Vertex 1]],GroupVertices[Vertex],0)),1,1,"")</f>
        <v>2</v>
      </c>
      <c r="U1255" s="78" t="str">
        <f>REPLACE(INDEX(GroupVertices[Group],MATCH(Edges24[[#This Row],[Vertex 2]],GroupVertices[Vertex],0)),1,1,"")</f>
        <v>2</v>
      </c>
      <c r="V1255" s="48"/>
      <c r="W1255" s="49"/>
      <c r="X1255" s="48"/>
      <c r="Y1255" s="49"/>
      <c r="Z1255" s="48"/>
      <c r="AA1255" s="49"/>
      <c r="AB1255" s="48"/>
      <c r="AC1255" s="49"/>
      <c r="AD1255" s="48"/>
    </row>
    <row r="1256" spans="1:30" ht="15">
      <c r="A1256" s="65" t="s">
        <v>350</v>
      </c>
      <c r="B1256" s="65" t="s">
        <v>349</v>
      </c>
      <c r="C1256" s="66"/>
      <c r="D1256" s="67"/>
      <c r="E1256" s="66"/>
      <c r="F1256" s="69"/>
      <c r="G1256" s="66"/>
      <c r="H1256" s="70"/>
      <c r="I1256" s="71"/>
      <c r="J1256" s="71"/>
      <c r="K1256" s="34" t="s">
        <v>65</v>
      </c>
      <c r="L1256" s="72">
        <v>1256</v>
      </c>
      <c r="M1256" s="72"/>
      <c r="N1256" s="73"/>
      <c r="O1256" s="79" t="s">
        <v>417</v>
      </c>
      <c r="P1256" s="79">
        <v>1</v>
      </c>
      <c r="Q1256" s="79" t="s">
        <v>418</v>
      </c>
      <c r="R1256" s="79"/>
      <c r="S1256" s="79"/>
      <c r="T1256" s="78" t="str">
        <f>REPLACE(INDEX(GroupVertices[Group],MATCH(Edges24[[#This Row],[Vertex 1]],GroupVertices[Vertex],0)),1,1,"")</f>
        <v>3</v>
      </c>
      <c r="U1256" s="78" t="str">
        <f>REPLACE(INDEX(GroupVertices[Group],MATCH(Edges24[[#This Row],[Vertex 2]],GroupVertices[Vertex],0)),1,1,"")</f>
        <v>2</v>
      </c>
      <c r="V1256" s="48"/>
      <c r="W1256" s="49"/>
      <c r="X1256" s="48"/>
      <c r="Y1256" s="49"/>
      <c r="Z1256" s="48"/>
      <c r="AA1256" s="49"/>
      <c r="AB1256" s="48"/>
      <c r="AC1256" s="49"/>
      <c r="AD1256" s="48"/>
    </row>
    <row r="1257" spans="1:30" ht="15">
      <c r="A1257" s="65" t="s">
        <v>339</v>
      </c>
      <c r="B1257" s="65" t="s">
        <v>349</v>
      </c>
      <c r="C1257" s="66"/>
      <c r="D1257" s="67"/>
      <c r="E1257" s="66"/>
      <c r="F1257" s="69"/>
      <c r="G1257" s="66"/>
      <c r="H1257" s="70"/>
      <c r="I1257" s="71"/>
      <c r="J1257" s="71"/>
      <c r="K1257" s="34" t="s">
        <v>65</v>
      </c>
      <c r="L1257" s="72">
        <v>1257</v>
      </c>
      <c r="M1257" s="72"/>
      <c r="N1257" s="73"/>
      <c r="O1257" s="79" t="s">
        <v>417</v>
      </c>
      <c r="P1257" s="79">
        <v>1</v>
      </c>
      <c r="Q1257" s="79" t="s">
        <v>418</v>
      </c>
      <c r="R1257" s="79"/>
      <c r="S1257" s="79"/>
      <c r="T1257" s="78" t="str">
        <f>REPLACE(INDEX(GroupVertices[Group],MATCH(Edges24[[#This Row],[Vertex 1]],GroupVertices[Vertex],0)),1,1,"")</f>
        <v>2</v>
      </c>
      <c r="U1257" s="78" t="str">
        <f>REPLACE(INDEX(GroupVertices[Group],MATCH(Edges24[[#This Row],[Vertex 2]],GroupVertices[Vertex],0)),1,1,"")</f>
        <v>2</v>
      </c>
      <c r="V1257" s="48"/>
      <c r="W1257" s="49"/>
      <c r="X1257" s="48"/>
      <c r="Y1257" s="49"/>
      <c r="Z1257" s="48"/>
      <c r="AA1257" s="49"/>
      <c r="AB1257" s="48"/>
      <c r="AC1257" s="49"/>
      <c r="AD1257" s="48"/>
    </row>
    <row r="1258" spans="1:30" ht="15">
      <c r="A1258" s="65" t="s">
        <v>349</v>
      </c>
      <c r="B1258" s="65" t="s">
        <v>388</v>
      </c>
      <c r="C1258" s="66"/>
      <c r="D1258" s="67"/>
      <c r="E1258" s="66"/>
      <c r="F1258" s="69"/>
      <c r="G1258" s="66"/>
      <c r="H1258" s="70"/>
      <c r="I1258" s="71"/>
      <c r="J1258" s="71"/>
      <c r="K1258" s="34" t="s">
        <v>65</v>
      </c>
      <c r="L1258" s="72">
        <v>1258</v>
      </c>
      <c r="M1258" s="72"/>
      <c r="N1258" s="73"/>
      <c r="O1258" s="79" t="s">
        <v>417</v>
      </c>
      <c r="P1258" s="79">
        <v>1</v>
      </c>
      <c r="Q1258" s="79" t="s">
        <v>418</v>
      </c>
      <c r="R1258" s="79"/>
      <c r="S1258" s="79"/>
      <c r="T1258" s="78" t="str">
        <f>REPLACE(INDEX(GroupVertices[Group],MATCH(Edges24[[#This Row],[Vertex 1]],GroupVertices[Vertex],0)),1,1,"")</f>
        <v>2</v>
      </c>
      <c r="U1258" s="78" t="str">
        <f>REPLACE(INDEX(GroupVertices[Group],MATCH(Edges24[[#This Row],[Vertex 2]],GroupVertices[Vertex],0)),1,1,"")</f>
        <v>2</v>
      </c>
      <c r="V1258" s="48"/>
      <c r="W1258" s="49"/>
      <c r="X1258" s="48"/>
      <c r="Y1258" s="49"/>
      <c r="Z1258" s="48"/>
      <c r="AA1258" s="49"/>
      <c r="AB1258" s="48"/>
      <c r="AC1258" s="49"/>
      <c r="AD1258" s="48"/>
    </row>
    <row r="1259" spans="1:30" ht="15">
      <c r="A1259" s="65" t="s">
        <v>349</v>
      </c>
      <c r="B1259" s="65" t="s">
        <v>222</v>
      </c>
      <c r="C1259" s="66"/>
      <c r="D1259" s="67"/>
      <c r="E1259" s="66"/>
      <c r="F1259" s="69"/>
      <c r="G1259" s="66"/>
      <c r="H1259" s="70"/>
      <c r="I1259" s="71"/>
      <c r="J1259" s="71"/>
      <c r="K1259" s="34" t="s">
        <v>65</v>
      </c>
      <c r="L1259" s="72">
        <v>1259</v>
      </c>
      <c r="M1259" s="72"/>
      <c r="N1259" s="73"/>
      <c r="O1259" s="79" t="s">
        <v>417</v>
      </c>
      <c r="P1259" s="79">
        <v>1</v>
      </c>
      <c r="Q1259" s="79" t="s">
        <v>418</v>
      </c>
      <c r="R1259" s="79"/>
      <c r="S1259" s="79"/>
      <c r="T1259" s="78" t="str">
        <f>REPLACE(INDEX(GroupVertices[Group],MATCH(Edges24[[#This Row],[Vertex 1]],GroupVertices[Vertex],0)),1,1,"")</f>
        <v>2</v>
      </c>
      <c r="U1259" s="78" t="str">
        <f>REPLACE(INDEX(GroupVertices[Group],MATCH(Edges24[[#This Row],[Vertex 2]],GroupVertices[Vertex],0)),1,1,"")</f>
        <v>3</v>
      </c>
      <c r="V1259" s="48"/>
      <c r="W1259" s="49"/>
      <c r="X1259" s="48"/>
      <c r="Y1259" s="49"/>
      <c r="Z1259" s="48"/>
      <c r="AA1259" s="49"/>
      <c r="AB1259" s="48"/>
      <c r="AC1259" s="49"/>
      <c r="AD1259" s="48"/>
    </row>
    <row r="1260" spans="1:30" ht="15">
      <c r="A1260" s="65" t="s">
        <v>349</v>
      </c>
      <c r="B1260" s="65" t="s">
        <v>242</v>
      </c>
      <c r="C1260" s="66"/>
      <c r="D1260" s="67"/>
      <c r="E1260" s="66"/>
      <c r="F1260" s="69"/>
      <c r="G1260" s="66"/>
      <c r="H1260" s="70"/>
      <c r="I1260" s="71"/>
      <c r="J1260" s="71"/>
      <c r="K1260" s="34" t="s">
        <v>66</v>
      </c>
      <c r="L1260" s="72">
        <v>1260</v>
      </c>
      <c r="M1260" s="72"/>
      <c r="N1260" s="73"/>
      <c r="O1260" s="79" t="s">
        <v>417</v>
      </c>
      <c r="P1260" s="79">
        <v>1</v>
      </c>
      <c r="Q1260" s="79" t="s">
        <v>418</v>
      </c>
      <c r="R1260" s="79"/>
      <c r="S1260" s="79"/>
      <c r="T1260" s="78" t="str">
        <f>REPLACE(INDEX(GroupVertices[Group],MATCH(Edges24[[#This Row],[Vertex 1]],GroupVertices[Vertex],0)),1,1,"")</f>
        <v>2</v>
      </c>
      <c r="U1260" s="78" t="str">
        <f>REPLACE(INDEX(GroupVertices[Group],MATCH(Edges24[[#This Row],[Vertex 2]],GroupVertices[Vertex],0)),1,1,"")</f>
        <v>2</v>
      </c>
      <c r="V1260" s="48"/>
      <c r="W1260" s="49"/>
      <c r="X1260" s="48"/>
      <c r="Y1260" s="49"/>
      <c r="Z1260" s="48"/>
      <c r="AA1260" s="49"/>
      <c r="AB1260" s="48"/>
      <c r="AC1260" s="49"/>
      <c r="AD1260" s="48"/>
    </row>
    <row r="1261" spans="1:30" ht="15">
      <c r="A1261" s="65" t="s">
        <v>349</v>
      </c>
      <c r="B1261" s="65" t="s">
        <v>274</v>
      </c>
      <c r="C1261" s="66"/>
      <c r="D1261" s="67"/>
      <c r="E1261" s="66"/>
      <c r="F1261" s="69"/>
      <c r="G1261" s="66"/>
      <c r="H1261" s="70"/>
      <c r="I1261" s="71"/>
      <c r="J1261" s="71"/>
      <c r="K1261" s="34" t="s">
        <v>65</v>
      </c>
      <c r="L1261" s="72">
        <v>1261</v>
      </c>
      <c r="M1261" s="72"/>
      <c r="N1261" s="73"/>
      <c r="O1261" s="79" t="s">
        <v>417</v>
      </c>
      <c r="P1261" s="79">
        <v>1</v>
      </c>
      <c r="Q1261" s="79" t="s">
        <v>418</v>
      </c>
      <c r="R1261" s="79"/>
      <c r="S1261" s="79"/>
      <c r="T1261" s="78" t="str">
        <f>REPLACE(INDEX(GroupVertices[Group],MATCH(Edges24[[#This Row],[Vertex 1]],GroupVertices[Vertex],0)),1,1,"")</f>
        <v>2</v>
      </c>
      <c r="U1261" s="78" t="str">
        <f>REPLACE(INDEX(GroupVertices[Group],MATCH(Edges24[[#This Row],[Vertex 2]],GroupVertices[Vertex],0)),1,1,"")</f>
        <v>3</v>
      </c>
      <c r="V1261" s="48"/>
      <c r="W1261" s="49"/>
      <c r="X1261" s="48"/>
      <c r="Y1261" s="49"/>
      <c r="Z1261" s="48"/>
      <c r="AA1261" s="49"/>
      <c r="AB1261" s="48"/>
      <c r="AC1261" s="49"/>
      <c r="AD1261" s="48"/>
    </row>
    <row r="1262" spans="1:30" ht="15">
      <c r="A1262" s="65" t="s">
        <v>349</v>
      </c>
      <c r="B1262" s="65" t="s">
        <v>396</v>
      </c>
      <c r="C1262" s="66"/>
      <c r="D1262" s="67"/>
      <c r="E1262" s="66"/>
      <c r="F1262" s="69"/>
      <c r="G1262" s="66"/>
      <c r="H1262" s="70"/>
      <c r="I1262" s="71"/>
      <c r="J1262" s="71"/>
      <c r="K1262" s="34" t="s">
        <v>65</v>
      </c>
      <c r="L1262" s="72">
        <v>1262</v>
      </c>
      <c r="M1262" s="72"/>
      <c r="N1262" s="73"/>
      <c r="O1262" s="79" t="s">
        <v>417</v>
      </c>
      <c r="P1262" s="79">
        <v>1</v>
      </c>
      <c r="Q1262" s="79" t="s">
        <v>418</v>
      </c>
      <c r="R1262" s="79"/>
      <c r="S1262" s="79"/>
      <c r="T1262" s="78" t="str">
        <f>REPLACE(INDEX(GroupVertices[Group],MATCH(Edges24[[#This Row],[Vertex 1]],GroupVertices[Vertex],0)),1,1,"")</f>
        <v>2</v>
      </c>
      <c r="U1262" s="78" t="str">
        <f>REPLACE(INDEX(GroupVertices[Group],MATCH(Edges24[[#This Row],[Vertex 2]],GroupVertices[Vertex],0)),1,1,"")</f>
        <v>2</v>
      </c>
      <c r="V1262" s="48"/>
      <c r="W1262" s="49"/>
      <c r="X1262" s="48"/>
      <c r="Y1262" s="49"/>
      <c r="Z1262" s="48"/>
      <c r="AA1262" s="49"/>
      <c r="AB1262" s="48"/>
      <c r="AC1262" s="49"/>
      <c r="AD1262" s="48"/>
    </row>
    <row r="1263" spans="1:30" ht="15">
      <c r="A1263" s="65" t="s">
        <v>349</v>
      </c>
      <c r="B1263" s="65" t="s">
        <v>283</v>
      </c>
      <c r="C1263" s="66"/>
      <c r="D1263" s="67"/>
      <c r="E1263" s="66"/>
      <c r="F1263" s="69"/>
      <c r="G1263" s="66"/>
      <c r="H1263" s="70"/>
      <c r="I1263" s="71"/>
      <c r="J1263" s="71"/>
      <c r="K1263" s="34" t="s">
        <v>65</v>
      </c>
      <c r="L1263" s="72">
        <v>1263</v>
      </c>
      <c r="M1263" s="72"/>
      <c r="N1263" s="73"/>
      <c r="O1263" s="79" t="s">
        <v>417</v>
      </c>
      <c r="P1263" s="79">
        <v>1</v>
      </c>
      <c r="Q1263" s="79" t="s">
        <v>418</v>
      </c>
      <c r="R1263" s="79"/>
      <c r="S1263" s="79"/>
      <c r="T1263" s="78" t="str">
        <f>REPLACE(INDEX(GroupVertices[Group],MATCH(Edges24[[#This Row],[Vertex 1]],GroupVertices[Vertex],0)),1,1,"")</f>
        <v>2</v>
      </c>
      <c r="U1263" s="78" t="str">
        <f>REPLACE(INDEX(GroupVertices[Group],MATCH(Edges24[[#This Row],[Vertex 2]],GroupVertices[Vertex],0)),1,1,"")</f>
        <v>2</v>
      </c>
      <c r="V1263" s="48"/>
      <c r="W1263" s="49"/>
      <c r="X1263" s="48"/>
      <c r="Y1263" s="49"/>
      <c r="Z1263" s="48"/>
      <c r="AA1263" s="49"/>
      <c r="AB1263" s="48"/>
      <c r="AC1263" s="49"/>
      <c r="AD1263" s="48"/>
    </row>
    <row r="1264" spans="1:30" ht="15">
      <c r="A1264" s="65" t="s">
        <v>349</v>
      </c>
      <c r="B1264" s="65" t="s">
        <v>331</v>
      </c>
      <c r="C1264" s="66"/>
      <c r="D1264" s="67"/>
      <c r="E1264" s="66"/>
      <c r="F1264" s="69"/>
      <c r="G1264" s="66"/>
      <c r="H1264" s="70"/>
      <c r="I1264" s="71"/>
      <c r="J1264" s="71"/>
      <c r="K1264" s="34" t="s">
        <v>65</v>
      </c>
      <c r="L1264" s="72">
        <v>1264</v>
      </c>
      <c r="M1264" s="72"/>
      <c r="N1264" s="73"/>
      <c r="O1264" s="79" t="s">
        <v>417</v>
      </c>
      <c r="P1264" s="79">
        <v>1</v>
      </c>
      <c r="Q1264" s="79" t="s">
        <v>418</v>
      </c>
      <c r="R1264" s="79"/>
      <c r="S1264" s="79"/>
      <c r="T1264" s="78" t="str">
        <f>REPLACE(INDEX(GroupVertices[Group],MATCH(Edges24[[#This Row],[Vertex 1]],GroupVertices[Vertex],0)),1,1,"")</f>
        <v>2</v>
      </c>
      <c r="U1264" s="78" t="str">
        <f>REPLACE(INDEX(GroupVertices[Group],MATCH(Edges24[[#This Row],[Vertex 2]],GroupVertices[Vertex],0)),1,1,"")</f>
        <v>4</v>
      </c>
      <c r="V1264" s="48"/>
      <c r="W1264" s="49"/>
      <c r="X1264" s="48"/>
      <c r="Y1264" s="49"/>
      <c r="Z1264" s="48"/>
      <c r="AA1264" s="49"/>
      <c r="AB1264" s="48"/>
      <c r="AC1264" s="49"/>
      <c r="AD1264" s="48"/>
    </row>
    <row r="1265" spans="1:30" ht="15">
      <c r="A1265" s="65" t="s">
        <v>349</v>
      </c>
      <c r="B1265" s="65" t="s">
        <v>356</v>
      </c>
      <c r="C1265" s="66"/>
      <c r="D1265" s="67"/>
      <c r="E1265" s="66"/>
      <c r="F1265" s="69"/>
      <c r="G1265" s="66"/>
      <c r="H1265" s="70"/>
      <c r="I1265" s="71"/>
      <c r="J1265" s="71"/>
      <c r="K1265" s="34" t="s">
        <v>65</v>
      </c>
      <c r="L1265" s="72">
        <v>1265</v>
      </c>
      <c r="M1265" s="72"/>
      <c r="N1265" s="73"/>
      <c r="O1265" s="79" t="s">
        <v>417</v>
      </c>
      <c r="P1265" s="79">
        <v>1</v>
      </c>
      <c r="Q1265" s="79" t="s">
        <v>418</v>
      </c>
      <c r="R1265" s="79"/>
      <c r="S1265" s="79"/>
      <c r="T1265" s="78" t="str">
        <f>REPLACE(INDEX(GroupVertices[Group],MATCH(Edges24[[#This Row],[Vertex 1]],GroupVertices[Vertex],0)),1,1,"")</f>
        <v>2</v>
      </c>
      <c r="U1265" s="78" t="str">
        <f>REPLACE(INDEX(GroupVertices[Group],MATCH(Edges24[[#This Row],[Vertex 2]],GroupVertices[Vertex],0)),1,1,"")</f>
        <v>2</v>
      </c>
      <c r="V1265" s="48"/>
      <c r="W1265" s="49"/>
      <c r="X1265" s="48"/>
      <c r="Y1265" s="49"/>
      <c r="Z1265" s="48"/>
      <c r="AA1265" s="49"/>
      <c r="AB1265" s="48"/>
      <c r="AC1265" s="49"/>
      <c r="AD1265" s="48"/>
    </row>
    <row r="1266" spans="1:30" ht="15">
      <c r="A1266" s="65" t="s">
        <v>199</v>
      </c>
      <c r="B1266" s="65" t="s">
        <v>349</v>
      </c>
      <c r="C1266" s="66"/>
      <c r="D1266" s="67"/>
      <c r="E1266" s="66"/>
      <c r="F1266" s="69"/>
      <c r="G1266" s="66"/>
      <c r="H1266" s="70"/>
      <c r="I1266" s="71"/>
      <c r="J1266" s="71"/>
      <c r="K1266" s="34" t="s">
        <v>65</v>
      </c>
      <c r="L1266" s="72">
        <v>1266</v>
      </c>
      <c r="M1266" s="72"/>
      <c r="N1266" s="73"/>
      <c r="O1266" s="79" t="s">
        <v>417</v>
      </c>
      <c r="P1266" s="79">
        <v>1</v>
      </c>
      <c r="Q1266" s="79" t="s">
        <v>418</v>
      </c>
      <c r="R1266" s="79"/>
      <c r="S1266" s="79"/>
      <c r="T1266" s="78" t="str">
        <f>REPLACE(INDEX(GroupVertices[Group],MATCH(Edges24[[#This Row],[Vertex 1]],GroupVertices[Vertex],0)),1,1,"")</f>
        <v>1</v>
      </c>
      <c r="U1266" s="78" t="str">
        <f>REPLACE(INDEX(GroupVertices[Group],MATCH(Edges24[[#This Row],[Vertex 2]],GroupVertices[Vertex],0)),1,1,"")</f>
        <v>2</v>
      </c>
      <c r="V1266" s="48"/>
      <c r="W1266" s="49"/>
      <c r="X1266" s="48"/>
      <c r="Y1266" s="49"/>
      <c r="Z1266" s="48"/>
      <c r="AA1266" s="49"/>
      <c r="AB1266" s="48"/>
      <c r="AC1266" s="49"/>
      <c r="AD1266" s="48"/>
    </row>
    <row r="1267" spans="1:30" ht="15">
      <c r="A1267" s="65" t="s">
        <v>199</v>
      </c>
      <c r="B1267" s="65" t="s">
        <v>388</v>
      </c>
      <c r="C1267" s="66"/>
      <c r="D1267" s="67"/>
      <c r="E1267" s="66"/>
      <c r="F1267" s="69"/>
      <c r="G1267" s="66"/>
      <c r="H1267" s="70"/>
      <c r="I1267" s="71"/>
      <c r="J1267" s="71"/>
      <c r="K1267" s="34" t="s">
        <v>65</v>
      </c>
      <c r="L1267" s="72">
        <v>1267</v>
      </c>
      <c r="M1267" s="72"/>
      <c r="N1267" s="73"/>
      <c r="O1267" s="79" t="s">
        <v>417</v>
      </c>
      <c r="P1267" s="79">
        <v>1</v>
      </c>
      <c r="Q1267" s="79" t="s">
        <v>418</v>
      </c>
      <c r="R1267" s="79"/>
      <c r="S1267" s="79"/>
      <c r="T1267" s="78" t="str">
        <f>REPLACE(INDEX(GroupVertices[Group],MATCH(Edges24[[#This Row],[Vertex 1]],GroupVertices[Vertex],0)),1,1,"")</f>
        <v>1</v>
      </c>
      <c r="U1267" s="78" t="str">
        <f>REPLACE(INDEX(GroupVertices[Group],MATCH(Edges24[[#This Row],[Vertex 2]],GroupVertices[Vertex],0)),1,1,"")</f>
        <v>2</v>
      </c>
      <c r="V1267" s="48"/>
      <c r="W1267" s="49"/>
      <c r="X1267" s="48"/>
      <c r="Y1267" s="49"/>
      <c r="Z1267" s="48"/>
      <c r="AA1267" s="49"/>
      <c r="AB1267" s="48"/>
      <c r="AC1267" s="49"/>
      <c r="AD1267" s="48"/>
    </row>
    <row r="1268" spans="1:30" ht="15">
      <c r="A1268" s="65" t="s">
        <v>335</v>
      </c>
      <c r="B1268" s="65" t="s">
        <v>388</v>
      </c>
      <c r="C1268" s="66"/>
      <c r="D1268" s="67"/>
      <c r="E1268" s="66"/>
      <c r="F1268" s="69"/>
      <c r="G1268" s="66"/>
      <c r="H1268" s="70"/>
      <c r="I1268" s="71"/>
      <c r="J1268" s="71"/>
      <c r="K1268" s="34" t="s">
        <v>65</v>
      </c>
      <c r="L1268" s="72">
        <v>1268</v>
      </c>
      <c r="M1268" s="72"/>
      <c r="N1268" s="73"/>
      <c r="O1268" s="79" t="s">
        <v>417</v>
      </c>
      <c r="P1268" s="79">
        <v>1</v>
      </c>
      <c r="Q1268" s="79" t="s">
        <v>418</v>
      </c>
      <c r="R1268" s="79"/>
      <c r="S1268" s="79"/>
      <c r="T1268" s="78" t="str">
        <f>REPLACE(INDEX(GroupVertices[Group],MATCH(Edges24[[#This Row],[Vertex 1]],GroupVertices[Vertex],0)),1,1,"")</f>
        <v>2</v>
      </c>
      <c r="U1268" s="78" t="str">
        <f>REPLACE(INDEX(GroupVertices[Group],MATCH(Edges24[[#This Row],[Vertex 2]],GroupVertices[Vertex],0)),1,1,"")</f>
        <v>2</v>
      </c>
      <c r="V1268" s="48"/>
      <c r="W1268" s="49"/>
      <c r="X1268" s="48"/>
      <c r="Y1268" s="49"/>
      <c r="Z1268" s="48"/>
      <c r="AA1268" s="49"/>
      <c r="AB1268" s="48"/>
      <c r="AC1268" s="49"/>
      <c r="AD1268" s="48"/>
    </row>
    <row r="1269" spans="1:30" ht="15">
      <c r="A1269" s="65" t="s">
        <v>331</v>
      </c>
      <c r="B1269" s="65" t="s">
        <v>388</v>
      </c>
      <c r="C1269" s="66"/>
      <c r="D1269" s="67"/>
      <c r="E1269" s="66"/>
      <c r="F1269" s="69"/>
      <c r="G1269" s="66"/>
      <c r="H1269" s="70"/>
      <c r="I1269" s="71"/>
      <c r="J1269" s="71"/>
      <c r="K1269" s="34" t="s">
        <v>65</v>
      </c>
      <c r="L1269" s="72">
        <v>1269</v>
      </c>
      <c r="M1269" s="72"/>
      <c r="N1269" s="73"/>
      <c r="O1269" s="79" t="s">
        <v>417</v>
      </c>
      <c r="P1269" s="79">
        <v>1</v>
      </c>
      <c r="Q1269" s="79" t="s">
        <v>418</v>
      </c>
      <c r="R1269" s="79"/>
      <c r="S1269" s="79"/>
      <c r="T1269" s="78" t="str">
        <f>REPLACE(INDEX(GroupVertices[Group],MATCH(Edges24[[#This Row],[Vertex 1]],GroupVertices[Vertex],0)),1,1,"")</f>
        <v>4</v>
      </c>
      <c r="U1269" s="78" t="str">
        <f>REPLACE(INDEX(GroupVertices[Group],MATCH(Edges24[[#This Row],[Vertex 2]],GroupVertices[Vertex],0)),1,1,"")</f>
        <v>2</v>
      </c>
      <c r="V1269" s="48"/>
      <c r="W1269" s="49"/>
      <c r="X1269" s="48"/>
      <c r="Y1269" s="49"/>
      <c r="Z1269" s="48"/>
      <c r="AA1269" s="49"/>
      <c r="AB1269" s="48"/>
      <c r="AC1269" s="49"/>
      <c r="AD1269" s="48"/>
    </row>
    <row r="1270" spans="1:30" ht="15">
      <c r="A1270" s="65" t="s">
        <v>351</v>
      </c>
      <c r="B1270" s="65" t="s">
        <v>388</v>
      </c>
      <c r="C1270" s="66"/>
      <c r="D1270" s="67"/>
      <c r="E1270" s="66"/>
      <c r="F1270" s="69"/>
      <c r="G1270" s="66"/>
      <c r="H1270" s="70"/>
      <c r="I1270" s="71"/>
      <c r="J1270" s="71"/>
      <c r="K1270" s="34" t="s">
        <v>65</v>
      </c>
      <c r="L1270" s="72">
        <v>1270</v>
      </c>
      <c r="M1270" s="72"/>
      <c r="N1270" s="73"/>
      <c r="O1270" s="79" t="s">
        <v>417</v>
      </c>
      <c r="P1270" s="79">
        <v>1</v>
      </c>
      <c r="Q1270" s="79" t="s">
        <v>418</v>
      </c>
      <c r="R1270" s="79"/>
      <c r="S1270" s="79"/>
      <c r="T1270" s="78" t="str">
        <f>REPLACE(INDEX(GroupVertices[Group],MATCH(Edges24[[#This Row],[Vertex 1]],GroupVertices[Vertex],0)),1,1,"")</f>
        <v>4</v>
      </c>
      <c r="U1270" s="78" t="str">
        <f>REPLACE(INDEX(GroupVertices[Group],MATCH(Edges24[[#This Row],[Vertex 2]],GroupVertices[Vertex],0)),1,1,"")</f>
        <v>2</v>
      </c>
      <c r="V1270" s="48"/>
      <c r="W1270" s="49"/>
      <c r="X1270" s="48"/>
      <c r="Y1270" s="49"/>
      <c r="Z1270" s="48"/>
      <c r="AA1270" s="49"/>
      <c r="AB1270" s="48"/>
      <c r="AC1270" s="49"/>
      <c r="AD1270" s="48"/>
    </row>
    <row r="1271" spans="1:30" ht="15">
      <c r="A1271" s="65" t="s">
        <v>221</v>
      </c>
      <c r="B1271" s="65" t="s">
        <v>299</v>
      </c>
      <c r="C1271" s="66"/>
      <c r="D1271" s="67"/>
      <c r="E1271" s="66"/>
      <c r="F1271" s="69"/>
      <c r="G1271" s="66"/>
      <c r="H1271" s="70"/>
      <c r="I1271" s="71"/>
      <c r="J1271" s="71"/>
      <c r="K1271" s="34" t="s">
        <v>65</v>
      </c>
      <c r="L1271" s="72">
        <v>1271</v>
      </c>
      <c r="M1271" s="72"/>
      <c r="N1271" s="73"/>
      <c r="O1271" s="79" t="s">
        <v>417</v>
      </c>
      <c r="P1271" s="79">
        <v>1</v>
      </c>
      <c r="Q1271" s="79" t="s">
        <v>418</v>
      </c>
      <c r="R1271" s="79"/>
      <c r="S1271" s="79"/>
      <c r="T1271" s="78" t="str">
        <f>REPLACE(INDEX(GroupVertices[Group],MATCH(Edges24[[#This Row],[Vertex 1]],GroupVertices[Vertex],0)),1,1,"")</f>
        <v>1</v>
      </c>
      <c r="U1271" s="78" t="str">
        <f>REPLACE(INDEX(GroupVertices[Group],MATCH(Edges24[[#This Row],[Vertex 2]],GroupVertices[Vertex],0)),1,1,"")</f>
        <v>1</v>
      </c>
      <c r="V1271" s="48"/>
      <c r="W1271" s="49"/>
      <c r="X1271" s="48"/>
      <c r="Y1271" s="49"/>
      <c r="Z1271" s="48"/>
      <c r="AA1271" s="49"/>
      <c r="AB1271" s="48"/>
      <c r="AC1271" s="49"/>
      <c r="AD1271" s="48"/>
    </row>
    <row r="1272" spans="1:30" ht="15">
      <c r="A1272" s="65" t="s">
        <v>221</v>
      </c>
      <c r="B1272" s="65" t="s">
        <v>260</v>
      </c>
      <c r="C1272" s="66"/>
      <c r="D1272" s="67"/>
      <c r="E1272" s="66"/>
      <c r="F1272" s="69"/>
      <c r="G1272" s="66"/>
      <c r="H1272" s="70"/>
      <c r="I1272" s="71"/>
      <c r="J1272" s="71"/>
      <c r="K1272" s="34" t="s">
        <v>66</v>
      </c>
      <c r="L1272" s="72">
        <v>1272</v>
      </c>
      <c r="M1272" s="72"/>
      <c r="N1272" s="73"/>
      <c r="O1272" s="79" t="s">
        <v>417</v>
      </c>
      <c r="P1272" s="79">
        <v>1</v>
      </c>
      <c r="Q1272" s="79" t="s">
        <v>418</v>
      </c>
      <c r="R1272" s="79"/>
      <c r="S1272" s="79"/>
      <c r="T1272" s="78" t="str">
        <f>REPLACE(INDEX(GroupVertices[Group],MATCH(Edges24[[#This Row],[Vertex 1]],GroupVertices[Vertex],0)),1,1,"")</f>
        <v>1</v>
      </c>
      <c r="U1272" s="78" t="str">
        <f>REPLACE(INDEX(GroupVertices[Group],MATCH(Edges24[[#This Row],[Vertex 2]],GroupVertices[Vertex],0)),1,1,"")</f>
        <v>3</v>
      </c>
      <c r="V1272" s="48"/>
      <c r="W1272" s="49"/>
      <c r="X1272" s="48"/>
      <c r="Y1272" s="49"/>
      <c r="Z1272" s="48"/>
      <c r="AA1272" s="49"/>
      <c r="AB1272" s="48"/>
      <c r="AC1272" s="49"/>
      <c r="AD1272" s="48"/>
    </row>
    <row r="1273" spans="1:30" ht="15">
      <c r="A1273" s="65" t="s">
        <v>221</v>
      </c>
      <c r="B1273" s="65" t="s">
        <v>351</v>
      </c>
      <c r="C1273" s="66"/>
      <c r="D1273" s="67"/>
      <c r="E1273" s="66"/>
      <c r="F1273" s="69"/>
      <c r="G1273" s="66"/>
      <c r="H1273" s="70"/>
      <c r="I1273" s="71"/>
      <c r="J1273" s="71"/>
      <c r="K1273" s="34" t="s">
        <v>66</v>
      </c>
      <c r="L1273" s="72">
        <v>1273</v>
      </c>
      <c r="M1273" s="72"/>
      <c r="N1273" s="73"/>
      <c r="O1273" s="79" t="s">
        <v>417</v>
      </c>
      <c r="P1273" s="79">
        <v>1</v>
      </c>
      <c r="Q1273" s="79" t="s">
        <v>418</v>
      </c>
      <c r="R1273" s="79"/>
      <c r="S1273" s="79"/>
      <c r="T1273" s="78" t="str">
        <f>REPLACE(INDEX(GroupVertices[Group],MATCH(Edges24[[#This Row],[Vertex 1]],GroupVertices[Vertex],0)),1,1,"")</f>
        <v>1</v>
      </c>
      <c r="U1273" s="78" t="str">
        <f>REPLACE(INDEX(GroupVertices[Group],MATCH(Edges24[[#This Row],[Vertex 2]],GroupVertices[Vertex],0)),1,1,"")</f>
        <v>4</v>
      </c>
      <c r="V1273" s="48"/>
      <c r="W1273" s="49"/>
      <c r="X1273" s="48"/>
      <c r="Y1273" s="49"/>
      <c r="Z1273" s="48"/>
      <c r="AA1273" s="49"/>
      <c r="AB1273" s="48"/>
      <c r="AC1273" s="49"/>
      <c r="AD1273" s="48"/>
    </row>
    <row r="1274" spans="1:30" ht="15">
      <c r="A1274" s="65" t="s">
        <v>199</v>
      </c>
      <c r="B1274" s="65" t="s">
        <v>221</v>
      </c>
      <c r="C1274" s="66"/>
      <c r="D1274" s="67"/>
      <c r="E1274" s="66"/>
      <c r="F1274" s="69"/>
      <c r="G1274" s="66"/>
      <c r="H1274" s="70"/>
      <c r="I1274" s="71"/>
      <c r="J1274" s="71"/>
      <c r="K1274" s="34" t="s">
        <v>65</v>
      </c>
      <c r="L1274" s="72">
        <v>1274</v>
      </c>
      <c r="M1274" s="72"/>
      <c r="N1274" s="73"/>
      <c r="O1274" s="79" t="s">
        <v>417</v>
      </c>
      <c r="P1274" s="79">
        <v>1</v>
      </c>
      <c r="Q1274" s="79" t="s">
        <v>418</v>
      </c>
      <c r="R1274" s="79"/>
      <c r="S1274" s="79"/>
      <c r="T1274" s="78" t="str">
        <f>REPLACE(INDEX(GroupVertices[Group],MATCH(Edges24[[#This Row],[Vertex 1]],GroupVertices[Vertex],0)),1,1,"")</f>
        <v>1</v>
      </c>
      <c r="U1274" s="78" t="str">
        <f>REPLACE(INDEX(GroupVertices[Group],MATCH(Edges24[[#This Row],[Vertex 2]],GroupVertices[Vertex],0)),1,1,"")</f>
        <v>1</v>
      </c>
      <c r="V1274" s="48"/>
      <c r="W1274" s="49"/>
      <c r="X1274" s="48"/>
      <c r="Y1274" s="49"/>
      <c r="Z1274" s="48"/>
      <c r="AA1274" s="49"/>
      <c r="AB1274" s="48"/>
      <c r="AC1274" s="49"/>
      <c r="AD1274" s="48"/>
    </row>
    <row r="1275" spans="1:30" ht="15">
      <c r="A1275" s="65" t="s">
        <v>222</v>
      </c>
      <c r="B1275" s="65" t="s">
        <v>221</v>
      </c>
      <c r="C1275" s="66"/>
      <c r="D1275" s="67"/>
      <c r="E1275" s="66"/>
      <c r="F1275" s="69"/>
      <c r="G1275" s="66"/>
      <c r="H1275" s="70"/>
      <c r="I1275" s="71"/>
      <c r="J1275" s="71"/>
      <c r="K1275" s="34" t="s">
        <v>65</v>
      </c>
      <c r="L1275" s="72">
        <v>1275</v>
      </c>
      <c r="M1275" s="72"/>
      <c r="N1275" s="73"/>
      <c r="O1275" s="79" t="s">
        <v>417</v>
      </c>
      <c r="P1275" s="79">
        <v>1</v>
      </c>
      <c r="Q1275" s="79" t="s">
        <v>418</v>
      </c>
      <c r="R1275" s="79"/>
      <c r="S1275" s="79"/>
      <c r="T1275" s="78" t="str">
        <f>REPLACE(INDEX(GroupVertices[Group],MATCH(Edges24[[#This Row],[Vertex 1]],GroupVertices[Vertex],0)),1,1,"")</f>
        <v>3</v>
      </c>
      <c r="U1275" s="78" t="str">
        <f>REPLACE(INDEX(GroupVertices[Group],MATCH(Edges24[[#This Row],[Vertex 2]],GroupVertices[Vertex],0)),1,1,"")</f>
        <v>1</v>
      </c>
      <c r="V1275" s="48"/>
      <c r="W1275" s="49"/>
      <c r="X1275" s="48"/>
      <c r="Y1275" s="49"/>
      <c r="Z1275" s="48"/>
      <c r="AA1275" s="49"/>
      <c r="AB1275" s="48"/>
      <c r="AC1275" s="49"/>
      <c r="AD1275" s="48"/>
    </row>
    <row r="1276" spans="1:30" ht="15">
      <c r="A1276" s="65" t="s">
        <v>260</v>
      </c>
      <c r="B1276" s="65" t="s">
        <v>221</v>
      </c>
      <c r="C1276" s="66"/>
      <c r="D1276" s="67"/>
      <c r="E1276" s="66"/>
      <c r="F1276" s="69"/>
      <c r="G1276" s="66"/>
      <c r="H1276" s="70"/>
      <c r="I1276" s="71"/>
      <c r="J1276" s="71"/>
      <c r="K1276" s="34" t="s">
        <v>66</v>
      </c>
      <c r="L1276" s="72">
        <v>1276</v>
      </c>
      <c r="M1276" s="72"/>
      <c r="N1276" s="73"/>
      <c r="O1276" s="79" t="s">
        <v>417</v>
      </c>
      <c r="P1276" s="79">
        <v>1</v>
      </c>
      <c r="Q1276" s="79" t="s">
        <v>418</v>
      </c>
      <c r="R1276" s="79"/>
      <c r="S1276" s="79"/>
      <c r="T1276" s="78" t="str">
        <f>REPLACE(INDEX(GroupVertices[Group],MATCH(Edges24[[#This Row],[Vertex 1]],GroupVertices[Vertex],0)),1,1,"")</f>
        <v>3</v>
      </c>
      <c r="U1276" s="78" t="str">
        <f>REPLACE(INDEX(GroupVertices[Group],MATCH(Edges24[[#This Row],[Vertex 2]],GroupVertices[Vertex],0)),1,1,"")</f>
        <v>1</v>
      </c>
      <c r="V1276" s="48"/>
      <c r="W1276" s="49"/>
      <c r="X1276" s="48"/>
      <c r="Y1276" s="49"/>
      <c r="Z1276" s="48"/>
      <c r="AA1276" s="49"/>
      <c r="AB1276" s="48"/>
      <c r="AC1276" s="49"/>
      <c r="AD1276" s="48"/>
    </row>
    <row r="1277" spans="1:30" ht="15">
      <c r="A1277" s="65" t="s">
        <v>351</v>
      </c>
      <c r="B1277" s="65" t="s">
        <v>221</v>
      </c>
      <c r="C1277" s="66"/>
      <c r="D1277" s="67"/>
      <c r="E1277" s="66"/>
      <c r="F1277" s="69"/>
      <c r="G1277" s="66"/>
      <c r="H1277" s="70"/>
      <c r="I1277" s="71"/>
      <c r="J1277" s="71"/>
      <c r="K1277" s="34" t="s">
        <v>66</v>
      </c>
      <c r="L1277" s="72">
        <v>1277</v>
      </c>
      <c r="M1277" s="72"/>
      <c r="N1277" s="73"/>
      <c r="O1277" s="79" t="s">
        <v>417</v>
      </c>
      <c r="P1277" s="79">
        <v>1</v>
      </c>
      <c r="Q1277" s="79" t="s">
        <v>418</v>
      </c>
      <c r="R1277" s="79"/>
      <c r="S1277" s="79"/>
      <c r="T1277" s="78" t="str">
        <f>REPLACE(INDEX(GroupVertices[Group],MATCH(Edges24[[#This Row],[Vertex 1]],GroupVertices[Vertex],0)),1,1,"")</f>
        <v>4</v>
      </c>
      <c r="U1277" s="78" t="str">
        <f>REPLACE(INDEX(GroupVertices[Group],MATCH(Edges24[[#This Row],[Vertex 2]],GroupVertices[Vertex],0)),1,1,"")</f>
        <v>1</v>
      </c>
      <c r="V1277" s="48"/>
      <c r="W1277" s="49"/>
      <c r="X1277" s="48"/>
      <c r="Y1277" s="49"/>
      <c r="Z1277" s="48"/>
      <c r="AA1277" s="49"/>
      <c r="AB1277" s="48"/>
      <c r="AC1277" s="49"/>
      <c r="AD1277" s="48"/>
    </row>
    <row r="1278" spans="1:30" ht="15">
      <c r="A1278" s="65" t="s">
        <v>290</v>
      </c>
      <c r="B1278" s="65" t="s">
        <v>222</v>
      </c>
      <c r="C1278" s="66"/>
      <c r="D1278" s="67"/>
      <c r="E1278" s="66"/>
      <c r="F1278" s="69"/>
      <c r="G1278" s="66"/>
      <c r="H1278" s="70"/>
      <c r="I1278" s="71"/>
      <c r="J1278" s="71"/>
      <c r="K1278" s="34" t="s">
        <v>66</v>
      </c>
      <c r="L1278" s="72">
        <v>1278</v>
      </c>
      <c r="M1278" s="72"/>
      <c r="N1278" s="73"/>
      <c r="O1278" s="79" t="s">
        <v>417</v>
      </c>
      <c r="P1278" s="79">
        <v>1</v>
      </c>
      <c r="Q1278" s="79" t="s">
        <v>418</v>
      </c>
      <c r="R1278" s="79"/>
      <c r="S1278" s="79"/>
      <c r="T1278" s="78" t="str">
        <f>REPLACE(INDEX(GroupVertices[Group],MATCH(Edges24[[#This Row],[Vertex 1]],GroupVertices[Vertex],0)),1,1,"")</f>
        <v>4</v>
      </c>
      <c r="U1278" s="78" t="str">
        <f>REPLACE(INDEX(GroupVertices[Group],MATCH(Edges24[[#This Row],[Vertex 2]],GroupVertices[Vertex],0)),1,1,"")</f>
        <v>3</v>
      </c>
      <c r="V1278" s="48"/>
      <c r="W1278" s="49"/>
      <c r="X1278" s="48"/>
      <c r="Y1278" s="49"/>
      <c r="Z1278" s="48"/>
      <c r="AA1278" s="49"/>
      <c r="AB1278" s="48"/>
      <c r="AC1278" s="49"/>
      <c r="AD1278" s="48"/>
    </row>
    <row r="1279" spans="1:30" ht="15">
      <c r="A1279" s="65" t="s">
        <v>290</v>
      </c>
      <c r="B1279" s="65" t="s">
        <v>274</v>
      </c>
      <c r="C1279" s="66"/>
      <c r="D1279" s="67"/>
      <c r="E1279" s="66"/>
      <c r="F1279" s="69"/>
      <c r="G1279" s="66"/>
      <c r="H1279" s="70"/>
      <c r="I1279" s="71"/>
      <c r="J1279" s="71"/>
      <c r="K1279" s="34" t="s">
        <v>65</v>
      </c>
      <c r="L1279" s="72">
        <v>1279</v>
      </c>
      <c r="M1279" s="72"/>
      <c r="N1279" s="73"/>
      <c r="O1279" s="79" t="s">
        <v>417</v>
      </c>
      <c r="P1279" s="79">
        <v>1</v>
      </c>
      <c r="Q1279" s="79" t="s">
        <v>418</v>
      </c>
      <c r="R1279" s="79"/>
      <c r="S1279" s="79"/>
      <c r="T1279" s="78" t="str">
        <f>REPLACE(INDEX(GroupVertices[Group],MATCH(Edges24[[#This Row],[Vertex 1]],GroupVertices[Vertex],0)),1,1,"")</f>
        <v>4</v>
      </c>
      <c r="U1279" s="78" t="str">
        <f>REPLACE(INDEX(GroupVertices[Group],MATCH(Edges24[[#This Row],[Vertex 2]],GroupVertices[Vertex],0)),1,1,"")</f>
        <v>3</v>
      </c>
      <c r="V1279" s="48"/>
      <c r="W1279" s="49"/>
      <c r="X1279" s="48"/>
      <c r="Y1279" s="49"/>
      <c r="Z1279" s="48"/>
      <c r="AA1279" s="49"/>
      <c r="AB1279" s="48"/>
      <c r="AC1279" s="49"/>
      <c r="AD1279" s="48"/>
    </row>
    <row r="1280" spans="1:30" ht="15">
      <c r="A1280" s="65" t="s">
        <v>290</v>
      </c>
      <c r="B1280" s="65" t="s">
        <v>283</v>
      </c>
      <c r="C1280" s="66"/>
      <c r="D1280" s="67"/>
      <c r="E1280" s="66"/>
      <c r="F1280" s="69"/>
      <c r="G1280" s="66"/>
      <c r="H1280" s="70"/>
      <c r="I1280" s="71"/>
      <c r="J1280" s="71"/>
      <c r="K1280" s="34" t="s">
        <v>65</v>
      </c>
      <c r="L1280" s="72">
        <v>1280</v>
      </c>
      <c r="M1280" s="72"/>
      <c r="N1280" s="73"/>
      <c r="O1280" s="79" t="s">
        <v>417</v>
      </c>
      <c r="P1280" s="79">
        <v>1</v>
      </c>
      <c r="Q1280" s="79" t="s">
        <v>418</v>
      </c>
      <c r="R1280" s="79"/>
      <c r="S1280" s="79"/>
      <c r="T1280" s="78" t="str">
        <f>REPLACE(INDEX(GroupVertices[Group],MATCH(Edges24[[#This Row],[Vertex 1]],GroupVertices[Vertex],0)),1,1,"")</f>
        <v>4</v>
      </c>
      <c r="U1280" s="78" t="str">
        <f>REPLACE(INDEX(GroupVertices[Group],MATCH(Edges24[[#This Row],[Vertex 2]],GroupVertices[Vertex],0)),1,1,"")</f>
        <v>2</v>
      </c>
      <c r="V1280" s="48"/>
      <c r="W1280" s="49"/>
      <c r="X1280" s="48"/>
      <c r="Y1280" s="49"/>
      <c r="Z1280" s="48"/>
      <c r="AA1280" s="49"/>
      <c r="AB1280" s="48"/>
      <c r="AC1280" s="49"/>
      <c r="AD1280" s="48"/>
    </row>
    <row r="1281" spans="1:30" ht="15">
      <c r="A1281" s="65" t="s">
        <v>290</v>
      </c>
      <c r="B1281" s="65" t="s">
        <v>331</v>
      </c>
      <c r="C1281" s="66"/>
      <c r="D1281" s="67"/>
      <c r="E1281" s="66"/>
      <c r="F1281" s="69"/>
      <c r="G1281" s="66"/>
      <c r="H1281" s="70"/>
      <c r="I1281" s="71"/>
      <c r="J1281" s="71"/>
      <c r="K1281" s="34" t="s">
        <v>65</v>
      </c>
      <c r="L1281" s="72">
        <v>1281</v>
      </c>
      <c r="M1281" s="72"/>
      <c r="N1281" s="73"/>
      <c r="O1281" s="79" t="s">
        <v>417</v>
      </c>
      <c r="P1281" s="79">
        <v>1</v>
      </c>
      <c r="Q1281" s="79" t="s">
        <v>418</v>
      </c>
      <c r="R1281" s="79"/>
      <c r="S1281" s="79"/>
      <c r="T1281" s="78" t="str">
        <f>REPLACE(INDEX(GroupVertices[Group],MATCH(Edges24[[#This Row],[Vertex 1]],GroupVertices[Vertex],0)),1,1,"")</f>
        <v>4</v>
      </c>
      <c r="U1281" s="78" t="str">
        <f>REPLACE(INDEX(GroupVertices[Group],MATCH(Edges24[[#This Row],[Vertex 2]],GroupVertices[Vertex],0)),1,1,"")</f>
        <v>4</v>
      </c>
      <c r="V1281" s="48"/>
      <c r="W1281" s="49"/>
      <c r="X1281" s="48"/>
      <c r="Y1281" s="49"/>
      <c r="Z1281" s="48"/>
      <c r="AA1281" s="49"/>
      <c r="AB1281" s="48"/>
      <c r="AC1281" s="49"/>
      <c r="AD1281" s="48"/>
    </row>
    <row r="1282" spans="1:30" ht="15">
      <c r="A1282" s="65" t="s">
        <v>199</v>
      </c>
      <c r="B1282" s="65" t="s">
        <v>290</v>
      </c>
      <c r="C1282" s="66"/>
      <c r="D1282" s="67"/>
      <c r="E1282" s="66"/>
      <c r="F1282" s="69"/>
      <c r="G1282" s="66"/>
      <c r="H1282" s="70"/>
      <c r="I1282" s="71"/>
      <c r="J1282" s="71"/>
      <c r="K1282" s="34" t="s">
        <v>65</v>
      </c>
      <c r="L1282" s="72">
        <v>1282</v>
      </c>
      <c r="M1282" s="72"/>
      <c r="N1282" s="73"/>
      <c r="O1282" s="79" t="s">
        <v>417</v>
      </c>
      <c r="P1282" s="79">
        <v>1</v>
      </c>
      <c r="Q1282" s="79" t="s">
        <v>418</v>
      </c>
      <c r="R1282" s="79"/>
      <c r="S1282" s="79"/>
      <c r="T1282" s="78" t="str">
        <f>REPLACE(INDEX(GroupVertices[Group],MATCH(Edges24[[#This Row],[Vertex 1]],GroupVertices[Vertex],0)),1,1,"")</f>
        <v>1</v>
      </c>
      <c r="U1282" s="78" t="str">
        <f>REPLACE(INDEX(GroupVertices[Group],MATCH(Edges24[[#This Row],[Vertex 2]],GroupVertices[Vertex],0)),1,1,"")</f>
        <v>4</v>
      </c>
      <c r="V1282" s="48"/>
      <c r="W1282" s="49"/>
      <c r="X1282" s="48"/>
      <c r="Y1282" s="49"/>
      <c r="Z1282" s="48"/>
      <c r="AA1282" s="49"/>
      <c r="AB1282" s="48"/>
      <c r="AC1282" s="49"/>
      <c r="AD1282" s="48"/>
    </row>
    <row r="1283" spans="1:30" ht="15">
      <c r="A1283" s="65" t="s">
        <v>222</v>
      </c>
      <c r="B1283" s="65" t="s">
        <v>290</v>
      </c>
      <c r="C1283" s="66"/>
      <c r="D1283" s="67"/>
      <c r="E1283" s="66"/>
      <c r="F1283" s="69"/>
      <c r="G1283" s="66"/>
      <c r="H1283" s="70"/>
      <c r="I1283" s="71"/>
      <c r="J1283" s="71"/>
      <c r="K1283" s="34" t="s">
        <v>66</v>
      </c>
      <c r="L1283" s="72">
        <v>1283</v>
      </c>
      <c r="M1283" s="72"/>
      <c r="N1283" s="73"/>
      <c r="O1283" s="79" t="s">
        <v>417</v>
      </c>
      <c r="P1283" s="79">
        <v>1</v>
      </c>
      <c r="Q1283" s="79" t="s">
        <v>418</v>
      </c>
      <c r="R1283" s="79"/>
      <c r="S1283" s="79"/>
      <c r="T1283" s="78" t="str">
        <f>REPLACE(INDEX(GroupVertices[Group],MATCH(Edges24[[#This Row],[Vertex 1]],GroupVertices[Vertex],0)),1,1,"")</f>
        <v>3</v>
      </c>
      <c r="U1283" s="78" t="str">
        <f>REPLACE(INDEX(GroupVertices[Group],MATCH(Edges24[[#This Row],[Vertex 2]],GroupVertices[Vertex],0)),1,1,"")</f>
        <v>4</v>
      </c>
      <c r="V1283" s="48"/>
      <c r="W1283" s="49"/>
      <c r="X1283" s="48"/>
      <c r="Y1283" s="49"/>
      <c r="Z1283" s="48"/>
      <c r="AA1283" s="49"/>
      <c r="AB1283" s="48"/>
      <c r="AC1283" s="49"/>
      <c r="AD1283" s="48"/>
    </row>
    <row r="1284" spans="1:30" ht="15">
      <c r="A1284" s="65" t="s">
        <v>351</v>
      </c>
      <c r="B1284" s="65" t="s">
        <v>290</v>
      </c>
      <c r="C1284" s="66"/>
      <c r="D1284" s="67"/>
      <c r="E1284" s="66"/>
      <c r="F1284" s="69"/>
      <c r="G1284" s="66"/>
      <c r="H1284" s="70"/>
      <c r="I1284" s="71"/>
      <c r="J1284" s="71"/>
      <c r="K1284" s="34" t="s">
        <v>65</v>
      </c>
      <c r="L1284" s="72">
        <v>1284</v>
      </c>
      <c r="M1284" s="72"/>
      <c r="N1284" s="73"/>
      <c r="O1284" s="79" t="s">
        <v>417</v>
      </c>
      <c r="P1284" s="79">
        <v>1</v>
      </c>
      <c r="Q1284" s="79" t="s">
        <v>418</v>
      </c>
      <c r="R1284" s="79"/>
      <c r="S1284" s="79"/>
      <c r="T1284" s="78" t="str">
        <f>REPLACE(INDEX(GroupVertices[Group],MATCH(Edges24[[#This Row],[Vertex 1]],GroupVertices[Vertex],0)),1,1,"")</f>
        <v>4</v>
      </c>
      <c r="U1284" s="78" t="str">
        <f>REPLACE(INDEX(GroupVertices[Group],MATCH(Edges24[[#This Row],[Vertex 2]],GroupVertices[Vertex],0)),1,1,"")</f>
        <v>4</v>
      </c>
      <c r="V1284" s="48"/>
      <c r="W1284" s="49"/>
      <c r="X1284" s="48"/>
      <c r="Y1284" s="49"/>
      <c r="Z1284" s="48"/>
      <c r="AA1284" s="49"/>
      <c r="AB1284" s="48"/>
      <c r="AC1284" s="49"/>
      <c r="AD1284" s="48"/>
    </row>
    <row r="1285" spans="1:30" ht="15">
      <c r="A1285" s="65" t="s">
        <v>263</v>
      </c>
      <c r="B1285" s="65" t="s">
        <v>313</v>
      </c>
      <c r="C1285" s="66"/>
      <c r="D1285" s="67"/>
      <c r="E1285" s="66"/>
      <c r="F1285" s="69"/>
      <c r="G1285" s="66"/>
      <c r="H1285" s="70"/>
      <c r="I1285" s="71"/>
      <c r="J1285" s="71"/>
      <c r="K1285" s="34" t="s">
        <v>65</v>
      </c>
      <c r="L1285" s="72">
        <v>1285</v>
      </c>
      <c r="M1285" s="72"/>
      <c r="N1285" s="73"/>
      <c r="O1285" s="79" t="s">
        <v>417</v>
      </c>
      <c r="P1285" s="79">
        <v>1</v>
      </c>
      <c r="Q1285" s="79" t="s">
        <v>418</v>
      </c>
      <c r="R1285" s="79"/>
      <c r="S1285" s="79"/>
      <c r="T1285" s="78" t="str">
        <f>REPLACE(INDEX(GroupVertices[Group],MATCH(Edges24[[#This Row],[Vertex 1]],GroupVertices[Vertex],0)),1,1,"")</f>
        <v>1</v>
      </c>
      <c r="U1285" s="78" t="str">
        <f>REPLACE(INDEX(GroupVertices[Group],MATCH(Edges24[[#This Row],[Vertex 2]],GroupVertices[Vertex],0)),1,1,"")</f>
        <v>2</v>
      </c>
      <c r="V1285" s="48"/>
      <c r="W1285" s="49"/>
      <c r="X1285" s="48"/>
      <c r="Y1285" s="49"/>
      <c r="Z1285" s="48"/>
      <c r="AA1285" s="49"/>
      <c r="AB1285" s="48"/>
      <c r="AC1285" s="49"/>
      <c r="AD1285" s="48"/>
    </row>
    <row r="1286" spans="1:30" ht="15">
      <c r="A1286" s="65" t="s">
        <v>199</v>
      </c>
      <c r="B1286" s="65" t="s">
        <v>263</v>
      </c>
      <c r="C1286" s="66"/>
      <c r="D1286" s="67"/>
      <c r="E1286" s="66"/>
      <c r="F1286" s="69"/>
      <c r="G1286" s="66"/>
      <c r="H1286" s="70"/>
      <c r="I1286" s="71"/>
      <c r="J1286" s="71"/>
      <c r="K1286" s="34" t="s">
        <v>65</v>
      </c>
      <c r="L1286" s="72">
        <v>1286</v>
      </c>
      <c r="M1286" s="72"/>
      <c r="N1286" s="73"/>
      <c r="O1286" s="79" t="s">
        <v>417</v>
      </c>
      <c r="P1286" s="79">
        <v>1</v>
      </c>
      <c r="Q1286" s="79" t="s">
        <v>418</v>
      </c>
      <c r="R1286" s="79"/>
      <c r="S1286" s="79"/>
      <c r="T1286" s="78" t="str">
        <f>REPLACE(INDEX(GroupVertices[Group],MATCH(Edges24[[#This Row],[Vertex 1]],GroupVertices[Vertex],0)),1,1,"")</f>
        <v>1</v>
      </c>
      <c r="U1286" s="78" t="str">
        <f>REPLACE(INDEX(GroupVertices[Group],MATCH(Edges24[[#This Row],[Vertex 2]],GroupVertices[Vertex],0)),1,1,"")</f>
        <v>1</v>
      </c>
      <c r="V1286" s="48"/>
      <c r="W1286" s="49"/>
      <c r="X1286" s="48"/>
      <c r="Y1286" s="49"/>
      <c r="Z1286" s="48"/>
      <c r="AA1286" s="49"/>
      <c r="AB1286" s="48"/>
      <c r="AC1286" s="49"/>
      <c r="AD1286" s="48"/>
    </row>
    <row r="1287" spans="1:30" ht="15">
      <c r="A1287" s="65" t="s">
        <v>275</v>
      </c>
      <c r="B1287" s="65" t="s">
        <v>263</v>
      </c>
      <c r="C1287" s="66"/>
      <c r="D1287" s="67"/>
      <c r="E1287" s="66"/>
      <c r="F1287" s="69"/>
      <c r="G1287" s="66"/>
      <c r="H1287" s="70"/>
      <c r="I1287" s="71"/>
      <c r="J1287" s="71"/>
      <c r="K1287" s="34" t="s">
        <v>65</v>
      </c>
      <c r="L1287" s="72">
        <v>1287</v>
      </c>
      <c r="M1287" s="72"/>
      <c r="N1287" s="73"/>
      <c r="O1287" s="79" t="s">
        <v>417</v>
      </c>
      <c r="P1287" s="79">
        <v>1</v>
      </c>
      <c r="Q1287" s="79" t="s">
        <v>418</v>
      </c>
      <c r="R1287" s="79"/>
      <c r="S1287" s="79"/>
      <c r="T1287" s="78" t="str">
        <f>REPLACE(INDEX(GroupVertices[Group],MATCH(Edges24[[#This Row],[Vertex 1]],GroupVertices[Vertex],0)),1,1,"")</f>
        <v>3</v>
      </c>
      <c r="U1287" s="78" t="str">
        <f>REPLACE(INDEX(GroupVertices[Group],MATCH(Edges24[[#This Row],[Vertex 2]],GroupVertices[Vertex],0)),1,1,"")</f>
        <v>1</v>
      </c>
      <c r="V1287" s="48"/>
      <c r="W1287" s="49"/>
      <c r="X1287" s="48"/>
      <c r="Y1287" s="49"/>
      <c r="Z1287" s="48"/>
      <c r="AA1287" s="49"/>
      <c r="AB1287" s="48"/>
      <c r="AC1287" s="49"/>
      <c r="AD1287" s="48"/>
    </row>
    <row r="1288" spans="1:30" ht="15">
      <c r="A1288" s="65" t="s">
        <v>333</v>
      </c>
      <c r="B1288" s="65" t="s">
        <v>263</v>
      </c>
      <c r="C1288" s="66"/>
      <c r="D1288" s="67"/>
      <c r="E1288" s="66"/>
      <c r="F1288" s="69"/>
      <c r="G1288" s="66"/>
      <c r="H1288" s="70"/>
      <c r="I1288" s="71"/>
      <c r="J1288" s="71"/>
      <c r="K1288" s="34" t="s">
        <v>65</v>
      </c>
      <c r="L1288" s="72">
        <v>1288</v>
      </c>
      <c r="M1288" s="72"/>
      <c r="N1288" s="73"/>
      <c r="O1288" s="79" t="s">
        <v>417</v>
      </c>
      <c r="P1288" s="79">
        <v>1</v>
      </c>
      <c r="Q1288" s="79" t="s">
        <v>418</v>
      </c>
      <c r="R1288" s="79"/>
      <c r="S1288" s="79"/>
      <c r="T1288" s="78" t="str">
        <f>REPLACE(INDEX(GroupVertices[Group],MATCH(Edges24[[#This Row],[Vertex 1]],GroupVertices[Vertex],0)),1,1,"")</f>
        <v>1</v>
      </c>
      <c r="U1288" s="78" t="str">
        <f>REPLACE(INDEX(GroupVertices[Group],MATCH(Edges24[[#This Row],[Vertex 2]],GroupVertices[Vertex],0)),1,1,"")</f>
        <v>1</v>
      </c>
      <c r="V1288" s="48"/>
      <c r="W1288" s="49"/>
      <c r="X1288" s="48"/>
      <c r="Y1288" s="49"/>
      <c r="Z1288" s="48"/>
      <c r="AA1288" s="49"/>
      <c r="AB1288" s="48"/>
      <c r="AC1288" s="49"/>
      <c r="AD1288" s="48"/>
    </row>
    <row r="1289" spans="1:30" ht="15">
      <c r="A1289" s="65" t="s">
        <v>351</v>
      </c>
      <c r="B1289" s="65" t="s">
        <v>263</v>
      </c>
      <c r="C1289" s="66"/>
      <c r="D1289" s="67"/>
      <c r="E1289" s="66"/>
      <c r="F1289" s="69"/>
      <c r="G1289" s="66"/>
      <c r="H1289" s="70"/>
      <c r="I1289" s="71"/>
      <c r="J1289" s="71"/>
      <c r="K1289" s="34" t="s">
        <v>65</v>
      </c>
      <c r="L1289" s="72">
        <v>1289</v>
      </c>
      <c r="M1289" s="72"/>
      <c r="N1289" s="73"/>
      <c r="O1289" s="79" t="s">
        <v>417</v>
      </c>
      <c r="P1289" s="79">
        <v>1</v>
      </c>
      <c r="Q1289" s="79" t="s">
        <v>418</v>
      </c>
      <c r="R1289" s="79"/>
      <c r="S1289" s="79"/>
      <c r="T1289" s="78" t="str">
        <f>REPLACE(INDEX(GroupVertices[Group],MATCH(Edges24[[#This Row],[Vertex 1]],GroupVertices[Vertex],0)),1,1,"")</f>
        <v>4</v>
      </c>
      <c r="U1289" s="78" t="str">
        <f>REPLACE(INDEX(GroupVertices[Group],MATCH(Edges24[[#This Row],[Vertex 2]],GroupVertices[Vertex],0)),1,1,"")</f>
        <v>1</v>
      </c>
      <c r="V1289" s="48"/>
      <c r="W1289" s="49"/>
      <c r="X1289" s="48"/>
      <c r="Y1289" s="49"/>
      <c r="Z1289" s="48"/>
      <c r="AA1289" s="49"/>
      <c r="AB1289" s="48"/>
      <c r="AC1289" s="49"/>
      <c r="AD1289" s="48"/>
    </row>
    <row r="1290" spans="1:30" ht="15">
      <c r="A1290" s="65" t="s">
        <v>298</v>
      </c>
      <c r="B1290" s="65" t="s">
        <v>309</v>
      </c>
      <c r="C1290" s="66"/>
      <c r="D1290" s="67"/>
      <c r="E1290" s="66"/>
      <c r="F1290" s="69"/>
      <c r="G1290" s="66"/>
      <c r="H1290" s="70"/>
      <c r="I1290" s="71"/>
      <c r="J1290" s="71"/>
      <c r="K1290" s="34" t="s">
        <v>65</v>
      </c>
      <c r="L1290" s="72">
        <v>1290</v>
      </c>
      <c r="M1290" s="72"/>
      <c r="N1290" s="73"/>
      <c r="O1290" s="79" t="s">
        <v>417</v>
      </c>
      <c r="P1290" s="79">
        <v>1</v>
      </c>
      <c r="Q1290" s="79" t="s">
        <v>418</v>
      </c>
      <c r="R1290" s="79"/>
      <c r="S1290" s="79"/>
      <c r="T1290" s="78" t="str">
        <f>REPLACE(INDEX(GroupVertices[Group],MATCH(Edges24[[#This Row],[Vertex 1]],GroupVertices[Vertex],0)),1,1,"")</f>
        <v>1</v>
      </c>
      <c r="U1290" s="78" t="str">
        <f>REPLACE(INDEX(GroupVertices[Group],MATCH(Edges24[[#This Row],[Vertex 2]],GroupVertices[Vertex],0)),1,1,"")</f>
        <v>4</v>
      </c>
      <c r="V1290" s="48"/>
      <c r="W1290" s="49"/>
      <c r="X1290" s="48"/>
      <c r="Y1290" s="49"/>
      <c r="Z1290" s="48"/>
      <c r="AA1290" s="49"/>
      <c r="AB1290" s="48"/>
      <c r="AC1290" s="49"/>
      <c r="AD1290" s="48"/>
    </row>
    <row r="1291" spans="1:30" ht="15">
      <c r="A1291" s="65" t="s">
        <v>260</v>
      </c>
      <c r="B1291" s="65" t="s">
        <v>309</v>
      </c>
      <c r="C1291" s="66"/>
      <c r="D1291" s="67"/>
      <c r="E1291" s="66"/>
      <c r="F1291" s="69"/>
      <c r="G1291" s="66"/>
      <c r="H1291" s="70"/>
      <c r="I1291" s="71"/>
      <c r="J1291" s="71"/>
      <c r="K1291" s="34" t="s">
        <v>65</v>
      </c>
      <c r="L1291" s="72">
        <v>1291</v>
      </c>
      <c r="M1291" s="72"/>
      <c r="N1291" s="73"/>
      <c r="O1291" s="79" t="s">
        <v>417</v>
      </c>
      <c r="P1291" s="79">
        <v>1</v>
      </c>
      <c r="Q1291" s="79" t="s">
        <v>418</v>
      </c>
      <c r="R1291" s="79"/>
      <c r="S1291" s="79"/>
      <c r="T1291" s="78" t="str">
        <f>REPLACE(INDEX(GroupVertices[Group],MATCH(Edges24[[#This Row],[Vertex 1]],GroupVertices[Vertex],0)),1,1,"")</f>
        <v>3</v>
      </c>
      <c r="U1291" s="78" t="str">
        <f>REPLACE(INDEX(GroupVertices[Group],MATCH(Edges24[[#This Row],[Vertex 2]],GroupVertices[Vertex],0)),1,1,"")</f>
        <v>4</v>
      </c>
      <c r="V1291" s="48"/>
      <c r="W1291" s="49"/>
      <c r="X1291" s="48"/>
      <c r="Y1291" s="49"/>
      <c r="Z1291" s="48"/>
      <c r="AA1291" s="49"/>
      <c r="AB1291" s="48"/>
      <c r="AC1291" s="49"/>
      <c r="AD1291" s="48"/>
    </row>
    <row r="1292" spans="1:30" ht="15">
      <c r="A1292" s="65" t="s">
        <v>328</v>
      </c>
      <c r="B1292" s="65" t="s">
        <v>309</v>
      </c>
      <c r="C1292" s="66"/>
      <c r="D1292" s="67"/>
      <c r="E1292" s="66"/>
      <c r="F1292" s="69"/>
      <c r="G1292" s="66"/>
      <c r="H1292" s="70"/>
      <c r="I1292" s="71"/>
      <c r="J1292" s="71"/>
      <c r="K1292" s="34" t="s">
        <v>65</v>
      </c>
      <c r="L1292" s="72">
        <v>1292</v>
      </c>
      <c r="M1292" s="72"/>
      <c r="N1292" s="73"/>
      <c r="O1292" s="79" t="s">
        <v>417</v>
      </c>
      <c r="P1292" s="79">
        <v>1</v>
      </c>
      <c r="Q1292" s="79" t="s">
        <v>418</v>
      </c>
      <c r="R1292" s="79"/>
      <c r="S1292" s="79"/>
      <c r="T1292" s="78" t="str">
        <f>REPLACE(INDEX(GroupVertices[Group],MATCH(Edges24[[#This Row],[Vertex 1]],GroupVertices[Vertex],0)),1,1,"")</f>
        <v>2</v>
      </c>
      <c r="U1292" s="78" t="str">
        <f>REPLACE(INDEX(GroupVertices[Group],MATCH(Edges24[[#This Row],[Vertex 2]],GroupVertices[Vertex],0)),1,1,"")</f>
        <v>4</v>
      </c>
      <c r="V1292" s="48"/>
      <c r="W1292" s="49"/>
      <c r="X1292" s="48"/>
      <c r="Y1292" s="49"/>
      <c r="Z1292" s="48"/>
      <c r="AA1292" s="49"/>
      <c r="AB1292" s="48"/>
      <c r="AC1292" s="49"/>
      <c r="AD1292" s="48"/>
    </row>
    <row r="1293" spans="1:30" ht="15">
      <c r="A1293" s="65" t="s">
        <v>333</v>
      </c>
      <c r="B1293" s="65" t="s">
        <v>309</v>
      </c>
      <c r="C1293" s="66"/>
      <c r="D1293" s="67"/>
      <c r="E1293" s="66"/>
      <c r="F1293" s="69"/>
      <c r="G1293" s="66"/>
      <c r="H1293" s="70"/>
      <c r="I1293" s="71"/>
      <c r="J1293" s="71"/>
      <c r="K1293" s="34" t="s">
        <v>65</v>
      </c>
      <c r="L1293" s="72">
        <v>1293</v>
      </c>
      <c r="M1293" s="72"/>
      <c r="N1293" s="73"/>
      <c r="O1293" s="79" t="s">
        <v>417</v>
      </c>
      <c r="P1293" s="79">
        <v>1</v>
      </c>
      <c r="Q1293" s="79" t="s">
        <v>418</v>
      </c>
      <c r="R1293" s="79"/>
      <c r="S1293" s="79"/>
      <c r="T1293" s="78" t="str">
        <f>REPLACE(INDEX(GroupVertices[Group],MATCH(Edges24[[#This Row],[Vertex 1]],GroupVertices[Vertex],0)),1,1,"")</f>
        <v>1</v>
      </c>
      <c r="U1293" s="78" t="str">
        <f>REPLACE(INDEX(GroupVertices[Group],MATCH(Edges24[[#This Row],[Vertex 2]],GroupVertices[Vertex],0)),1,1,"")</f>
        <v>4</v>
      </c>
      <c r="V1293" s="48"/>
      <c r="W1293" s="49"/>
      <c r="X1293" s="48"/>
      <c r="Y1293" s="49"/>
      <c r="Z1293" s="48"/>
      <c r="AA1293" s="49"/>
      <c r="AB1293" s="48"/>
      <c r="AC1293" s="49"/>
      <c r="AD1293" s="48"/>
    </row>
    <row r="1294" spans="1:30" ht="15">
      <c r="A1294" s="65" t="s">
        <v>297</v>
      </c>
      <c r="B1294" s="65" t="s">
        <v>309</v>
      </c>
      <c r="C1294" s="66"/>
      <c r="D1294" s="67"/>
      <c r="E1294" s="66"/>
      <c r="F1294" s="69"/>
      <c r="G1294" s="66"/>
      <c r="H1294" s="70"/>
      <c r="I1294" s="71"/>
      <c r="J1294" s="71"/>
      <c r="K1294" s="34" t="s">
        <v>65</v>
      </c>
      <c r="L1294" s="72">
        <v>1294</v>
      </c>
      <c r="M1294" s="72"/>
      <c r="N1294" s="73"/>
      <c r="O1294" s="79" t="s">
        <v>417</v>
      </c>
      <c r="P1294" s="79">
        <v>1</v>
      </c>
      <c r="Q1294" s="79" t="s">
        <v>418</v>
      </c>
      <c r="R1294" s="79"/>
      <c r="S1294" s="79"/>
      <c r="T1294" s="78" t="str">
        <f>REPLACE(INDEX(GroupVertices[Group],MATCH(Edges24[[#This Row],[Vertex 1]],GroupVertices[Vertex],0)),1,1,"")</f>
        <v>4</v>
      </c>
      <c r="U1294" s="78" t="str">
        <f>REPLACE(INDEX(GroupVertices[Group],MATCH(Edges24[[#This Row],[Vertex 2]],GroupVertices[Vertex],0)),1,1,"")</f>
        <v>4</v>
      </c>
      <c r="V1294" s="48"/>
      <c r="W1294" s="49"/>
      <c r="X1294" s="48"/>
      <c r="Y1294" s="49"/>
      <c r="Z1294" s="48"/>
      <c r="AA1294" s="49"/>
      <c r="AB1294" s="48"/>
      <c r="AC1294" s="49"/>
      <c r="AD1294" s="48"/>
    </row>
    <row r="1295" spans="1:30" ht="15">
      <c r="A1295" s="65" t="s">
        <v>329</v>
      </c>
      <c r="B1295" s="65" t="s">
        <v>309</v>
      </c>
      <c r="C1295" s="66"/>
      <c r="D1295" s="67"/>
      <c r="E1295" s="66"/>
      <c r="F1295" s="69"/>
      <c r="G1295" s="66"/>
      <c r="H1295" s="70"/>
      <c r="I1295" s="71"/>
      <c r="J1295" s="71"/>
      <c r="K1295" s="34" t="s">
        <v>65</v>
      </c>
      <c r="L1295" s="72">
        <v>1295</v>
      </c>
      <c r="M1295" s="72"/>
      <c r="N1295" s="73"/>
      <c r="O1295" s="79" t="s">
        <v>417</v>
      </c>
      <c r="P1295" s="79">
        <v>1</v>
      </c>
      <c r="Q1295" s="79" t="s">
        <v>418</v>
      </c>
      <c r="R1295" s="79"/>
      <c r="S1295" s="79"/>
      <c r="T1295" s="78" t="str">
        <f>REPLACE(INDEX(GroupVertices[Group],MATCH(Edges24[[#This Row],[Vertex 1]],GroupVertices[Vertex],0)),1,1,"")</f>
        <v>2</v>
      </c>
      <c r="U1295" s="78" t="str">
        <f>REPLACE(INDEX(GroupVertices[Group],MATCH(Edges24[[#This Row],[Vertex 2]],GroupVertices[Vertex],0)),1,1,"")</f>
        <v>4</v>
      </c>
      <c r="V1295" s="48"/>
      <c r="W1295" s="49"/>
      <c r="X1295" s="48"/>
      <c r="Y1295" s="49"/>
      <c r="Z1295" s="48"/>
      <c r="AA1295" s="49"/>
      <c r="AB1295" s="48"/>
      <c r="AC1295" s="49"/>
      <c r="AD1295" s="48"/>
    </row>
    <row r="1296" spans="1:30" ht="15">
      <c r="A1296" s="65" t="s">
        <v>309</v>
      </c>
      <c r="B1296" s="65" t="s">
        <v>242</v>
      </c>
      <c r="C1296" s="66"/>
      <c r="D1296" s="67"/>
      <c r="E1296" s="66"/>
      <c r="F1296" s="69"/>
      <c r="G1296" s="66"/>
      <c r="H1296" s="70"/>
      <c r="I1296" s="71"/>
      <c r="J1296" s="71"/>
      <c r="K1296" s="34" t="s">
        <v>65</v>
      </c>
      <c r="L1296" s="72">
        <v>1296</v>
      </c>
      <c r="M1296" s="72"/>
      <c r="N1296" s="73"/>
      <c r="O1296" s="79" t="s">
        <v>417</v>
      </c>
      <c r="P1296" s="79">
        <v>1</v>
      </c>
      <c r="Q1296" s="79" t="s">
        <v>418</v>
      </c>
      <c r="R1296" s="79"/>
      <c r="S1296" s="79"/>
      <c r="T1296" s="78" t="str">
        <f>REPLACE(INDEX(GroupVertices[Group],MATCH(Edges24[[#This Row],[Vertex 1]],GroupVertices[Vertex],0)),1,1,"")</f>
        <v>4</v>
      </c>
      <c r="U1296" s="78" t="str">
        <f>REPLACE(INDEX(GroupVertices[Group],MATCH(Edges24[[#This Row],[Vertex 2]],GroupVertices[Vertex],0)),1,1,"")</f>
        <v>2</v>
      </c>
      <c r="V1296" s="48"/>
      <c r="W1296" s="49"/>
      <c r="X1296" s="48"/>
      <c r="Y1296" s="49"/>
      <c r="Z1296" s="48"/>
      <c r="AA1296" s="49"/>
      <c r="AB1296" s="48"/>
      <c r="AC1296" s="49"/>
      <c r="AD1296" s="48"/>
    </row>
    <row r="1297" spans="1:30" ht="15">
      <c r="A1297" s="65" t="s">
        <v>309</v>
      </c>
      <c r="B1297" s="65" t="s">
        <v>396</v>
      </c>
      <c r="C1297" s="66"/>
      <c r="D1297" s="67"/>
      <c r="E1297" s="66"/>
      <c r="F1297" s="69"/>
      <c r="G1297" s="66"/>
      <c r="H1297" s="70"/>
      <c r="I1297" s="71"/>
      <c r="J1297" s="71"/>
      <c r="K1297" s="34" t="s">
        <v>65</v>
      </c>
      <c r="L1297" s="72">
        <v>1297</v>
      </c>
      <c r="M1297" s="72"/>
      <c r="N1297" s="73"/>
      <c r="O1297" s="79" t="s">
        <v>417</v>
      </c>
      <c r="P1297" s="79">
        <v>1</v>
      </c>
      <c r="Q1297" s="79" t="s">
        <v>418</v>
      </c>
      <c r="R1297" s="79"/>
      <c r="S1297" s="79"/>
      <c r="T1297" s="78" t="str">
        <f>REPLACE(INDEX(GroupVertices[Group],MATCH(Edges24[[#This Row],[Vertex 1]],GroupVertices[Vertex],0)),1,1,"")</f>
        <v>4</v>
      </c>
      <c r="U1297" s="78" t="str">
        <f>REPLACE(INDEX(GroupVertices[Group],MATCH(Edges24[[#This Row],[Vertex 2]],GroupVertices[Vertex],0)),1,1,"")</f>
        <v>2</v>
      </c>
      <c r="V1297" s="48"/>
      <c r="W1297" s="49"/>
      <c r="X1297" s="48"/>
      <c r="Y1297" s="49"/>
      <c r="Z1297" s="48"/>
      <c r="AA1297" s="49"/>
      <c r="AB1297" s="48"/>
      <c r="AC1297" s="49"/>
      <c r="AD1297" s="48"/>
    </row>
    <row r="1298" spans="1:30" ht="15">
      <c r="A1298" s="65" t="s">
        <v>309</v>
      </c>
      <c r="B1298" s="65" t="s">
        <v>312</v>
      </c>
      <c r="C1298" s="66"/>
      <c r="D1298" s="67"/>
      <c r="E1298" s="66"/>
      <c r="F1298" s="69"/>
      <c r="G1298" s="66"/>
      <c r="H1298" s="70"/>
      <c r="I1298" s="71"/>
      <c r="J1298" s="71"/>
      <c r="K1298" s="34" t="s">
        <v>66</v>
      </c>
      <c r="L1298" s="72">
        <v>1298</v>
      </c>
      <c r="M1298" s="72"/>
      <c r="N1298" s="73"/>
      <c r="O1298" s="79" t="s">
        <v>417</v>
      </c>
      <c r="P1298" s="79">
        <v>1</v>
      </c>
      <c r="Q1298" s="79" t="s">
        <v>418</v>
      </c>
      <c r="R1298" s="79"/>
      <c r="S1298" s="79"/>
      <c r="T1298" s="78" t="str">
        <f>REPLACE(INDEX(GroupVertices[Group],MATCH(Edges24[[#This Row],[Vertex 1]],GroupVertices[Vertex],0)),1,1,"")</f>
        <v>4</v>
      </c>
      <c r="U1298" s="78" t="str">
        <f>REPLACE(INDEX(GroupVertices[Group],MATCH(Edges24[[#This Row],[Vertex 2]],GroupVertices[Vertex],0)),1,1,"")</f>
        <v>2</v>
      </c>
      <c r="V1298" s="48"/>
      <c r="W1298" s="49"/>
      <c r="X1298" s="48"/>
      <c r="Y1298" s="49"/>
      <c r="Z1298" s="48"/>
      <c r="AA1298" s="49"/>
      <c r="AB1298" s="48"/>
      <c r="AC1298" s="49"/>
      <c r="AD1298" s="48"/>
    </row>
    <row r="1299" spans="1:30" ht="15">
      <c r="A1299" s="65" t="s">
        <v>199</v>
      </c>
      <c r="B1299" s="65" t="s">
        <v>309</v>
      </c>
      <c r="C1299" s="66"/>
      <c r="D1299" s="67"/>
      <c r="E1299" s="66"/>
      <c r="F1299" s="69"/>
      <c r="G1299" s="66"/>
      <c r="H1299" s="70"/>
      <c r="I1299" s="71"/>
      <c r="J1299" s="71"/>
      <c r="K1299" s="34" t="s">
        <v>65</v>
      </c>
      <c r="L1299" s="72">
        <v>1299</v>
      </c>
      <c r="M1299" s="72"/>
      <c r="N1299" s="73"/>
      <c r="O1299" s="79" t="s">
        <v>417</v>
      </c>
      <c r="P1299" s="79">
        <v>1</v>
      </c>
      <c r="Q1299" s="79" t="s">
        <v>418</v>
      </c>
      <c r="R1299" s="79"/>
      <c r="S1299" s="79"/>
      <c r="T1299" s="78" t="str">
        <f>REPLACE(INDEX(GroupVertices[Group],MATCH(Edges24[[#This Row],[Vertex 1]],GroupVertices[Vertex],0)),1,1,"")</f>
        <v>1</v>
      </c>
      <c r="U1299" s="78" t="str">
        <f>REPLACE(INDEX(GroupVertices[Group],MATCH(Edges24[[#This Row],[Vertex 2]],GroupVertices[Vertex],0)),1,1,"")</f>
        <v>4</v>
      </c>
      <c r="V1299" s="48"/>
      <c r="W1299" s="49"/>
      <c r="X1299" s="48"/>
      <c r="Y1299" s="49"/>
      <c r="Z1299" s="48"/>
      <c r="AA1299" s="49"/>
      <c r="AB1299" s="48"/>
      <c r="AC1299" s="49"/>
      <c r="AD1299" s="48"/>
    </row>
    <row r="1300" spans="1:30" ht="15">
      <c r="A1300" s="65" t="s">
        <v>312</v>
      </c>
      <c r="B1300" s="65" t="s">
        <v>309</v>
      </c>
      <c r="C1300" s="66"/>
      <c r="D1300" s="67"/>
      <c r="E1300" s="66"/>
      <c r="F1300" s="69"/>
      <c r="G1300" s="66"/>
      <c r="H1300" s="70"/>
      <c r="I1300" s="71"/>
      <c r="J1300" s="71"/>
      <c r="K1300" s="34" t="s">
        <v>66</v>
      </c>
      <c r="L1300" s="72">
        <v>1300</v>
      </c>
      <c r="M1300" s="72"/>
      <c r="N1300" s="73"/>
      <c r="O1300" s="79" t="s">
        <v>417</v>
      </c>
      <c r="P1300" s="79">
        <v>1</v>
      </c>
      <c r="Q1300" s="79" t="s">
        <v>418</v>
      </c>
      <c r="R1300" s="79"/>
      <c r="S1300" s="79"/>
      <c r="T1300" s="78" t="str">
        <f>REPLACE(INDEX(GroupVertices[Group],MATCH(Edges24[[#This Row],[Vertex 1]],GroupVertices[Vertex],0)),1,1,"")</f>
        <v>2</v>
      </c>
      <c r="U1300" s="78" t="str">
        <f>REPLACE(INDEX(GroupVertices[Group],MATCH(Edges24[[#This Row],[Vertex 2]],GroupVertices[Vertex],0)),1,1,"")</f>
        <v>4</v>
      </c>
      <c r="V1300" s="48"/>
      <c r="W1300" s="49"/>
      <c r="X1300" s="48"/>
      <c r="Y1300" s="49"/>
      <c r="Z1300" s="48"/>
      <c r="AA1300" s="49"/>
      <c r="AB1300" s="48"/>
      <c r="AC1300" s="49"/>
      <c r="AD1300" s="48"/>
    </row>
    <row r="1301" spans="1:30" ht="15">
      <c r="A1301" s="65" t="s">
        <v>331</v>
      </c>
      <c r="B1301" s="65" t="s">
        <v>309</v>
      </c>
      <c r="C1301" s="66"/>
      <c r="D1301" s="67"/>
      <c r="E1301" s="66"/>
      <c r="F1301" s="69"/>
      <c r="G1301" s="66"/>
      <c r="H1301" s="70"/>
      <c r="I1301" s="71"/>
      <c r="J1301" s="71"/>
      <c r="K1301" s="34" t="s">
        <v>65</v>
      </c>
      <c r="L1301" s="72">
        <v>1301</v>
      </c>
      <c r="M1301" s="72"/>
      <c r="N1301" s="73"/>
      <c r="O1301" s="79" t="s">
        <v>417</v>
      </c>
      <c r="P1301" s="79">
        <v>1</v>
      </c>
      <c r="Q1301" s="79" t="s">
        <v>418</v>
      </c>
      <c r="R1301" s="79"/>
      <c r="S1301" s="79"/>
      <c r="T1301" s="78" t="str">
        <f>REPLACE(INDEX(GroupVertices[Group],MATCH(Edges24[[#This Row],[Vertex 1]],GroupVertices[Vertex],0)),1,1,"")</f>
        <v>4</v>
      </c>
      <c r="U1301" s="78" t="str">
        <f>REPLACE(INDEX(GroupVertices[Group],MATCH(Edges24[[#This Row],[Vertex 2]],GroupVertices[Vertex],0)),1,1,"")</f>
        <v>4</v>
      </c>
      <c r="V1301" s="48"/>
      <c r="W1301" s="49"/>
      <c r="X1301" s="48"/>
      <c r="Y1301" s="49"/>
      <c r="Z1301" s="48"/>
      <c r="AA1301" s="49"/>
      <c r="AB1301" s="48"/>
      <c r="AC1301" s="49"/>
      <c r="AD1301" s="48"/>
    </row>
    <row r="1302" spans="1:30" ht="15">
      <c r="A1302" s="65" t="s">
        <v>339</v>
      </c>
      <c r="B1302" s="65" t="s">
        <v>309</v>
      </c>
      <c r="C1302" s="66"/>
      <c r="D1302" s="67"/>
      <c r="E1302" s="66"/>
      <c r="F1302" s="69"/>
      <c r="G1302" s="66"/>
      <c r="H1302" s="70"/>
      <c r="I1302" s="71"/>
      <c r="J1302" s="71"/>
      <c r="K1302" s="34" t="s">
        <v>65</v>
      </c>
      <c r="L1302" s="72">
        <v>1302</v>
      </c>
      <c r="M1302" s="72"/>
      <c r="N1302" s="73"/>
      <c r="O1302" s="79" t="s">
        <v>417</v>
      </c>
      <c r="P1302" s="79">
        <v>1</v>
      </c>
      <c r="Q1302" s="79" t="s">
        <v>418</v>
      </c>
      <c r="R1302" s="79"/>
      <c r="S1302" s="79"/>
      <c r="T1302" s="78" t="str">
        <f>REPLACE(INDEX(GroupVertices[Group],MATCH(Edges24[[#This Row],[Vertex 1]],GroupVertices[Vertex],0)),1,1,"")</f>
        <v>2</v>
      </c>
      <c r="U1302" s="78" t="str">
        <f>REPLACE(INDEX(GroupVertices[Group],MATCH(Edges24[[#This Row],[Vertex 2]],GroupVertices[Vertex],0)),1,1,"")</f>
        <v>4</v>
      </c>
      <c r="V1302" s="48"/>
      <c r="W1302" s="49"/>
      <c r="X1302" s="48"/>
      <c r="Y1302" s="49"/>
      <c r="Z1302" s="48"/>
      <c r="AA1302" s="49"/>
      <c r="AB1302" s="48"/>
      <c r="AC1302" s="49"/>
      <c r="AD1302" s="48"/>
    </row>
    <row r="1303" spans="1:30" ht="15">
      <c r="A1303" s="65" t="s">
        <v>351</v>
      </c>
      <c r="B1303" s="65" t="s">
        <v>309</v>
      </c>
      <c r="C1303" s="66"/>
      <c r="D1303" s="67"/>
      <c r="E1303" s="66"/>
      <c r="F1303" s="69"/>
      <c r="G1303" s="66"/>
      <c r="H1303" s="70"/>
      <c r="I1303" s="71"/>
      <c r="J1303" s="71"/>
      <c r="K1303" s="34" t="s">
        <v>65</v>
      </c>
      <c r="L1303" s="72">
        <v>1303</v>
      </c>
      <c r="M1303" s="72"/>
      <c r="N1303" s="73"/>
      <c r="O1303" s="79" t="s">
        <v>417</v>
      </c>
      <c r="P1303" s="79">
        <v>1</v>
      </c>
      <c r="Q1303" s="79" t="s">
        <v>418</v>
      </c>
      <c r="R1303" s="79"/>
      <c r="S1303" s="79"/>
      <c r="T1303" s="78" t="str">
        <f>REPLACE(INDEX(GroupVertices[Group],MATCH(Edges24[[#This Row],[Vertex 1]],GroupVertices[Vertex],0)),1,1,"")</f>
        <v>4</v>
      </c>
      <c r="U1303" s="78" t="str">
        <f>REPLACE(INDEX(GroupVertices[Group],MATCH(Edges24[[#This Row],[Vertex 2]],GroupVertices[Vertex],0)),1,1,"")</f>
        <v>4</v>
      </c>
      <c r="V1303" s="48"/>
      <c r="W1303" s="49"/>
      <c r="X1303" s="48"/>
      <c r="Y1303" s="49"/>
      <c r="Z1303" s="48"/>
      <c r="AA1303" s="49"/>
      <c r="AB1303" s="48"/>
      <c r="AC1303" s="49"/>
      <c r="AD1303" s="48"/>
    </row>
    <row r="1304" spans="1:30" ht="15">
      <c r="A1304" s="65" t="s">
        <v>298</v>
      </c>
      <c r="B1304" s="65" t="s">
        <v>331</v>
      </c>
      <c r="C1304" s="66"/>
      <c r="D1304" s="67"/>
      <c r="E1304" s="66"/>
      <c r="F1304" s="69"/>
      <c r="G1304" s="66"/>
      <c r="H1304" s="70"/>
      <c r="I1304" s="71"/>
      <c r="J1304" s="71"/>
      <c r="K1304" s="34" t="s">
        <v>66</v>
      </c>
      <c r="L1304" s="72">
        <v>1304</v>
      </c>
      <c r="M1304" s="72"/>
      <c r="N1304" s="73"/>
      <c r="O1304" s="79" t="s">
        <v>417</v>
      </c>
      <c r="P1304" s="79">
        <v>1</v>
      </c>
      <c r="Q1304" s="79" t="s">
        <v>418</v>
      </c>
      <c r="R1304" s="79"/>
      <c r="S1304" s="79"/>
      <c r="T1304" s="78" t="str">
        <f>REPLACE(INDEX(GroupVertices[Group],MATCH(Edges24[[#This Row],[Vertex 1]],GroupVertices[Vertex],0)),1,1,"")</f>
        <v>1</v>
      </c>
      <c r="U1304" s="78" t="str">
        <f>REPLACE(INDEX(GroupVertices[Group],MATCH(Edges24[[#This Row],[Vertex 2]],GroupVertices[Vertex],0)),1,1,"")</f>
        <v>4</v>
      </c>
      <c r="V1304" s="48"/>
      <c r="W1304" s="49"/>
      <c r="X1304" s="48"/>
      <c r="Y1304" s="49"/>
      <c r="Z1304" s="48"/>
      <c r="AA1304" s="49"/>
      <c r="AB1304" s="48"/>
      <c r="AC1304" s="49"/>
      <c r="AD1304" s="48"/>
    </row>
    <row r="1305" spans="1:30" ht="15">
      <c r="A1305" s="65" t="s">
        <v>299</v>
      </c>
      <c r="B1305" s="65" t="s">
        <v>331</v>
      </c>
      <c r="C1305" s="66"/>
      <c r="D1305" s="67"/>
      <c r="E1305" s="66"/>
      <c r="F1305" s="69"/>
      <c r="G1305" s="66"/>
      <c r="H1305" s="70"/>
      <c r="I1305" s="71"/>
      <c r="J1305" s="71"/>
      <c r="K1305" s="34" t="s">
        <v>66</v>
      </c>
      <c r="L1305" s="72">
        <v>1305</v>
      </c>
      <c r="M1305" s="72"/>
      <c r="N1305" s="73"/>
      <c r="O1305" s="79" t="s">
        <v>417</v>
      </c>
      <c r="P1305" s="79">
        <v>1</v>
      </c>
      <c r="Q1305" s="79" t="s">
        <v>418</v>
      </c>
      <c r="R1305" s="79"/>
      <c r="S1305" s="79"/>
      <c r="T1305" s="78" t="str">
        <f>REPLACE(INDEX(GroupVertices[Group],MATCH(Edges24[[#This Row],[Vertex 1]],GroupVertices[Vertex],0)),1,1,"")</f>
        <v>1</v>
      </c>
      <c r="U1305" s="78" t="str">
        <f>REPLACE(INDEX(GroupVertices[Group],MATCH(Edges24[[#This Row],[Vertex 2]],GroupVertices[Vertex],0)),1,1,"")</f>
        <v>4</v>
      </c>
      <c r="V1305" s="48"/>
      <c r="W1305" s="49"/>
      <c r="X1305" s="48"/>
      <c r="Y1305" s="49"/>
      <c r="Z1305" s="48"/>
      <c r="AA1305" s="49"/>
      <c r="AB1305" s="48"/>
      <c r="AC1305" s="49"/>
      <c r="AD1305" s="48"/>
    </row>
    <row r="1306" spans="1:30" ht="15">
      <c r="A1306" s="65" t="s">
        <v>291</v>
      </c>
      <c r="B1306" s="65" t="s">
        <v>331</v>
      </c>
      <c r="C1306" s="66"/>
      <c r="D1306" s="67"/>
      <c r="E1306" s="66"/>
      <c r="F1306" s="69"/>
      <c r="G1306" s="66"/>
      <c r="H1306" s="70"/>
      <c r="I1306" s="71"/>
      <c r="J1306" s="71"/>
      <c r="K1306" s="34" t="s">
        <v>66</v>
      </c>
      <c r="L1306" s="72">
        <v>1306</v>
      </c>
      <c r="M1306" s="72"/>
      <c r="N1306" s="73"/>
      <c r="O1306" s="79" t="s">
        <v>417</v>
      </c>
      <c r="P1306" s="79">
        <v>1</v>
      </c>
      <c r="Q1306" s="79" t="s">
        <v>418</v>
      </c>
      <c r="R1306" s="79"/>
      <c r="S1306" s="79"/>
      <c r="T1306" s="78" t="str">
        <f>REPLACE(INDEX(GroupVertices[Group],MATCH(Edges24[[#This Row],[Vertex 1]],GroupVertices[Vertex],0)),1,1,"")</f>
        <v>4</v>
      </c>
      <c r="U1306" s="78" t="str">
        <f>REPLACE(INDEX(GroupVertices[Group],MATCH(Edges24[[#This Row],[Vertex 2]],GroupVertices[Vertex],0)),1,1,"")</f>
        <v>4</v>
      </c>
      <c r="V1306" s="48"/>
      <c r="W1306" s="49"/>
      <c r="X1306" s="48"/>
      <c r="Y1306" s="49"/>
      <c r="Z1306" s="48"/>
      <c r="AA1306" s="49"/>
      <c r="AB1306" s="48"/>
      <c r="AC1306" s="49"/>
      <c r="AD1306" s="48"/>
    </row>
    <row r="1307" spans="1:30" ht="15">
      <c r="A1307" s="65" t="s">
        <v>242</v>
      </c>
      <c r="B1307" s="65" t="s">
        <v>331</v>
      </c>
      <c r="C1307" s="66"/>
      <c r="D1307" s="67"/>
      <c r="E1307" s="66"/>
      <c r="F1307" s="69"/>
      <c r="G1307" s="66"/>
      <c r="H1307" s="70"/>
      <c r="I1307" s="71"/>
      <c r="J1307" s="71"/>
      <c r="K1307" s="34" t="s">
        <v>66</v>
      </c>
      <c r="L1307" s="72">
        <v>1307</v>
      </c>
      <c r="M1307" s="72"/>
      <c r="N1307" s="73"/>
      <c r="O1307" s="79" t="s">
        <v>417</v>
      </c>
      <c r="P1307" s="79">
        <v>1</v>
      </c>
      <c r="Q1307" s="79" t="s">
        <v>418</v>
      </c>
      <c r="R1307" s="79"/>
      <c r="S1307" s="79"/>
      <c r="T1307" s="78" t="str">
        <f>REPLACE(INDEX(GroupVertices[Group],MATCH(Edges24[[#This Row],[Vertex 1]],GroupVertices[Vertex],0)),1,1,"")</f>
        <v>2</v>
      </c>
      <c r="U1307" s="78" t="str">
        <f>REPLACE(INDEX(GroupVertices[Group],MATCH(Edges24[[#This Row],[Vertex 2]],GroupVertices[Vertex],0)),1,1,"")</f>
        <v>4</v>
      </c>
      <c r="V1307" s="48"/>
      <c r="W1307" s="49"/>
      <c r="X1307" s="48"/>
      <c r="Y1307" s="49"/>
      <c r="Z1307" s="48"/>
      <c r="AA1307" s="49"/>
      <c r="AB1307" s="48"/>
      <c r="AC1307" s="49"/>
      <c r="AD1307" s="48"/>
    </row>
    <row r="1308" spans="1:30" ht="15">
      <c r="A1308" s="65" t="s">
        <v>260</v>
      </c>
      <c r="B1308" s="65" t="s">
        <v>331</v>
      </c>
      <c r="C1308" s="66"/>
      <c r="D1308" s="67"/>
      <c r="E1308" s="66"/>
      <c r="F1308" s="69"/>
      <c r="G1308" s="66"/>
      <c r="H1308" s="70"/>
      <c r="I1308" s="71"/>
      <c r="J1308" s="71"/>
      <c r="K1308" s="34" t="s">
        <v>65</v>
      </c>
      <c r="L1308" s="72">
        <v>1308</v>
      </c>
      <c r="M1308" s="72"/>
      <c r="N1308" s="73"/>
      <c r="O1308" s="79" t="s">
        <v>417</v>
      </c>
      <c r="P1308" s="79">
        <v>1</v>
      </c>
      <c r="Q1308" s="79" t="s">
        <v>418</v>
      </c>
      <c r="R1308" s="79"/>
      <c r="S1308" s="79"/>
      <c r="T1308" s="78" t="str">
        <f>REPLACE(INDEX(GroupVertices[Group],MATCH(Edges24[[#This Row],[Vertex 1]],GroupVertices[Vertex],0)),1,1,"")</f>
        <v>3</v>
      </c>
      <c r="U1308" s="78" t="str">
        <f>REPLACE(INDEX(GroupVertices[Group],MATCH(Edges24[[#This Row],[Vertex 2]],GroupVertices[Vertex],0)),1,1,"")</f>
        <v>4</v>
      </c>
      <c r="V1308" s="48"/>
      <c r="W1308" s="49"/>
      <c r="X1308" s="48"/>
      <c r="Y1308" s="49"/>
      <c r="Z1308" s="48"/>
      <c r="AA1308" s="49"/>
      <c r="AB1308" s="48"/>
      <c r="AC1308" s="49"/>
      <c r="AD1308" s="48"/>
    </row>
    <row r="1309" spans="1:30" ht="15">
      <c r="A1309" s="65" t="s">
        <v>275</v>
      </c>
      <c r="B1309" s="65" t="s">
        <v>331</v>
      </c>
      <c r="C1309" s="66"/>
      <c r="D1309" s="67"/>
      <c r="E1309" s="66"/>
      <c r="F1309" s="69"/>
      <c r="G1309" s="66"/>
      <c r="H1309" s="70"/>
      <c r="I1309" s="71"/>
      <c r="J1309" s="71"/>
      <c r="K1309" s="34" t="s">
        <v>66</v>
      </c>
      <c r="L1309" s="72">
        <v>1309</v>
      </c>
      <c r="M1309" s="72"/>
      <c r="N1309" s="73"/>
      <c r="O1309" s="79" t="s">
        <v>417</v>
      </c>
      <c r="P1309" s="79">
        <v>1</v>
      </c>
      <c r="Q1309" s="79" t="s">
        <v>418</v>
      </c>
      <c r="R1309" s="79"/>
      <c r="S1309" s="79"/>
      <c r="T1309" s="78" t="str">
        <f>REPLACE(INDEX(GroupVertices[Group],MATCH(Edges24[[#This Row],[Vertex 1]],GroupVertices[Vertex],0)),1,1,"")</f>
        <v>3</v>
      </c>
      <c r="U1309" s="78" t="str">
        <f>REPLACE(INDEX(GroupVertices[Group],MATCH(Edges24[[#This Row],[Vertex 2]],GroupVertices[Vertex],0)),1,1,"")</f>
        <v>4</v>
      </c>
      <c r="V1309" s="48"/>
      <c r="W1309" s="49"/>
      <c r="X1309" s="48"/>
      <c r="Y1309" s="49"/>
      <c r="Z1309" s="48"/>
      <c r="AA1309" s="49"/>
      <c r="AB1309" s="48"/>
      <c r="AC1309" s="49"/>
      <c r="AD1309" s="48"/>
    </row>
    <row r="1310" spans="1:30" ht="15">
      <c r="A1310" s="65" t="s">
        <v>312</v>
      </c>
      <c r="B1310" s="65" t="s">
        <v>331</v>
      </c>
      <c r="C1310" s="66"/>
      <c r="D1310" s="67"/>
      <c r="E1310" s="66"/>
      <c r="F1310" s="69"/>
      <c r="G1310" s="66"/>
      <c r="H1310" s="70"/>
      <c r="I1310" s="71"/>
      <c r="J1310" s="71"/>
      <c r="K1310" s="34" t="s">
        <v>66</v>
      </c>
      <c r="L1310" s="72">
        <v>1310</v>
      </c>
      <c r="M1310" s="72"/>
      <c r="N1310" s="73"/>
      <c r="O1310" s="79" t="s">
        <v>417</v>
      </c>
      <c r="P1310" s="79">
        <v>1</v>
      </c>
      <c r="Q1310" s="79" t="s">
        <v>418</v>
      </c>
      <c r="R1310" s="79"/>
      <c r="S1310" s="79"/>
      <c r="T1310" s="78" t="str">
        <f>REPLACE(INDEX(GroupVertices[Group],MATCH(Edges24[[#This Row],[Vertex 1]],GroupVertices[Vertex],0)),1,1,"")</f>
        <v>2</v>
      </c>
      <c r="U1310" s="78" t="str">
        <f>REPLACE(INDEX(GroupVertices[Group],MATCH(Edges24[[#This Row],[Vertex 2]],GroupVertices[Vertex],0)),1,1,"")</f>
        <v>4</v>
      </c>
      <c r="V1310" s="48"/>
      <c r="W1310" s="49"/>
      <c r="X1310" s="48"/>
      <c r="Y1310" s="49"/>
      <c r="Z1310" s="48"/>
      <c r="AA1310" s="49"/>
      <c r="AB1310" s="48"/>
      <c r="AC1310" s="49"/>
      <c r="AD1310" s="48"/>
    </row>
    <row r="1311" spans="1:30" ht="15">
      <c r="A1311" s="65" t="s">
        <v>331</v>
      </c>
      <c r="B1311" s="65" t="s">
        <v>298</v>
      </c>
      <c r="C1311" s="66"/>
      <c r="D1311" s="67"/>
      <c r="E1311" s="66"/>
      <c r="F1311" s="69"/>
      <c r="G1311" s="66"/>
      <c r="H1311" s="70"/>
      <c r="I1311" s="71"/>
      <c r="J1311" s="71"/>
      <c r="K1311" s="34" t="s">
        <v>66</v>
      </c>
      <c r="L1311" s="72">
        <v>1311</v>
      </c>
      <c r="M1311" s="72"/>
      <c r="N1311" s="73"/>
      <c r="O1311" s="79" t="s">
        <v>417</v>
      </c>
      <c r="P1311" s="79">
        <v>1</v>
      </c>
      <c r="Q1311" s="79" t="s">
        <v>418</v>
      </c>
      <c r="R1311" s="79"/>
      <c r="S1311" s="79"/>
      <c r="T1311" s="78" t="str">
        <f>REPLACE(INDEX(GroupVertices[Group],MATCH(Edges24[[#This Row],[Vertex 1]],GroupVertices[Vertex],0)),1,1,"")</f>
        <v>4</v>
      </c>
      <c r="U1311" s="78" t="str">
        <f>REPLACE(INDEX(GroupVertices[Group],MATCH(Edges24[[#This Row],[Vertex 2]],GroupVertices[Vertex],0)),1,1,"")</f>
        <v>1</v>
      </c>
      <c r="V1311" s="48"/>
      <c r="W1311" s="49"/>
      <c r="X1311" s="48"/>
      <c r="Y1311" s="49"/>
      <c r="Z1311" s="48"/>
      <c r="AA1311" s="49"/>
      <c r="AB1311" s="48"/>
      <c r="AC1311" s="49"/>
      <c r="AD1311" s="48"/>
    </row>
    <row r="1312" spans="1:30" ht="15">
      <c r="A1312" s="65" t="s">
        <v>331</v>
      </c>
      <c r="B1312" s="65" t="s">
        <v>299</v>
      </c>
      <c r="C1312" s="66"/>
      <c r="D1312" s="67"/>
      <c r="E1312" s="66"/>
      <c r="F1312" s="69"/>
      <c r="G1312" s="66"/>
      <c r="H1312" s="70"/>
      <c r="I1312" s="71"/>
      <c r="J1312" s="71"/>
      <c r="K1312" s="34" t="s">
        <v>66</v>
      </c>
      <c r="L1312" s="72">
        <v>1312</v>
      </c>
      <c r="M1312" s="72"/>
      <c r="N1312" s="73"/>
      <c r="O1312" s="79" t="s">
        <v>417</v>
      </c>
      <c r="P1312" s="79">
        <v>1</v>
      </c>
      <c r="Q1312" s="79" t="s">
        <v>418</v>
      </c>
      <c r="R1312" s="79"/>
      <c r="S1312" s="79"/>
      <c r="T1312" s="78" t="str">
        <f>REPLACE(INDEX(GroupVertices[Group],MATCH(Edges24[[#This Row],[Vertex 1]],GroupVertices[Vertex],0)),1,1,"")</f>
        <v>4</v>
      </c>
      <c r="U1312" s="78" t="str">
        <f>REPLACE(INDEX(GroupVertices[Group],MATCH(Edges24[[#This Row],[Vertex 2]],GroupVertices[Vertex],0)),1,1,"")</f>
        <v>1</v>
      </c>
      <c r="V1312" s="48"/>
      <c r="W1312" s="49"/>
      <c r="X1312" s="48"/>
      <c r="Y1312" s="49"/>
      <c r="Z1312" s="48"/>
      <c r="AA1312" s="49"/>
      <c r="AB1312" s="48"/>
      <c r="AC1312" s="49"/>
      <c r="AD1312" s="48"/>
    </row>
    <row r="1313" spans="1:30" ht="15">
      <c r="A1313" s="65" t="s">
        <v>331</v>
      </c>
      <c r="B1313" s="65" t="s">
        <v>344</v>
      </c>
      <c r="C1313" s="66"/>
      <c r="D1313" s="67"/>
      <c r="E1313" s="66"/>
      <c r="F1313" s="69"/>
      <c r="G1313" s="66"/>
      <c r="H1313" s="70"/>
      <c r="I1313" s="71"/>
      <c r="J1313" s="71"/>
      <c r="K1313" s="34" t="s">
        <v>65</v>
      </c>
      <c r="L1313" s="72">
        <v>1313</v>
      </c>
      <c r="M1313" s="72"/>
      <c r="N1313" s="73"/>
      <c r="O1313" s="79" t="s">
        <v>417</v>
      </c>
      <c r="P1313" s="79">
        <v>1</v>
      </c>
      <c r="Q1313" s="79" t="s">
        <v>418</v>
      </c>
      <c r="R1313" s="79"/>
      <c r="S1313" s="79"/>
      <c r="T1313" s="78" t="str">
        <f>REPLACE(INDEX(GroupVertices[Group],MATCH(Edges24[[#This Row],[Vertex 1]],GroupVertices[Vertex],0)),1,1,"")</f>
        <v>4</v>
      </c>
      <c r="U1313" s="78" t="str">
        <f>REPLACE(INDEX(GroupVertices[Group],MATCH(Edges24[[#This Row],[Vertex 2]],GroupVertices[Vertex],0)),1,1,"")</f>
        <v>1</v>
      </c>
      <c r="V1313" s="48"/>
      <c r="W1313" s="49"/>
      <c r="X1313" s="48"/>
      <c r="Y1313" s="49"/>
      <c r="Z1313" s="48"/>
      <c r="AA1313" s="49"/>
      <c r="AB1313" s="48"/>
      <c r="AC1313" s="49"/>
      <c r="AD1313" s="48"/>
    </row>
    <row r="1314" spans="1:30" ht="15">
      <c r="A1314" s="65" t="s">
        <v>331</v>
      </c>
      <c r="B1314" s="65" t="s">
        <v>353</v>
      </c>
      <c r="C1314" s="66"/>
      <c r="D1314" s="67"/>
      <c r="E1314" s="66"/>
      <c r="F1314" s="69"/>
      <c r="G1314" s="66"/>
      <c r="H1314" s="70"/>
      <c r="I1314" s="71"/>
      <c r="J1314" s="71"/>
      <c r="K1314" s="34" t="s">
        <v>65</v>
      </c>
      <c r="L1314" s="72">
        <v>1314</v>
      </c>
      <c r="M1314" s="72"/>
      <c r="N1314" s="73"/>
      <c r="O1314" s="79" t="s">
        <v>417</v>
      </c>
      <c r="P1314" s="79">
        <v>1</v>
      </c>
      <c r="Q1314" s="79" t="s">
        <v>418</v>
      </c>
      <c r="R1314" s="79"/>
      <c r="S1314" s="79"/>
      <c r="T1314" s="78" t="str">
        <f>REPLACE(INDEX(GroupVertices[Group],MATCH(Edges24[[#This Row],[Vertex 1]],GroupVertices[Vertex],0)),1,1,"")</f>
        <v>4</v>
      </c>
      <c r="U1314" s="78" t="str">
        <f>REPLACE(INDEX(GroupVertices[Group],MATCH(Edges24[[#This Row],[Vertex 2]],GroupVertices[Vertex],0)),1,1,"")</f>
        <v>3</v>
      </c>
      <c r="V1314" s="48"/>
      <c r="W1314" s="49"/>
      <c r="X1314" s="48"/>
      <c r="Y1314" s="49"/>
      <c r="Z1314" s="48"/>
      <c r="AA1314" s="49"/>
      <c r="AB1314" s="48"/>
      <c r="AC1314" s="49"/>
      <c r="AD1314" s="48"/>
    </row>
    <row r="1315" spans="1:30" ht="15">
      <c r="A1315" s="65" t="s">
        <v>331</v>
      </c>
      <c r="B1315" s="65" t="s">
        <v>291</v>
      </c>
      <c r="C1315" s="66"/>
      <c r="D1315" s="67"/>
      <c r="E1315" s="66"/>
      <c r="F1315" s="69"/>
      <c r="G1315" s="66"/>
      <c r="H1315" s="70"/>
      <c r="I1315" s="71"/>
      <c r="J1315" s="71"/>
      <c r="K1315" s="34" t="s">
        <v>66</v>
      </c>
      <c r="L1315" s="72">
        <v>1315</v>
      </c>
      <c r="M1315" s="72"/>
      <c r="N1315" s="73"/>
      <c r="O1315" s="79" t="s">
        <v>417</v>
      </c>
      <c r="P1315" s="79">
        <v>1</v>
      </c>
      <c r="Q1315" s="79" t="s">
        <v>418</v>
      </c>
      <c r="R1315" s="79"/>
      <c r="S1315" s="79"/>
      <c r="T1315" s="78" t="str">
        <f>REPLACE(INDEX(GroupVertices[Group],MATCH(Edges24[[#This Row],[Vertex 1]],GroupVertices[Vertex],0)),1,1,"")</f>
        <v>4</v>
      </c>
      <c r="U1315" s="78" t="str">
        <f>REPLACE(INDEX(GroupVertices[Group],MATCH(Edges24[[#This Row],[Vertex 2]],GroupVertices[Vertex],0)),1,1,"")</f>
        <v>4</v>
      </c>
      <c r="V1315" s="48"/>
      <c r="W1315" s="49"/>
      <c r="X1315" s="48"/>
      <c r="Y1315" s="49"/>
      <c r="Z1315" s="48"/>
      <c r="AA1315" s="49"/>
      <c r="AB1315" s="48"/>
      <c r="AC1315" s="49"/>
      <c r="AD1315" s="48"/>
    </row>
    <row r="1316" spans="1:30" ht="15">
      <c r="A1316" s="65" t="s">
        <v>331</v>
      </c>
      <c r="B1316" s="65" t="s">
        <v>340</v>
      </c>
      <c r="C1316" s="66"/>
      <c r="D1316" s="67"/>
      <c r="E1316" s="66"/>
      <c r="F1316" s="69"/>
      <c r="G1316" s="66"/>
      <c r="H1316" s="70"/>
      <c r="I1316" s="71"/>
      <c r="J1316" s="71"/>
      <c r="K1316" s="34" t="s">
        <v>65</v>
      </c>
      <c r="L1316" s="72">
        <v>1316</v>
      </c>
      <c r="M1316" s="72"/>
      <c r="N1316" s="73"/>
      <c r="O1316" s="79" t="s">
        <v>417</v>
      </c>
      <c r="P1316" s="79">
        <v>1</v>
      </c>
      <c r="Q1316" s="79" t="s">
        <v>418</v>
      </c>
      <c r="R1316" s="79"/>
      <c r="S1316" s="79"/>
      <c r="T1316" s="78" t="str">
        <f>REPLACE(INDEX(GroupVertices[Group],MATCH(Edges24[[#This Row],[Vertex 1]],GroupVertices[Vertex],0)),1,1,"")</f>
        <v>4</v>
      </c>
      <c r="U1316" s="78" t="str">
        <f>REPLACE(INDEX(GroupVertices[Group],MATCH(Edges24[[#This Row],[Vertex 2]],GroupVertices[Vertex],0)),1,1,"")</f>
        <v>4</v>
      </c>
      <c r="V1316" s="48"/>
      <c r="W1316" s="49"/>
      <c r="X1316" s="48"/>
      <c r="Y1316" s="49"/>
      <c r="Z1316" s="48"/>
      <c r="AA1316" s="49"/>
      <c r="AB1316" s="48"/>
      <c r="AC1316" s="49"/>
      <c r="AD1316" s="48"/>
    </row>
    <row r="1317" spans="1:30" ht="15">
      <c r="A1317" s="65" t="s">
        <v>331</v>
      </c>
      <c r="B1317" s="65" t="s">
        <v>242</v>
      </c>
      <c r="C1317" s="66"/>
      <c r="D1317" s="67"/>
      <c r="E1317" s="66"/>
      <c r="F1317" s="69"/>
      <c r="G1317" s="66"/>
      <c r="H1317" s="70"/>
      <c r="I1317" s="71"/>
      <c r="J1317" s="71"/>
      <c r="K1317" s="34" t="s">
        <v>66</v>
      </c>
      <c r="L1317" s="72">
        <v>1317</v>
      </c>
      <c r="M1317" s="72"/>
      <c r="N1317" s="73"/>
      <c r="O1317" s="79" t="s">
        <v>417</v>
      </c>
      <c r="P1317" s="79">
        <v>1</v>
      </c>
      <c r="Q1317" s="79" t="s">
        <v>418</v>
      </c>
      <c r="R1317" s="79"/>
      <c r="S1317" s="79"/>
      <c r="T1317" s="78" t="str">
        <f>REPLACE(INDEX(GroupVertices[Group],MATCH(Edges24[[#This Row],[Vertex 1]],GroupVertices[Vertex],0)),1,1,"")</f>
        <v>4</v>
      </c>
      <c r="U1317" s="78" t="str">
        <f>REPLACE(INDEX(GroupVertices[Group],MATCH(Edges24[[#This Row],[Vertex 2]],GroupVertices[Vertex],0)),1,1,"")</f>
        <v>2</v>
      </c>
      <c r="V1317" s="48"/>
      <c r="W1317" s="49"/>
      <c r="X1317" s="48"/>
      <c r="Y1317" s="49"/>
      <c r="Z1317" s="48"/>
      <c r="AA1317" s="49"/>
      <c r="AB1317" s="48"/>
      <c r="AC1317" s="49"/>
      <c r="AD1317" s="48"/>
    </row>
    <row r="1318" spans="1:30" ht="15">
      <c r="A1318" s="65" t="s">
        <v>331</v>
      </c>
      <c r="B1318" s="65" t="s">
        <v>328</v>
      </c>
      <c r="C1318" s="66"/>
      <c r="D1318" s="67"/>
      <c r="E1318" s="66"/>
      <c r="F1318" s="69"/>
      <c r="G1318" s="66"/>
      <c r="H1318" s="70"/>
      <c r="I1318" s="71"/>
      <c r="J1318" s="71"/>
      <c r="K1318" s="34" t="s">
        <v>65</v>
      </c>
      <c r="L1318" s="72">
        <v>1318</v>
      </c>
      <c r="M1318" s="72"/>
      <c r="N1318" s="73"/>
      <c r="O1318" s="79" t="s">
        <v>417</v>
      </c>
      <c r="P1318" s="79">
        <v>1</v>
      </c>
      <c r="Q1318" s="79" t="s">
        <v>418</v>
      </c>
      <c r="R1318" s="79"/>
      <c r="S1318" s="79"/>
      <c r="T1318" s="78" t="str">
        <f>REPLACE(INDEX(GroupVertices[Group],MATCH(Edges24[[#This Row],[Vertex 1]],GroupVertices[Vertex],0)),1,1,"")</f>
        <v>4</v>
      </c>
      <c r="U1318" s="78" t="str">
        <f>REPLACE(INDEX(GroupVertices[Group],MATCH(Edges24[[#This Row],[Vertex 2]],GroupVertices[Vertex],0)),1,1,"")</f>
        <v>2</v>
      </c>
      <c r="V1318" s="48"/>
      <c r="W1318" s="49"/>
      <c r="X1318" s="48"/>
      <c r="Y1318" s="49"/>
      <c r="Z1318" s="48"/>
      <c r="AA1318" s="49"/>
      <c r="AB1318" s="48"/>
      <c r="AC1318" s="49"/>
      <c r="AD1318" s="48"/>
    </row>
    <row r="1319" spans="1:30" ht="15">
      <c r="A1319" s="65" t="s">
        <v>331</v>
      </c>
      <c r="B1319" s="65" t="s">
        <v>274</v>
      </c>
      <c r="C1319" s="66"/>
      <c r="D1319" s="67"/>
      <c r="E1319" s="66"/>
      <c r="F1319" s="69"/>
      <c r="G1319" s="66"/>
      <c r="H1319" s="70"/>
      <c r="I1319" s="71"/>
      <c r="J1319" s="71"/>
      <c r="K1319" s="34" t="s">
        <v>65</v>
      </c>
      <c r="L1319" s="72">
        <v>1319</v>
      </c>
      <c r="M1319" s="72"/>
      <c r="N1319" s="73"/>
      <c r="O1319" s="79" t="s">
        <v>417</v>
      </c>
      <c r="P1319" s="79">
        <v>1</v>
      </c>
      <c r="Q1319" s="79" t="s">
        <v>418</v>
      </c>
      <c r="R1319" s="79"/>
      <c r="S1319" s="79"/>
      <c r="T1319" s="78" t="str">
        <f>REPLACE(INDEX(GroupVertices[Group],MATCH(Edges24[[#This Row],[Vertex 1]],GroupVertices[Vertex],0)),1,1,"")</f>
        <v>4</v>
      </c>
      <c r="U1319" s="78" t="str">
        <f>REPLACE(INDEX(GroupVertices[Group],MATCH(Edges24[[#This Row],[Vertex 2]],GroupVertices[Vertex],0)),1,1,"")</f>
        <v>3</v>
      </c>
      <c r="V1319" s="48"/>
      <c r="W1319" s="49"/>
      <c r="X1319" s="48"/>
      <c r="Y1319" s="49"/>
      <c r="Z1319" s="48"/>
      <c r="AA1319" s="49"/>
      <c r="AB1319" s="48"/>
      <c r="AC1319" s="49"/>
      <c r="AD1319" s="48"/>
    </row>
    <row r="1320" spans="1:30" ht="15">
      <c r="A1320" s="65" t="s">
        <v>331</v>
      </c>
      <c r="B1320" s="65" t="s">
        <v>270</v>
      </c>
      <c r="C1320" s="66"/>
      <c r="D1320" s="67"/>
      <c r="E1320" s="66"/>
      <c r="F1320" s="69"/>
      <c r="G1320" s="66"/>
      <c r="H1320" s="70"/>
      <c r="I1320" s="71"/>
      <c r="J1320" s="71"/>
      <c r="K1320" s="34" t="s">
        <v>65</v>
      </c>
      <c r="L1320" s="72">
        <v>1320</v>
      </c>
      <c r="M1320" s="72"/>
      <c r="N1320" s="73"/>
      <c r="O1320" s="79" t="s">
        <v>417</v>
      </c>
      <c r="P1320" s="79">
        <v>1</v>
      </c>
      <c r="Q1320" s="79" t="s">
        <v>418</v>
      </c>
      <c r="R1320" s="79"/>
      <c r="S1320" s="79"/>
      <c r="T1320" s="78" t="str">
        <f>REPLACE(INDEX(GroupVertices[Group],MATCH(Edges24[[#This Row],[Vertex 1]],GroupVertices[Vertex],0)),1,1,"")</f>
        <v>4</v>
      </c>
      <c r="U1320" s="78" t="str">
        <f>REPLACE(INDEX(GroupVertices[Group],MATCH(Edges24[[#This Row],[Vertex 2]],GroupVertices[Vertex],0)),1,1,"")</f>
        <v>2</v>
      </c>
      <c r="V1320" s="48"/>
      <c r="W1320" s="49"/>
      <c r="X1320" s="48"/>
      <c r="Y1320" s="49"/>
      <c r="Z1320" s="48"/>
      <c r="AA1320" s="49"/>
      <c r="AB1320" s="48"/>
      <c r="AC1320" s="49"/>
      <c r="AD1320" s="48"/>
    </row>
    <row r="1321" spans="1:30" ht="15">
      <c r="A1321" s="65" t="s">
        <v>331</v>
      </c>
      <c r="B1321" s="65" t="s">
        <v>396</v>
      </c>
      <c r="C1321" s="66"/>
      <c r="D1321" s="67"/>
      <c r="E1321" s="66"/>
      <c r="F1321" s="69"/>
      <c r="G1321" s="66"/>
      <c r="H1321" s="70"/>
      <c r="I1321" s="71"/>
      <c r="J1321" s="71"/>
      <c r="K1321" s="34" t="s">
        <v>65</v>
      </c>
      <c r="L1321" s="72">
        <v>1321</v>
      </c>
      <c r="M1321" s="72"/>
      <c r="N1321" s="73"/>
      <c r="O1321" s="79" t="s">
        <v>417</v>
      </c>
      <c r="P1321" s="79">
        <v>1</v>
      </c>
      <c r="Q1321" s="79" t="s">
        <v>418</v>
      </c>
      <c r="R1321" s="79"/>
      <c r="S1321" s="79"/>
      <c r="T1321" s="78" t="str">
        <f>REPLACE(INDEX(GroupVertices[Group],MATCH(Edges24[[#This Row],[Vertex 1]],GroupVertices[Vertex],0)),1,1,"")</f>
        <v>4</v>
      </c>
      <c r="U1321" s="78" t="str">
        <f>REPLACE(INDEX(GroupVertices[Group],MATCH(Edges24[[#This Row],[Vertex 2]],GroupVertices[Vertex],0)),1,1,"")</f>
        <v>2</v>
      </c>
      <c r="V1321" s="48"/>
      <c r="W1321" s="49"/>
      <c r="X1321" s="48"/>
      <c r="Y1321" s="49"/>
      <c r="Z1321" s="48"/>
      <c r="AA1321" s="49"/>
      <c r="AB1321" s="48"/>
      <c r="AC1321" s="49"/>
      <c r="AD1321" s="48"/>
    </row>
    <row r="1322" spans="1:30" ht="15">
      <c r="A1322" s="65" t="s">
        <v>331</v>
      </c>
      <c r="B1322" s="65" t="s">
        <v>275</v>
      </c>
      <c r="C1322" s="66"/>
      <c r="D1322" s="67"/>
      <c r="E1322" s="66"/>
      <c r="F1322" s="69"/>
      <c r="G1322" s="66"/>
      <c r="H1322" s="70"/>
      <c r="I1322" s="71"/>
      <c r="J1322" s="71"/>
      <c r="K1322" s="34" t="s">
        <v>66</v>
      </c>
      <c r="L1322" s="72">
        <v>1322</v>
      </c>
      <c r="M1322" s="72"/>
      <c r="N1322" s="73"/>
      <c r="O1322" s="79" t="s">
        <v>417</v>
      </c>
      <c r="P1322" s="79">
        <v>1</v>
      </c>
      <c r="Q1322" s="79" t="s">
        <v>418</v>
      </c>
      <c r="R1322" s="79"/>
      <c r="S1322" s="79"/>
      <c r="T1322" s="78" t="str">
        <f>REPLACE(INDEX(GroupVertices[Group],MATCH(Edges24[[#This Row],[Vertex 1]],GroupVertices[Vertex],0)),1,1,"")</f>
        <v>4</v>
      </c>
      <c r="U1322" s="78" t="str">
        <f>REPLACE(INDEX(GroupVertices[Group],MATCH(Edges24[[#This Row],[Vertex 2]],GroupVertices[Vertex],0)),1,1,"")</f>
        <v>3</v>
      </c>
      <c r="V1322" s="48"/>
      <c r="W1322" s="49"/>
      <c r="X1322" s="48"/>
      <c r="Y1322" s="49"/>
      <c r="Z1322" s="48"/>
      <c r="AA1322" s="49"/>
      <c r="AB1322" s="48"/>
      <c r="AC1322" s="49"/>
      <c r="AD1322" s="48"/>
    </row>
    <row r="1323" spans="1:30" ht="15">
      <c r="A1323" s="65" t="s">
        <v>331</v>
      </c>
      <c r="B1323" s="65" t="s">
        <v>283</v>
      </c>
      <c r="C1323" s="66"/>
      <c r="D1323" s="67"/>
      <c r="E1323" s="66"/>
      <c r="F1323" s="69"/>
      <c r="G1323" s="66"/>
      <c r="H1323" s="70"/>
      <c r="I1323" s="71"/>
      <c r="J1323" s="71"/>
      <c r="K1323" s="34" t="s">
        <v>65</v>
      </c>
      <c r="L1323" s="72">
        <v>1323</v>
      </c>
      <c r="M1323" s="72"/>
      <c r="N1323" s="73"/>
      <c r="O1323" s="79" t="s">
        <v>417</v>
      </c>
      <c r="P1323" s="79">
        <v>1</v>
      </c>
      <c r="Q1323" s="79" t="s">
        <v>418</v>
      </c>
      <c r="R1323" s="79"/>
      <c r="S1323" s="79"/>
      <c r="T1323" s="78" t="str">
        <f>REPLACE(INDEX(GroupVertices[Group],MATCH(Edges24[[#This Row],[Vertex 1]],GroupVertices[Vertex],0)),1,1,"")</f>
        <v>4</v>
      </c>
      <c r="U1323" s="78" t="str">
        <f>REPLACE(INDEX(GroupVertices[Group],MATCH(Edges24[[#This Row],[Vertex 2]],GroupVertices[Vertex],0)),1,1,"")</f>
        <v>2</v>
      </c>
      <c r="V1323" s="48"/>
      <c r="W1323" s="49"/>
      <c r="X1323" s="48"/>
      <c r="Y1323" s="49"/>
      <c r="Z1323" s="48"/>
      <c r="AA1323" s="49"/>
      <c r="AB1323" s="48"/>
      <c r="AC1323" s="49"/>
      <c r="AD1323" s="48"/>
    </row>
    <row r="1324" spans="1:30" ht="15">
      <c r="A1324" s="65" t="s">
        <v>331</v>
      </c>
      <c r="B1324" s="65" t="s">
        <v>297</v>
      </c>
      <c r="C1324" s="66"/>
      <c r="D1324" s="67"/>
      <c r="E1324" s="66"/>
      <c r="F1324" s="69"/>
      <c r="G1324" s="66"/>
      <c r="H1324" s="70"/>
      <c r="I1324" s="71"/>
      <c r="J1324" s="71"/>
      <c r="K1324" s="34" t="s">
        <v>65</v>
      </c>
      <c r="L1324" s="72">
        <v>1324</v>
      </c>
      <c r="M1324" s="72"/>
      <c r="N1324" s="73"/>
      <c r="O1324" s="79" t="s">
        <v>417</v>
      </c>
      <c r="P1324" s="79">
        <v>1</v>
      </c>
      <c r="Q1324" s="79" t="s">
        <v>418</v>
      </c>
      <c r="R1324" s="79"/>
      <c r="S1324" s="79"/>
      <c r="T1324" s="78" t="str">
        <f>REPLACE(INDEX(GroupVertices[Group],MATCH(Edges24[[#This Row],[Vertex 1]],GroupVertices[Vertex],0)),1,1,"")</f>
        <v>4</v>
      </c>
      <c r="U1324" s="78" t="str">
        <f>REPLACE(INDEX(GroupVertices[Group],MATCH(Edges24[[#This Row],[Vertex 2]],GroupVertices[Vertex],0)),1,1,"")</f>
        <v>4</v>
      </c>
      <c r="V1324" s="48"/>
      <c r="W1324" s="49"/>
      <c r="X1324" s="48"/>
      <c r="Y1324" s="49"/>
      <c r="Z1324" s="48"/>
      <c r="AA1324" s="49"/>
      <c r="AB1324" s="48"/>
      <c r="AC1324" s="49"/>
      <c r="AD1324" s="48"/>
    </row>
    <row r="1325" spans="1:30" ht="15">
      <c r="A1325" s="65" t="s">
        <v>331</v>
      </c>
      <c r="B1325" s="65" t="s">
        <v>329</v>
      </c>
      <c r="C1325" s="66"/>
      <c r="D1325" s="67"/>
      <c r="E1325" s="66"/>
      <c r="F1325" s="69"/>
      <c r="G1325" s="66"/>
      <c r="H1325" s="70"/>
      <c r="I1325" s="71"/>
      <c r="J1325" s="71"/>
      <c r="K1325" s="34" t="s">
        <v>65</v>
      </c>
      <c r="L1325" s="72">
        <v>1325</v>
      </c>
      <c r="M1325" s="72"/>
      <c r="N1325" s="73"/>
      <c r="O1325" s="79" t="s">
        <v>417</v>
      </c>
      <c r="P1325" s="79">
        <v>1</v>
      </c>
      <c r="Q1325" s="79" t="s">
        <v>418</v>
      </c>
      <c r="R1325" s="79"/>
      <c r="S1325" s="79"/>
      <c r="T1325" s="78" t="str">
        <f>REPLACE(INDEX(GroupVertices[Group],MATCH(Edges24[[#This Row],[Vertex 1]],GroupVertices[Vertex],0)),1,1,"")</f>
        <v>4</v>
      </c>
      <c r="U1325" s="78" t="str">
        <f>REPLACE(INDEX(GroupVertices[Group],MATCH(Edges24[[#This Row],[Vertex 2]],GroupVertices[Vertex],0)),1,1,"")</f>
        <v>2</v>
      </c>
      <c r="V1325" s="48"/>
      <c r="W1325" s="49"/>
      <c r="X1325" s="48"/>
      <c r="Y1325" s="49"/>
      <c r="Z1325" s="48"/>
      <c r="AA1325" s="49"/>
      <c r="AB1325" s="48"/>
      <c r="AC1325" s="49"/>
      <c r="AD1325" s="48"/>
    </row>
    <row r="1326" spans="1:30" ht="15">
      <c r="A1326" s="65" t="s">
        <v>331</v>
      </c>
      <c r="B1326" s="65" t="s">
        <v>312</v>
      </c>
      <c r="C1326" s="66"/>
      <c r="D1326" s="67"/>
      <c r="E1326" s="66"/>
      <c r="F1326" s="69"/>
      <c r="G1326" s="66"/>
      <c r="H1326" s="70"/>
      <c r="I1326" s="71"/>
      <c r="J1326" s="71"/>
      <c r="K1326" s="34" t="s">
        <v>66</v>
      </c>
      <c r="L1326" s="72">
        <v>1326</v>
      </c>
      <c r="M1326" s="72"/>
      <c r="N1326" s="73"/>
      <c r="O1326" s="79" t="s">
        <v>417</v>
      </c>
      <c r="P1326" s="79">
        <v>1</v>
      </c>
      <c r="Q1326" s="79" t="s">
        <v>418</v>
      </c>
      <c r="R1326" s="79"/>
      <c r="S1326" s="79"/>
      <c r="T1326" s="78" t="str">
        <f>REPLACE(INDEX(GroupVertices[Group],MATCH(Edges24[[#This Row],[Vertex 1]],GroupVertices[Vertex],0)),1,1,"")</f>
        <v>4</v>
      </c>
      <c r="U1326" s="78" t="str">
        <f>REPLACE(INDEX(GroupVertices[Group],MATCH(Edges24[[#This Row],[Vertex 2]],GroupVertices[Vertex],0)),1,1,"")</f>
        <v>2</v>
      </c>
      <c r="V1326" s="48"/>
      <c r="W1326" s="49"/>
      <c r="X1326" s="48"/>
      <c r="Y1326" s="49"/>
      <c r="Z1326" s="48"/>
      <c r="AA1326" s="49"/>
      <c r="AB1326" s="48"/>
      <c r="AC1326" s="49"/>
      <c r="AD1326" s="48"/>
    </row>
    <row r="1327" spans="1:30" ht="15">
      <c r="A1327" s="65" t="s">
        <v>331</v>
      </c>
      <c r="B1327" s="65" t="s">
        <v>339</v>
      </c>
      <c r="C1327" s="66"/>
      <c r="D1327" s="67"/>
      <c r="E1327" s="66"/>
      <c r="F1327" s="69"/>
      <c r="G1327" s="66"/>
      <c r="H1327" s="70"/>
      <c r="I1327" s="71"/>
      <c r="J1327" s="71"/>
      <c r="K1327" s="34" t="s">
        <v>66</v>
      </c>
      <c r="L1327" s="72">
        <v>1327</v>
      </c>
      <c r="M1327" s="72"/>
      <c r="N1327" s="73"/>
      <c r="O1327" s="79" t="s">
        <v>417</v>
      </c>
      <c r="P1327" s="79">
        <v>1</v>
      </c>
      <c r="Q1327" s="79" t="s">
        <v>418</v>
      </c>
      <c r="R1327" s="79"/>
      <c r="S1327" s="79"/>
      <c r="T1327" s="78" t="str">
        <f>REPLACE(INDEX(GroupVertices[Group],MATCH(Edges24[[#This Row],[Vertex 1]],GroupVertices[Vertex],0)),1,1,"")</f>
        <v>4</v>
      </c>
      <c r="U1327" s="78" t="str">
        <f>REPLACE(INDEX(GroupVertices[Group],MATCH(Edges24[[#This Row],[Vertex 2]],GroupVertices[Vertex],0)),1,1,"")</f>
        <v>2</v>
      </c>
      <c r="V1327" s="48"/>
      <c r="W1327" s="49"/>
      <c r="X1327" s="48"/>
      <c r="Y1327" s="49"/>
      <c r="Z1327" s="48"/>
      <c r="AA1327" s="49"/>
      <c r="AB1327" s="48"/>
      <c r="AC1327" s="49"/>
      <c r="AD1327" s="48"/>
    </row>
    <row r="1328" spans="1:30" ht="15">
      <c r="A1328" s="65" t="s">
        <v>331</v>
      </c>
      <c r="B1328" s="65" t="s">
        <v>351</v>
      </c>
      <c r="C1328" s="66"/>
      <c r="D1328" s="67"/>
      <c r="E1328" s="66"/>
      <c r="F1328" s="69"/>
      <c r="G1328" s="66"/>
      <c r="H1328" s="70"/>
      <c r="I1328" s="71"/>
      <c r="J1328" s="71"/>
      <c r="K1328" s="34" t="s">
        <v>66</v>
      </c>
      <c r="L1328" s="72">
        <v>1328</v>
      </c>
      <c r="M1328" s="72"/>
      <c r="N1328" s="73"/>
      <c r="O1328" s="79" t="s">
        <v>417</v>
      </c>
      <c r="P1328" s="79">
        <v>1</v>
      </c>
      <c r="Q1328" s="79" t="s">
        <v>418</v>
      </c>
      <c r="R1328" s="79"/>
      <c r="S1328" s="79"/>
      <c r="T1328" s="78" t="str">
        <f>REPLACE(INDEX(GroupVertices[Group],MATCH(Edges24[[#This Row],[Vertex 1]],GroupVertices[Vertex],0)),1,1,"")</f>
        <v>4</v>
      </c>
      <c r="U1328" s="78" t="str">
        <f>REPLACE(INDEX(GroupVertices[Group],MATCH(Edges24[[#This Row],[Vertex 2]],GroupVertices[Vertex],0)),1,1,"")</f>
        <v>4</v>
      </c>
      <c r="V1328" s="48"/>
      <c r="W1328" s="49"/>
      <c r="X1328" s="48"/>
      <c r="Y1328" s="49"/>
      <c r="Z1328" s="48"/>
      <c r="AA1328" s="49"/>
      <c r="AB1328" s="48"/>
      <c r="AC1328" s="49"/>
      <c r="AD1328" s="48"/>
    </row>
    <row r="1329" spans="1:30" ht="15">
      <c r="A1329" s="65" t="s">
        <v>331</v>
      </c>
      <c r="B1329" s="65" t="s">
        <v>357</v>
      </c>
      <c r="C1329" s="66"/>
      <c r="D1329" s="67"/>
      <c r="E1329" s="66"/>
      <c r="F1329" s="69"/>
      <c r="G1329" s="66"/>
      <c r="H1329" s="70"/>
      <c r="I1329" s="71"/>
      <c r="J1329" s="71"/>
      <c r="K1329" s="34" t="s">
        <v>65</v>
      </c>
      <c r="L1329" s="72">
        <v>1329</v>
      </c>
      <c r="M1329" s="72"/>
      <c r="N1329" s="73"/>
      <c r="O1329" s="79" t="s">
        <v>417</v>
      </c>
      <c r="P1329" s="79">
        <v>1</v>
      </c>
      <c r="Q1329" s="79" t="s">
        <v>418</v>
      </c>
      <c r="R1329" s="79"/>
      <c r="S1329" s="79"/>
      <c r="T1329" s="78" t="str">
        <f>REPLACE(INDEX(GroupVertices[Group],MATCH(Edges24[[#This Row],[Vertex 1]],GroupVertices[Vertex],0)),1,1,"")</f>
        <v>4</v>
      </c>
      <c r="U1329" s="78" t="str">
        <f>REPLACE(INDEX(GroupVertices[Group],MATCH(Edges24[[#This Row],[Vertex 2]],GroupVertices[Vertex],0)),1,1,"")</f>
        <v>2</v>
      </c>
      <c r="V1329" s="48"/>
      <c r="W1329" s="49"/>
      <c r="X1329" s="48"/>
      <c r="Y1329" s="49"/>
      <c r="Z1329" s="48"/>
      <c r="AA1329" s="49"/>
      <c r="AB1329" s="48"/>
      <c r="AC1329" s="49"/>
      <c r="AD1329" s="48"/>
    </row>
    <row r="1330" spans="1:30" ht="15">
      <c r="A1330" s="65" t="s">
        <v>199</v>
      </c>
      <c r="B1330" s="65" t="s">
        <v>331</v>
      </c>
      <c r="C1330" s="66"/>
      <c r="D1330" s="67"/>
      <c r="E1330" s="66"/>
      <c r="F1330" s="69"/>
      <c r="G1330" s="66"/>
      <c r="H1330" s="70"/>
      <c r="I1330" s="71"/>
      <c r="J1330" s="71"/>
      <c r="K1330" s="34" t="s">
        <v>65</v>
      </c>
      <c r="L1330" s="72">
        <v>1330</v>
      </c>
      <c r="M1330" s="72"/>
      <c r="N1330" s="73"/>
      <c r="O1330" s="79" t="s">
        <v>417</v>
      </c>
      <c r="P1330" s="79">
        <v>1</v>
      </c>
      <c r="Q1330" s="79" t="s">
        <v>418</v>
      </c>
      <c r="R1330" s="79"/>
      <c r="S1330" s="79"/>
      <c r="T1330" s="78" t="str">
        <f>REPLACE(INDEX(GroupVertices[Group],MATCH(Edges24[[#This Row],[Vertex 1]],GroupVertices[Vertex],0)),1,1,"")</f>
        <v>1</v>
      </c>
      <c r="U1330" s="78" t="str">
        <f>REPLACE(INDEX(GroupVertices[Group],MATCH(Edges24[[#This Row],[Vertex 2]],GroupVertices[Vertex],0)),1,1,"")</f>
        <v>4</v>
      </c>
      <c r="V1330" s="48"/>
      <c r="W1330" s="49"/>
      <c r="X1330" s="48"/>
      <c r="Y1330" s="49"/>
      <c r="Z1330" s="48"/>
      <c r="AA1330" s="49"/>
      <c r="AB1330" s="48"/>
      <c r="AC1330" s="49"/>
      <c r="AD1330" s="48"/>
    </row>
    <row r="1331" spans="1:30" ht="15">
      <c r="A1331" s="65" t="s">
        <v>339</v>
      </c>
      <c r="B1331" s="65" t="s">
        <v>331</v>
      </c>
      <c r="C1331" s="66"/>
      <c r="D1331" s="67"/>
      <c r="E1331" s="66"/>
      <c r="F1331" s="69"/>
      <c r="G1331" s="66"/>
      <c r="H1331" s="70"/>
      <c r="I1331" s="71"/>
      <c r="J1331" s="71"/>
      <c r="K1331" s="34" t="s">
        <v>66</v>
      </c>
      <c r="L1331" s="72">
        <v>1331</v>
      </c>
      <c r="M1331" s="72"/>
      <c r="N1331" s="73"/>
      <c r="O1331" s="79" t="s">
        <v>417</v>
      </c>
      <c r="P1331" s="79">
        <v>1</v>
      </c>
      <c r="Q1331" s="79" t="s">
        <v>418</v>
      </c>
      <c r="R1331" s="79"/>
      <c r="S1331" s="79"/>
      <c r="T1331" s="78" t="str">
        <f>REPLACE(INDEX(GroupVertices[Group],MATCH(Edges24[[#This Row],[Vertex 1]],GroupVertices[Vertex],0)),1,1,"")</f>
        <v>2</v>
      </c>
      <c r="U1331" s="78" t="str">
        <f>REPLACE(INDEX(GroupVertices[Group],MATCH(Edges24[[#This Row],[Vertex 2]],GroupVertices[Vertex],0)),1,1,"")</f>
        <v>4</v>
      </c>
      <c r="V1331" s="48"/>
      <c r="W1331" s="49"/>
      <c r="X1331" s="48"/>
      <c r="Y1331" s="49"/>
      <c r="Z1331" s="48"/>
      <c r="AA1331" s="49"/>
      <c r="AB1331" s="48"/>
      <c r="AC1331" s="49"/>
      <c r="AD1331" s="48"/>
    </row>
    <row r="1332" spans="1:30" ht="15">
      <c r="A1332" s="65" t="s">
        <v>351</v>
      </c>
      <c r="B1332" s="65" t="s">
        <v>331</v>
      </c>
      <c r="C1332" s="66"/>
      <c r="D1332" s="67"/>
      <c r="E1332" s="66"/>
      <c r="F1332" s="69"/>
      <c r="G1332" s="66"/>
      <c r="H1332" s="70"/>
      <c r="I1332" s="71"/>
      <c r="J1332" s="71"/>
      <c r="K1332" s="34" t="s">
        <v>66</v>
      </c>
      <c r="L1332" s="72">
        <v>1332</v>
      </c>
      <c r="M1332" s="72"/>
      <c r="N1332" s="73"/>
      <c r="O1332" s="79" t="s">
        <v>417</v>
      </c>
      <c r="P1332" s="79">
        <v>1</v>
      </c>
      <c r="Q1332" s="79" t="s">
        <v>418</v>
      </c>
      <c r="R1332" s="79"/>
      <c r="S1332" s="79"/>
      <c r="T1332" s="78" t="str">
        <f>REPLACE(INDEX(GroupVertices[Group],MATCH(Edges24[[#This Row],[Vertex 1]],GroupVertices[Vertex],0)),1,1,"")</f>
        <v>4</v>
      </c>
      <c r="U1332" s="78" t="str">
        <f>REPLACE(INDEX(GroupVertices[Group],MATCH(Edges24[[#This Row],[Vertex 2]],GroupVertices[Vertex],0)),1,1,"")</f>
        <v>4</v>
      </c>
      <c r="V1332" s="48"/>
      <c r="W1332" s="49"/>
      <c r="X1332" s="48"/>
      <c r="Y1332" s="49"/>
      <c r="Z1332" s="48"/>
      <c r="AA1332" s="49"/>
      <c r="AB1332" s="48"/>
      <c r="AC1332" s="49"/>
      <c r="AD1332" s="48"/>
    </row>
    <row r="1333" spans="1:30" ht="15">
      <c r="A1333" s="65" t="s">
        <v>336</v>
      </c>
      <c r="B1333" s="65" t="s">
        <v>242</v>
      </c>
      <c r="C1333" s="66"/>
      <c r="D1333" s="67"/>
      <c r="E1333" s="66"/>
      <c r="F1333" s="69"/>
      <c r="G1333" s="66"/>
      <c r="H1333" s="70"/>
      <c r="I1333" s="71"/>
      <c r="J1333" s="71"/>
      <c r="K1333" s="34" t="s">
        <v>66</v>
      </c>
      <c r="L1333" s="72">
        <v>1333</v>
      </c>
      <c r="M1333" s="72"/>
      <c r="N1333" s="73"/>
      <c r="O1333" s="79" t="s">
        <v>417</v>
      </c>
      <c r="P1333" s="79">
        <v>1</v>
      </c>
      <c r="Q1333" s="79" t="s">
        <v>418</v>
      </c>
      <c r="R1333" s="79"/>
      <c r="S1333" s="79"/>
      <c r="T1333" s="78" t="str">
        <f>REPLACE(INDEX(GroupVertices[Group],MATCH(Edges24[[#This Row],[Vertex 1]],GroupVertices[Vertex],0)),1,1,"")</f>
        <v>3</v>
      </c>
      <c r="U1333" s="78" t="str">
        <f>REPLACE(INDEX(GroupVertices[Group],MATCH(Edges24[[#This Row],[Vertex 2]],GroupVertices[Vertex],0)),1,1,"")</f>
        <v>2</v>
      </c>
      <c r="V1333" s="48"/>
      <c r="W1333" s="49"/>
      <c r="X1333" s="48"/>
      <c r="Y1333" s="49"/>
      <c r="Z1333" s="48"/>
      <c r="AA1333" s="49"/>
      <c r="AB1333" s="48"/>
      <c r="AC1333" s="49"/>
      <c r="AD1333" s="48"/>
    </row>
    <row r="1334" spans="1:30" ht="15">
      <c r="A1334" s="65" t="s">
        <v>336</v>
      </c>
      <c r="B1334" s="65" t="s">
        <v>260</v>
      </c>
      <c r="C1334" s="66"/>
      <c r="D1334" s="67"/>
      <c r="E1334" s="66"/>
      <c r="F1334" s="69"/>
      <c r="G1334" s="66"/>
      <c r="H1334" s="70"/>
      <c r="I1334" s="71"/>
      <c r="J1334" s="71"/>
      <c r="K1334" s="34" t="s">
        <v>66</v>
      </c>
      <c r="L1334" s="72">
        <v>1334</v>
      </c>
      <c r="M1334" s="72"/>
      <c r="N1334" s="73"/>
      <c r="O1334" s="79" t="s">
        <v>417</v>
      </c>
      <c r="P1334" s="79">
        <v>1</v>
      </c>
      <c r="Q1334" s="79" t="s">
        <v>418</v>
      </c>
      <c r="R1334" s="79"/>
      <c r="S1334" s="79"/>
      <c r="T1334" s="78" t="str">
        <f>REPLACE(INDEX(GroupVertices[Group],MATCH(Edges24[[#This Row],[Vertex 1]],GroupVertices[Vertex],0)),1,1,"")</f>
        <v>3</v>
      </c>
      <c r="U1334" s="78" t="str">
        <f>REPLACE(INDEX(GroupVertices[Group],MATCH(Edges24[[#This Row],[Vertex 2]],GroupVertices[Vertex],0)),1,1,"")</f>
        <v>3</v>
      </c>
      <c r="V1334" s="48"/>
      <c r="W1334" s="49"/>
      <c r="X1334" s="48"/>
      <c r="Y1334" s="49"/>
      <c r="Z1334" s="48"/>
      <c r="AA1334" s="49"/>
      <c r="AB1334" s="48"/>
      <c r="AC1334" s="49"/>
      <c r="AD1334" s="48"/>
    </row>
    <row r="1335" spans="1:30" ht="15">
      <c r="A1335" s="65" t="s">
        <v>336</v>
      </c>
      <c r="B1335" s="65" t="s">
        <v>274</v>
      </c>
      <c r="C1335" s="66"/>
      <c r="D1335" s="67"/>
      <c r="E1335" s="66"/>
      <c r="F1335" s="69"/>
      <c r="G1335" s="66"/>
      <c r="H1335" s="70"/>
      <c r="I1335" s="71"/>
      <c r="J1335" s="71"/>
      <c r="K1335" s="34" t="s">
        <v>65</v>
      </c>
      <c r="L1335" s="72">
        <v>1335</v>
      </c>
      <c r="M1335" s="72"/>
      <c r="N1335" s="73"/>
      <c r="O1335" s="79" t="s">
        <v>417</v>
      </c>
      <c r="P1335" s="79">
        <v>1</v>
      </c>
      <c r="Q1335" s="79" t="s">
        <v>418</v>
      </c>
      <c r="R1335" s="79"/>
      <c r="S1335" s="79"/>
      <c r="T1335" s="78" t="str">
        <f>REPLACE(INDEX(GroupVertices[Group],MATCH(Edges24[[#This Row],[Vertex 1]],GroupVertices[Vertex],0)),1,1,"")</f>
        <v>3</v>
      </c>
      <c r="U1335" s="78" t="str">
        <f>REPLACE(INDEX(GroupVertices[Group],MATCH(Edges24[[#This Row],[Vertex 2]],GroupVertices[Vertex],0)),1,1,"")</f>
        <v>3</v>
      </c>
      <c r="V1335" s="48"/>
      <c r="W1335" s="49"/>
      <c r="X1335" s="48"/>
      <c r="Y1335" s="49"/>
      <c r="Z1335" s="48"/>
      <c r="AA1335" s="49"/>
      <c r="AB1335" s="48"/>
      <c r="AC1335" s="49"/>
      <c r="AD1335" s="48"/>
    </row>
    <row r="1336" spans="1:30" ht="15">
      <c r="A1336" s="65" t="s">
        <v>199</v>
      </c>
      <c r="B1336" s="65" t="s">
        <v>336</v>
      </c>
      <c r="C1336" s="66"/>
      <c r="D1336" s="67"/>
      <c r="E1336" s="66"/>
      <c r="F1336" s="69"/>
      <c r="G1336" s="66"/>
      <c r="H1336" s="70"/>
      <c r="I1336" s="71"/>
      <c r="J1336" s="71"/>
      <c r="K1336" s="34" t="s">
        <v>65</v>
      </c>
      <c r="L1336" s="72">
        <v>1336</v>
      </c>
      <c r="M1336" s="72"/>
      <c r="N1336" s="73"/>
      <c r="O1336" s="79" t="s">
        <v>417</v>
      </c>
      <c r="P1336" s="79">
        <v>1</v>
      </c>
      <c r="Q1336" s="79" t="s">
        <v>418</v>
      </c>
      <c r="R1336" s="79"/>
      <c r="S1336" s="79"/>
      <c r="T1336" s="78" t="str">
        <f>REPLACE(INDEX(GroupVertices[Group],MATCH(Edges24[[#This Row],[Vertex 1]],GroupVertices[Vertex],0)),1,1,"")</f>
        <v>1</v>
      </c>
      <c r="U1336" s="78" t="str">
        <f>REPLACE(INDEX(GroupVertices[Group],MATCH(Edges24[[#This Row],[Vertex 2]],GroupVertices[Vertex],0)),1,1,"")</f>
        <v>3</v>
      </c>
      <c r="V1336" s="48"/>
      <c r="W1336" s="49"/>
      <c r="X1336" s="48"/>
      <c r="Y1336" s="49"/>
      <c r="Z1336" s="48"/>
      <c r="AA1336" s="49"/>
      <c r="AB1336" s="48"/>
      <c r="AC1336" s="49"/>
      <c r="AD1336" s="48"/>
    </row>
    <row r="1337" spans="1:30" ht="15">
      <c r="A1337" s="65" t="s">
        <v>222</v>
      </c>
      <c r="B1337" s="65" t="s">
        <v>336</v>
      </c>
      <c r="C1337" s="66"/>
      <c r="D1337" s="67"/>
      <c r="E1337" s="66"/>
      <c r="F1337" s="69"/>
      <c r="G1337" s="66"/>
      <c r="H1337" s="70"/>
      <c r="I1337" s="71"/>
      <c r="J1337" s="71"/>
      <c r="K1337" s="34" t="s">
        <v>65</v>
      </c>
      <c r="L1337" s="72">
        <v>1337</v>
      </c>
      <c r="M1337" s="72"/>
      <c r="N1337" s="73"/>
      <c r="O1337" s="79" t="s">
        <v>417</v>
      </c>
      <c r="P1337" s="79">
        <v>1</v>
      </c>
      <c r="Q1337" s="79" t="s">
        <v>418</v>
      </c>
      <c r="R1337" s="79"/>
      <c r="S1337" s="79"/>
      <c r="T1337" s="78" t="str">
        <f>REPLACE(INDEX(GroupVertices[Group],MATCH(Edges24[[#This Row],[Vertex 1]],GroupVertices[Vertex],0)),1,1,"")</f>
        <v>3</v>
      </c>
      <c r="U1337" s="78" t="str">
        <f>REPLACE(INDEX(GroupVertices[Group],MATCH(Edges24[[#This Row],[Vertex 2]],GroupVertices[Vertex],0)),1,1,"")</f>
        <v>3</v>
      </c>
      <c r="V1337" s="48"/>
      <c r="W1337" s="49"/>
      <c r="X1337" s="48"/>
      <c r="Y1337" s="49"/>
      <c r="Z1337" s="48"/>
      <c r="AA1337" s="49"/>
      <c r="AB1337" s="48"/>
      <c r="AC1337" s="49"/>
      <c r="AD1337" s="48"/>
    </row>
    <row r="1338" spans="1:30" ht="15">
      <c r="A1338" s="65" t="s">
        <v>242</v>
      </c>
      <c r="B1338" s="65" t="s">
        <v>336</v>
      </c>
      <c r="C1338" s="66"/>
      <c r="D1338" s="67"/>
      <c r="E1338" s="66"/>
      <c r="F1338" s="69"/>
      <c r="G1338" s="66"/>
      <c r="H1338" s="70"/>
      <c r="I1338" s="71"/>
      <c r="J1338" s="71"/>
      <c r="K1338" s="34" t="s">
        <v>66</v>
      </c>
      <c r="L1338" s="72">
        <v>1338</v>
      </c>
      <c r="M1338" s="72"/>
      <c r="N1338" s="73"/>
      <c r="O1338" s="79" t="s">
        <v>417</v>
      </c>
      <c r="P1338" s="79">
        <v>1</v>
      </c>
      <c r="Q1338" s="79" t="s">
        <v>418</v>
      </c>
      <c r="R1338" s="79"/>
      <c r="S1338" s="79"/>
      <c r="T1338" s="78" t="str">
        <f>REPLACE(INDEX(GroupVertices[Group],MATCH(Edges24[[#This Row],[Vertex 1]],GroupVertices[Vertex],0)),1,1,"")</f>
        <v>2</v>
      </c>
      <c r="U1338" s="78" t="str">
        <f>REPLACE(INDEX(GroupVertices[Group],MATCH(Edges24[[#This Row],[Vertex 2]],GroupVertices[Vertex],0)),1,1,"")</f>
        <v>3</v>
      </c>
      <c r="V1338" s="48"/>
      <c r="W1338" s="49"/>
      <c r="X1338" s="48"/>
      <c r="Y1338" s="49"/>
      <c r="Z1338" s="48"/>
      <c r="AA1338" s="49"/>
      <c r="AB1338" s="48"/>
      <c r="AC1338" s="49"/>
      <c r="AD1338" s="48"/>
    </row>
    <row r="1339" spans="1:30" ht="15">
      <c r="A1339" s="65" t="s">
        <v>260</v>
      </c>
      <c r="B1339" s="65" t="s">
        <v>336</v>
      </c>
      <c r="C1339" s="66"/>
      <c r="D1339" s="67"/>
      <c r="E1339" s="66"/>
      <c r="F1339" s="69"/>
      <c r="G1339" s="66"/>
      <c r="H1339" s="70"/>
      <c r="I1339" s="71"/>
      <c r="J1339" s="71"/>
      <c r="K1339" s="34" t="s">
        <v>66</v>
      </c>
      <c r="L1339" s="72">
        <v>1339</v>
      </c>
      <c r="M1339" s="72"/>
      <c r="N1339" s="73"/>
      <c r="O1339" s="79" t="s">
        <v>417</v>
      </c>
      <c r="P1339" s="79">
        <v>1</v>
      </c>
      <c r="Q1339" s="79" t="s">
        <v>418</v>
      </c>
      <c r="R1339" s="79"/>
      <c r="S1339" s="79"/>
      <c r="T1339" s="78" t="str">
        <f>REPLACE(INDEX(GroupVertices[Group],MATCH(Edges24[[#This Row],[Vertex 1]],GroupVertices[Vertex],0)),1,1,"")</f>
        <v>3</v>
      </c>
      <c r="U1339" s="78" t="str">
        <f>REPLACE(INDEX(GroupVertices[Group],MATCH(Edges24[[#This Row],[Vertex 2]],GroupVertices[Vertex],0)),1,1,"")</f>
        <v>3</v>
      </c>
      <c r="V1339" s="48"/>
      <c r="W1339" s="49"/>
      <c r="X1339" s="48"/>
      <c r="Y1339" s="49"/>
      <c r="Z1339" s="48"/>
      <c r="AA1339" s="49"/>
      <c r="AB1339" s="48"/>
      <c r="AC1339" s="49"/>
      <c r="AD1339" s="48"/>
    </row>
    <row r="1340" spans="1:30" ht="15">
      <c r="A1340" s="65" t="s">
        <v>352</v>
      </c>
      <c r="B1340" s="65" t="s">
        <v>336</v>
      </c>
      <c r="C1340" s="66"/>
      <c r="D1340" s="67"/>
      <c r="E1340" s="66"/>
      <c r="F1340" s="69"/>
      <c r="G1340" s="66"/>
      <c r="H1340" s="70"/>
      <c r="I1340" s="71"/>
      <c r="J1340" s="71"/>
      <c r="K1340" s="34" t="s">
        <v>65</v>
      </c>
      <c r="L1340" s="72">
        <v>1340</v>
      </c>
      <c r="M1340" s="72"/>
      <c r="N1340" s="73"/>
      <c r="O1340" s="79" t="s">
        <v>417</v>
      </c>
      <c r="P1340" s="79">
        <v>1</v>
      </c>
      <c r="Q1340" s="79" t="s">
        <v>418</v>
      </c>
      <c r="R1340" s="79"/>
      <c r="S1340" s="79"/>
      <c r="T1340" s="78" t="str">
        <f>REPLACE(INDEX(GroupVertices[Group],MATCH(Edges24[[#This Row],[Vertex 1]],GroupVertices[Vertex],0)),1,1,"")</f>
        <v>3</v>
      </c>
      <c r="U1340" s="78" t="str">
        <f>REPLACE(INDEX(GroupVertices[Group],MATCH(Edges24[[#This Row],[Vertex 2]],GroupVertices[Vertex],0)),1,1,"")</f>
        <v>3</v>
      </c>
      <c r="V1340" s="48"/>
      <c r="W1340" s="49"/>
      <c r="X1340" s="48"/>
      <c r="Y1340" s="49"/>
      <c r="Z1340" s="48"/>
      <c r="AA1340" s="49"/>
      <c r="AB1340" s="48"/>
      <c r="AC1340" s="49"/>
      <c r="AD1340" s="48"/>
    </row>
    <row r="1341" spans="1:30" ht="15">
      <c r="A1341" s="65" t="s">
        <v>353</v>
      </c>
      <c r="B1341" s="65" t="s">
        <v>274</v>
      </c>
      <c r="C1341" s="66"/>
      <c r="D1341" s="67"/>
      <c r="E1341" s="66"/>
      <c r="F1341" s="69"/>
      <c r="G1341" s="66"/>
      <c r="H1341" s="70"/>
      <c r="I1341" s="71"/>
      <c r="J1341" s="71"/>
      <c r="K1341" s="34" t="s">
        <v>66</v>
      </c>
      <c r="L1341" s="72">
        <v>1341</v>
      </c>
      <c r="M1341" s="72"/>
      <c r="N1341" s="73"/>
      <c r="O1341" s="79" t="s">
        <v>417</v>
      </c>
      <c r="P1341" s="79">
        <v>1</v>
      </c>
      <c r="Q1341" s="79" t="s">
        <v>418</v>
      </c>
      <c r="R1341" s="79"/>
      <c r="S1341" s="79"/>
      <c r="T1341" s="78" t="str">
        <f>REPLACE(INDEX(GroupVertices[Group],MATCH(Edges24[[#This Row],[Vertex 1]],GroupVertices[Vertex],0)),1,1,"")</f>
        <v>3</v>
      </c>
      <c r="U1341" s="78" t="str">
        <f>REPLACE(INDEX(GroupVertices[Group],MATCH(Edges24[[#This Row],[Vertex 2]],GroupVertices[Vertex],0)),1,1,"")</f>
        <v>3</v>
      </c>
      <c r="V1341" s="48"/>
      <c r="W1341" s="49"/>
      <c r="X1341" s="48"/>
      <c r="Y1341" s="49"/>
      <c r="Z1341" s="48"/>
      <c r="AA1341" s="49"/>
      <c r="AB1341" s="48"/>
      <c r="AC1341" s="49"/>
      <c r="AD1341" s="48"/>
    </row>
    <row r="1342" spans="1:30" ht="15">
      <c r="A1342" s="65" t="s">
        <v>353</v>
      </c>
      <c r="B1342" s="65" t="s">
        <v>396</v>
      </c>
      <c r="C1342" s="66"/>
      <c r="D1342" s="67"/>
      <c r="E1342" s="66"/>
      <c r="F1342" s="69"/>
      <c r="G1342" s="66"/>
      <c r="H1342" s="70"/>
      <c r="I1342" s="71"/>
      <c r="J1342" s="71"/>
      <c r="K1342" s="34" t="s">
        <v>65</v>
      </c>
      <c r="L1342" s="72">
        <v>1342</v>
      </c>
      <c r="M1342" s="72"/>
      <c r="N1342" s="73"/>
      <c r="O1342" s="79" t="s">
        <v>417</v>
      </c>
      <c r="P1342" s="79">
        <v>1</v>
      </c>
      <c r="Q1342" s="79" t="s">
        <v>418</v>
      </c>
      <c r="R1342" s="79"/>
      <c r="S1342" s="79"/>
      <c r="T1342" s="78" t="str">
        <f>REPLACE(INDEX(GroupVertices[Group],MATCH(Edges24[[#This Row],[Vertex 1]],GroupVertices[Vertex],0)),1,1,"")</f>
        <v>3</v>
      </c>
      <c r="U1342" s="78" t="str">
        <f>REPLACE(INDEX(GroupVertices[Group],MATCH(Edges24[[#This Row],[Vertex 2]],GroupVertices[Vertex],0)),1,1,"")</f>
        <v>2</v>
      </c>
      <c r="V1342" s="48"/>
      <c r="W1342" s="49"/>
      <c r="X1342" s="48"/>
      <c r="Y1342" s="49"/>
      <c r="Z1342" s="48"/>
      <c r="AA1342" s="49"/>
      <c r="AB1342" s="48"/>
      <c r="AC1342" s="49"/>
      <c r="AD1342" s="48"/>
    </row>
    <row r="1343" spans="1:30" ht="15">
      <c r="A1343" s="65" t="s">
        <v>353</v>
      </c>
      <c r="B1343" s="65" t="s">
        <v>305</v>
      </c>
      <c r="C1343" s="66"/>
      <c r="D1343" s="67"/>
      <c r="E1343" s="66"/>
      <c r="F1343" s="69"/>
      <c r="G1343" s="66"/>
      <c r="H1343" s="70"/>
      <c r="I1343" s="71"/>
      <c r="J1343" s="71"/>
      <c r="K1343" s="34" t="s">
        <v>65</v>
      </c>
      <c r="L1343" s="72">
        <v>1343</v>
      </c>
      <c r="M1343" s="72"/>
      <c r="N1343" s="73"/>
      <c r="O1343" s="79" t="s">
        <v>417</v>
      </c>
      <c r="P1343" s="79">
        <v>1</v>
      </c>
      <c r="Q1343" s="79" t="s">
        <v>418</v>
      </c>
      <c r="R1343" s="79"/>
      <c r="S1343" s="79"/>
      <c r="T1343" s="78" t="str">
        <f>REPLACE(INDEX(GroupVertices[Group],MATCH(Edges24[[#This Row],[Vertex 1]],GroupVertices[Vertex],0)),1,1,"")</f>
        <v>3</v>
      </c>
      <c r="U1343" s="78" t="str">
        <f>REPLACE(INDEX(GroupVertices[Group],MATCH(Edges24[[#This Row],[Vertex 2]],GroupVertices[Vertex],0)),1,1,"")</f>
        <v>2</v>
      </c>
      <c r="V1343" s="48"/>
      <c r="W1343" s="49"/>
      <c r="X1343" s="48"/>
      <c r="Y1343" s="49"/>
      <c r="Z1343" s="48"/>
      <c r="AA1343" s="49"/>
      <c r="AB1343" s="48"/>
      <c r="AC1343" s="49"/>
      <c r="AD1343" s="48"/>
    </row>
    <row r="1344" spans="1:30" ht="15">
      <c r="A1344" s="65" t="s">
        <v>353</v>
      </c>
      <c r="B1344" s="65" t="s">
        <v>339</v>
      </c>
      <c r="C1344" s="66"/>
      <c r="D1344" s="67"/>
      <c r="E1344" s="66"/>
      <c r="F1344" s="69"/>
      <c r="G1344" s="66"/>
      <c r="H1344" s="70"/>
      <c r="I1344" s="71"/>
      <c r="J1344" s="71"/>
      <c r="K1344" s="34" t="s">
        <v>65</v>
      </c>
      <c r="L1344" s="72">
        <v>1344</v>
      </c>
      <c r="M1344" s="72"/>
      <c r="N1344" s="73"/>
      <c r="O1344" s="79" t="s">
        <v>417</v>
      </c>
      <c r="P1344" s="79">
        <v>1</v>
      </c>
      <c r="Q1344" s="79" t="s">
        <v>418</v>
      </c>
      <c r="R1344" s="79"/>
      <c r="S1344" s="79"/>
      <c r="T1344" s="78" t="str">
        <f>REPLACE(INDEX(GroupVertices[Group],MATCH(Edges24[[#This Row],[Vertex 1]],GroupVertices[Vertex],0)),1,1,"")</f>
        <v>3</v>
      </c>
      <c r="U1344" s="78" t="str">
        <f>REPLACE(INDEX(GroupVertices[Group],MATCH(Edges24[[#This Row],[Vertex 2]],GroupVertices[Vertex],0)),1,1,"")</f>
        <v>2</v>
      </c>
      <c r="V1344" s="48"/>
      <c r="W1344" s="49"/>
      <c r="X1344" s="48"/>
      <c r="Y1344" s="49"/>
      <c r="Z1344" s="48"/>
      <c r="AA1344" s="49"/>
      <c r="AB1344" s="48"/>
      <c r="AC1344" s="49"/>
      <c r="AD1344" s="48"/>
    </row>
    <row r="1345" spans="1:30" ht="15">
      <c r="A1345" s="65" t="s">
        <v>353</v>
      </c>
      <c r="B1345" s="65" t="s">
        <v>347</v>
      </c>
      <c r="C1345" s="66"/>
      <c r="D1345" s="67"/>
      <c r="E1345" s="66"/>
      <c r="F1345" s="69"/>
      <c r="G1345" s="66"/>
      <c r="H1345" s="70"/>
      <c r="I1345" s="71"/>
      <c r="J1345" s="71"/>
      <c r="K1345" s="34" t="s">
        <v>66</v>
      </c>
      <c r="L1345" s="72">
        <v>1345</v>
      </c>
      <c r="M1345" s="72"/>
      <c r="N1345" s="73"/>
      <c r="O1345" s="79" t="s">
        <v>417</v>
      </c>
      <c r="P1345" s="79">
        <v>1</v>
      </c>
      <c r="Q1345" s="79" t="s">
        <v>418</v>
      </c>
      <c r="R1345" s="79"/>
      <c r="S1345" s="79"/>
      <c r="T1345" s="78" t="str">
        <f>REPLACE(INDEX(GroupVertices[Group],MATCH(Edges24[[#This Row],[Vertex 1]],GroupVertices[Vertex],0)),1,1,"")</f>
        <v>3</v>
      </c>
      <c r="U1345" s="78" t="str">
        <f>REPLACE(INDEX(GroupVertices[Group],MATCH(Edges24[[#This Row],[Vertex 2]],GroupVertices[Vertex],0)),1,1,"")</f>
        <v>3</v>
      </c>
      <c r="V1345" s="48"/>
      <c r="W1345" s="49"/>
      <c r="X1345" s="48"/>
      <c r="Y1345" s="49"/>
      <c r="Z1345" s="48"/>
      <c r="AA1345" s="49"/>
      <c r="AB1345" s="48"/>
      <c r="AC1345" s="49"/>
      <c r="AD1345" s="48"/>
    </row>
    <row r="1346" spans="1:30" ht="15">
      <c r="A1346" s="65" t="s">
        <v>199</v>
      </c>
      <c r="B1346" s="65" t="s">
        <v>353</v>
      </c>
      <c r="C1346" s="66"/>
      <c r="D1346" s="67"/>
      <c r="E1346" s="66"/>
      <c r="F1346" s="69"/>
      <c r="G1346" s="66"/>
      <c r="H1346" s="70"/>
      <c r="I1346" s="71"/>
      <c r="J1346" s="71"/>
      <c r="K1346" s="34" t="s">
        <v>65</v>
      </c>
      <c r="L1346" s="72">
        <v>1346</v>
      </c>
      <c r="M1346" s="72"/>
      <c r="N1346" s="73"/>
      <c r="O1346" s="79" t="s">
        <v>417</v>
      </c>
      <c r="P1346" s="79">
        <v>1</v>
      </c>
      <c r="Q1346" s="79" t="s">
        <v>418</v>
      </c>
      <c r="R1346" s="79"/>
      <c r="S1346" s="79"/>
      <c r="T1346" s="78" t="str">
        <f>REPLACE(INDEX(GroupVertices[Group],MATCH(Edges24[[#This Row],[Vertex 1]],GroupVertices[Vertex],0)),1,1,"")</f>
        <v>1</v>
      </c>
      <c r="U1346" s="78" t="str">
        <f>REPLACE(INDEX(GroupVertices[Group],MATCH(Edges24[[#This Row],[Vertex 2]],GroupVertices[Vertex],0)),1,1,"")</f>
        <v>3</v>
      </c>
      <c r="V1346" s="48"/>
      <c r="W1346" s="49"/>
      <c r="X1346" s="48"/>
      <c r="Y1346" s="49"/>
      <c r="Z1346" s="48"/>
      <c r="AA1346" s="49"/>
      <c r="AB1346" s="48"/>
      <c r="AC1346" s="49"/>
      <c r="AD1346" s="48"/>
    </row>
    <row r="1347" spans="1:30" ht="15">
      <c r="A1347" s="65" t="s">
        <v>242</v>
      </c>
      <c r="B1347" s="65" t="s">
        <v>353</v>
      </c>
      <c r="C1347" s="66"/>
      <c r="D1347" s="67"/>
      <c r="E1347" s="66"/>
      <c r="F1347" s="69"/>
      <c r="G1347" s="66"/>
      <c r="H1347" s="70"/>
      <c r="I1347" s="71"/>
      <c r="J1347" s="71"/>
      <c r="K1347" s="34" t="s">
        <v>65</v>
      </c>
      <c r="L1347" s="72">
        <v>1347</v>
      </c>
      <c r="M1347" s="72"/>
      <c r="N1347" s="73"/>
      <c r="O1347" s="79" t="s">
        <v>417</v>
      </c>
      <c r="P1347" s="79">
        <v>1</v>
      </c>
      <c r="Q1347" s="79" t="s">
        <v>418</v>
      </c>
      <c r="R1347" s="79"/>
      <c r="S1347" s="79"/>
      <c r="T1347" s="78" t="str">
        <f>REPLACE(INDEX(GroupVertices[Group],MATCH(Edges24[[#This Row],[Vertex 1]],GroupVertices[Vertex],0)),1,1,"")</f>
        <v>2</v>
      </c>
      <c r="U1347" s="78" t="str">
        <f>REPLACE(INDEX(GroupVertices[Group],MATCH(Edges24[[#This Row],[Vertex 2]],GroupVertices[Vertex],0)),1,1,"")</f>
        <v>3</v>
      </c>
      <c r="V1347" s="48"/>
      <c r="W1347" s="49"/>
      <c r="X1347" s="48"/>
      <c r="Y1347" s="49"/>
      <c r="Z1347" s="48"/>
      <c r="AA1347" s="49"/>
      <c r="AB1347" s="48"/>
      <c r="AC1347" s="49"/>
      <c r="AD1347" s="48"/>
    </row>
    <row r="1348" spans="1:30" ht="15">
      <c r="A1348" s="65" t="s">
        <v>274</v>
      </c>
      <c r="B1348" s="65" t="s">
        <v>353</v>
      </c>
      <c r="C1348" s="66"/>
      <c r="D1348" s="67"/>
      <c r="E1348" s="66"/>
      <c r="F1348" s="69"/>
      <c r="G1348" s="66"/>
      <c r="H1348" s="70"/>
      <c r="I1348" s="71"/>
      <c r="J1348" s="71"/>
      <c r="K1348" s="34" t="s">
        <v>66</v>
      </c>
      <c r="L1348" s="72">
        <v>1348</v>
      </c>
      <c r="M1348" s="72"/>
      <c r="N1348" s="73"/>
      <c r="O1348" s="79" t="s">
        <v>417</v>
      </c>
      <c r="P1348" s="79">
        <v>1</v>
      </c>
      <c r="Q1348" s="79" t="s">
        <v>418</v>
      </c>
      <c r="R1348" s="79"/>
      <c r="S1348" s="79"/>
      <c r="T1348" s="78" t="str">
        <f>REPLACE(INDEX(GroupVertices[Group],MATCH(Edges24[[#This Row],[Vertex 1]],GroupVertices[Vertex],0)),1,1,"")</f>
        <v>3</v>
      </c>
      <c r="U1348" s="78" t="str">
        <f>REPLACE(INDEX(GroupVertices[Group],MATCH(Edges24[[#This Row],[Vertex 2]],GroupVertices[Vertex],0)),1,1,"")</f>
        <v>3</v>
      </c>
      <c r="V1348" s="48"/>
      <c r="W1348" s="49"/>
      <c r="X1348" s="48"/>
      <c r="Y1348" s="49"/>
      <c r="Z1348" s="48"/>
      <c r="AA1348" s="49"/>
      <c r="AB1348" s="48"/>
      <c r="AC1348" s="49"/>
      <c r="AD1348" s="48"/>
    </row>
    <row r="1349" spans="1:30" ht="15">
      <c r="A1349" s="65" t="s">
        <v>347</v>
      </c>
      <c r="B1349" s="65" t="s">
        <v>353</v>
      </c>
      <c r="C1349" s="66"/>
      <c r="D1349" s="67"/>
      <c r="E1349" s="66"/>
      <c r="F1349" s="69"/>
      <c r="G1349" s="66"/>
      <c r="H1349" s="70"/>
      <c r="I1349" s="71"/>
      <c r="J1349" s="71"/>
      <c r="K1349" s="34" t="s">
        <v>66</v>
      </c>
      <c r="L1349" s="72">
        <v>1349</v>
      </c>
      <c r="M1349" s="72"/>
      <c r="N1349" s="73"/>
      <c r="O1349" s="79" t="s">
        <v>417</v>
      </c>
      <c r="P1349" s="79">
        <v>1</v>
      </c>
      <c r="Q1349" s="79" t="s">
        <v>418</v>
      </c>
      <c r="R1349" s="79"/>
      <c r="S1349" s="79"/>
      <c r="T1349" s="78" t="str">
        <f>REPLACE(INDEX(GroupVertices[Group],MATCH(Edges24[[#This Row],[Vertex 1]],GroupVertices[Vertex],0)),1,1,"")</f>
        <v>3</v>
      </c>
      <c r="U1349" s="78" t="str">
        <f>REPLACE(INDEX(GroupVertices[Group],MATCH(Edges24[[#This Row],[Vertex 2]],GroupVertices[Vertex],0)),1,1,"")</f>
        <v>3</v>
      </c>
      <c r="V1349" s="48"/>
      <c r="W1349" s="49"/>
      <c r="X1349" s="48"/>
      <c r="Y1349" s="49"/>
      <c r="Z1349" s="48"/>
      <c r="AA1349" s="49"/>
      <c r="AB1349" s="48"/>
      <c r="AC1349" s="49"/>
      <c r="AD1349" s="48"/>
    </row>
    <row r="1350" spans="1:30" ht="15">
      <c r="A1350" s="65" t="s">
        <v>352</v>
      </c>
      <c r="B1350" s="65" t="s">
        <v>353</v>
      </c>
      <c r="C1350" s="66"/>
      <c r="D1350" s="67"/>
      <c r="E1350" s="66"/>
      <c r="F1350" s="69"/>
      <c r="G1350" s="66"/>
      <c r="H1350" s="70"/>
      <c r="I1350" s="71"/>
      <c r="J1350" s="71"/>
      <c r="K1350" s="34" t="s">
        <v>65</v>
      </c>
      <c r="L1350" s="72">
        <v>1350</v>
      </c>
      <c r="M1350" s="72"/>
      <c r="N1350" s="73"/>
      <c r="O1350" s="79" t="s">
        <v>417</v>
      </c>
      <c r="P1350" s="79">
        <v>1</v>
      </c>
      <c r="Q1350" s="79" t="s">
        <v>418</v>
      </c>
      <c r="R1350" s="79"/>
      <c r="S1350" s="79"/>
      <c r="T1350" s="78" t="str">
        <f>REPLACE(INDEX(GroupVertices[Group],MATCH(Edges24[[#This Row],[Vertex 1]],GroupVertices[Vertex],0)),1,1,"")</f>
        <v>3</v>
      </c>
      <c r="U1350" s="78" t="str">
        <f>REPLACE(INDEX(GroupVertices[Group],MATCH(Edges24[[#This Row],[Vertex 2]],GroupVertices[Vertex],0)),1,1,"")</f>
        <v>3</v>
      </c>
      <c r="V1350" s="48"/>
      <c r="W1350" s="49"/>
      <c r="X1350" s="48"/>
      <c r="Y1350" s="49"/>
      <c r="Z1350" s="48"/>
      <c r="AA1350" s="49"/>
      <c r="AB1350" s="48"/>
      <c r="AC1350" s="49"/>
      <c r="AD1350" s="48"/>
    </row>
    <row r="1351" spans="1:30" ht="15">
      <c r="A1351" s="65" t="s">
        <v>291</v>
      </c>
      <c r="B1351" s="65" t="s">
        <v>276</v>
      </c>
      <c r="C1351" s="66"/>
      <c r="D1351" s="67"/>
      <c r="E1351" s="66"/>
      <c r="F1351" s="69"/>
      <c r="G1351" s="66"/>
      <c r="H1351" s="70"/>
      <c r="I1351" s="71"/>
      <c r="J1351" s="71"/>
      <c r="K1351" s="34" t="s">
        <v>66</v>
      </c>
      <c r="L1351" s="72">
        <v>1351</v>
      </c>
      <c r="M1351" s="72"/>
      <c r="N1351" s="73"/>
      <c r="O1351" s="79" t="s">
        <v>417</v>
      </c>
      <c r="P1351" s="79">
        <v>1</v>
      </c>
      <c r="Q1351" s="79" t="s">
        <v>418</v>
      </c>
      <c r="R1351" s="79"/>
      <c r="S1351" s="79"/>
      <c r="T1351" s="78" t="str">
        <f>REPLACE(INDEX(GroupVertices[Group],MATCH(Edges24[[#This Row],[Vertex 1]],GroupVertices[Vertex],0)),1,1,"")</f>
        <v>4</v>
      </c>
      <c r="U1351" s="78" t="str">
        <f>REPLACE(INDEX(GroupVertices[Group],MATCH(Edges24[[#This Row],[Vertex 2]],GroupVertices[Vertex],0)),1,1,"")</f>
        <v>3</v>
      </c>
      <c r="V1351" s="48"/>
      <c r="W1351" s="49"/>
      <c r="X1351" s="48"/>
      <c r="Y1351" s="49"/>
      <c r="Z1351" s="48"/>
      <c r="AA1351" s="49"/>
      <c r="AB1351" s="48"/>
      <c r="AC1351" s="49"/>
      <c r="AD1351" s="48"/>
    </row>
    <row r="1352" spans="1:30" ht="15">
      <c r="A1352" s="65" t="s">
        <v>291</v>
      </c>
      <c r="B1352" s="65" t="s">
        <v>340</v>
      </c>
      <c r="C1352" s="66"/>
      <c r="D1352" s="67"/>
      <c r="E1352" s="66"/>
      <c r="F1352" s="69"/>
      <c r="G1352" s="66"/>
      <c r="H1352" s="70"/>
      <c r="I1352" s="71"/>
      <c r="J1352" s="71"/>
      <c r="K1352" s="34" t="s">
        <v>65</v>
      </c>
      <c r="L1352" s="72">
        <v>1352</v>
      </c>
      <c r="M1352" s="72"/>
      <c r="N1352" s="73"/>
      <c r="O1352" s="79" t="s">
        <v>417</v>
      </c>
      <c r="P1352" s="79">
        <v>1</v>
      </c>
      <c r="Q1352" s="79" t="s">
        <v>418</v>
      </c>
      <c r="R1352" s="79"/>
      <c r="S1352" s="79"/>
      <c r="T1352" s="78" t="str">
        <f>REPLACE(INDEX(GroupVertices[Group],MATCH(Edges24[[#This Row],[Vertex 1]],GroupVertices[Vertex],0)),1,1,"")</f>
        <v>4</v>
      </c>
      <c r="U1352" s="78" t="str">
        <f>REPLACE(INDEX(GroupVertices[Group],MATCH(Edges24[[#This Row],[Vertex 2]],GroupVertices[Vertex],0)),1,1,"")</f>
        <v>4</v>
      </c>
      <c r="V1352" s="48"/>
      <c r="W1352" s="49"/>
      <c r="X1352" s="48"/>
      <c r="Y1352" s="49"/>
      <c r="Z1352" s="48"/>
      <c r="AA1352" s="49"/>
      <c r="AB1352" s="48"/>
      <c r="AC1352" s="49"/>
      <c r="AD1352" s="48"/>
    </row>
    <row r="1353" spans="1:30" ht="15">
      <c r="A1353" s="65" t="s">
        <v>291</v>
      </c>
      <c r="B1353" s="65" t="s">
        <v>242</v>
      </c>
      <c r="C1353" s="66"/>
      <c r="D1353" s="67"/>
      <c r="E1353" s="66"/>
      <c r="F1353" s="69"/>
      <c r="G1353" s="66"/>
      <c r="H1353" s="70"/>
      <c r="I1353" s="71"/>
      <c r="J1353" s="71"/>
      <c r="K1353" s="34" t="s">
        <v>65</v>
      </c>
      <c r="L1353" s="72">
        <v>1353</v>
      </c>
      <c r="M1353" s="72"/>
      <c r="N1353" s="73"/>
      <c r="O1353" s="79" t="s">
        <v>417</v>
      </c>
      <c r="P1353" s="79">
        <v>1</v>
      </c>
      <c r="Q1353" s="79" t="s">
        <v>418</v>
      </c>
      <c r="R1353" s="79"/>
      <c r="S1353" s="79"/>
      <c r="T1353" s="78" t="str">
        <f>REPLACE(INDEX(GroupVertices[Group],MATCH(Edges24[[#This Row],[Vertex 1]],GroupVertices[Vertex],0)),1,1,"")</f>
        <v>4</v>
      </c>
      <c r="U1353" s="78" t="str">
        <f>REPLACE(INDEX(GroupVertices[Group],MATCH(Edges24[[#This Row],[Vertex 2]],GroupVertices[Vertex],0)),1,1,"")</f>
        <v>2</v>
      </c>
      <c r="V1353" s="48"/>
      <c r="W1353" s="49"/>
      <c r="X1353" s="48"/>
      <c r="Y1353" s="49"/>
      <c r="Z1353" s="48"/>
      <c r="AA1353" s="49"/>
      <c r="AB1353" s="48"/>
      <c r="AC1353" s="49"/>
      <c r="AD1353" s="48"/>
    </row>
    <row r="1354" spans="1:30" ht="15">
      <c r="A1354" s="65" t="s">
        <v>291</v>
      </c>
      <c r="B1354" s="65" t="s">
        <v>275</v>
      </c>
      <c r="C1354" s="66"/>
      <c r="D1354" s="67"/>
      <c r="E1354" s="66"/>
      <c r="F1354" s="69"/>
      <c r="G1354" s="66"/>
      <c r="H1354" s="70"/>
      <c r="I1354" s="71"/>
      <c r="J1354" s="71"/>
      <c r="K1354" s="34" t="s">
        <v>65</v>
      </c>
      <c r="L1354" s="72">
        <v>1354</v>
      </c>
      <c r="M1354" s="72"/>
      <c r="N1354" s="73"/>
      <c r="O1354" s="79" t="s">
        <v>417</v>
      </c>
      <c r="P1354" s="79">
        <v>1</v>
      </c>
      <c r="Q1354" s="79" t="s">
        <v>418</v>
      </c>
      <c r="R1354" s="79"/>
      <c r="S1354" s="79"/>
      <c r="T1354" s="78" t="str">
        <f>REPLACE(INDEX(GroupVertices[Group],MATCH(Edges24[[#This Row],[Vertex 1]],GroupVertices[Vertex],0)),1,1,"")</f>
        <v>4</v>
      </c>
      <c r="U1354" s="78" t="str">
        <f>REPLACE(INDEX(GroupVertices[Group],MATCH(Edges24[[#This Row],[Vertex 2]],GroupVertices[Vertex],0)),1,1,"")</f>
        <v>3</v>
      </c>
      <c r="V1354" s="48"/>
      <c r="W1354" s="49"/>
      <c r="X1354" s="48"/>
      <c r="Y1354" s="49"/>
      <c r="Z1354" s="48"/>
      <c r="AA1354" s="49"/>
      <c r="AB1354" s="48"/>
      <c r="AC1354" s="49"/>
      <c r="AD1354" s="48"/>
    </row>
    <row r="1355" spans="1:30" ht="15">
      <c r="A1355" s="65" t="s">
        <v>291</v>
      </c>
      <c r="B1355" s="65" t="s">
        <v>312</v>
      </c>
      <c r="C1355" s="66"/>
      <c r="D1355" s="67"/>
      <c r="E1355" s="66"/>
      <c r="F1355" s="69"/>
      <c r="G1355" s="66"/>
      <c r="H1355" s="70"/>
      <c r="I1355" s="71"/>
      <c r="J1355" s="71"/>
      <c r="K1355" s="34" t="s">
        <v>65</v>
      </c>
      <c r="L1355" s="72">
        <v>1355</v>
      </c>
      <c r="M1355" s="72"/>
      <c r="N1355" s="73"/>
      <c r="O1355" s="79" t="s">
        <v>417</v>
      </c>
      <c r="P1355" s="79">
        <v>1</v>
      </c>
      <c r="Q1355" s="79" t="s">
        <v>418</v>
      </c>
      <c r="R1355" s="79"/>
      <c r="S1355" s="79"/>
      <c r="T1355" s="78" t="str">
        <f>REPLACE(INDEX(GroupVertices[Group],MATCH(Edges24[[#This Row],[Vertex 1]],GroupVertices[Vertex],0)),1,1,"")</f>
        <v>4</v>
      </c>
      <c r="U1355" s="78" t="str">
        <f>REPLACE(INDEX(GroupVertices[Group],MATCH(Edges24[[#This Row],[Vertex 2]],GroupVertices[Vertex],0)),1,1,"")</f>
        <v>2</v>
      </c>
      <c r="V1355" s="48"/>
      <c r="W1355" s="49"/>
      <c r="X1355" s="48"/>
      <c r="Y1355" s="49"/>
      <c r="Z1355" s="48"/>
      <c r="AA1355" s="49"/>
      <c r="AB1355" s="48"/>
      <c r="AC1355" s="49"/>
      <c r="AD1355" s="48"/>
    </row>
    <row r="1356" spans="1:30" ht="15">
      <c r="A1356" s="65" t="s">
        <v>291</v>
      </c>
      <c r="B1356" s="65" t="s">
        <v>351</v>
      </c>
      <c r="C1356" s="66"/>
      <c r="D1356" s="67"/>
      <c r="E1356" s="66"/>
      <c r="F1356" s="69"/>
      <c r="G1356" s="66"/>
      <c r="H1356" s="70"/>
      <c r="I1356" s="71"/>
      <c r="J1356" s="71"/>
      <c r="K1356" s="34" t="s">
        <v>65</v>
      </c>
      <c r="L1356" s="72">
        <v>1356</v>
      </c>
      <c r="M1356" s="72"/>
      <c r="N1356" s="73"/>
      <c r="O1356" s="79" t="s">
        <v>417</v>
      </c>
      <c r="P1356" s="79">
        <v>1</v>
      </c>
      <c r="Q1356" s="79" t="s">
        <v>418</v>
      </c>
      <c r="R1356" s="79"/>
      <c r="S1356" s="79"/>
      <c r="T1356" s="78" t="str">
        <f>REPLACE(INDEX(GroupVertices[Group],MATCH(Edges24[[#This Row],[Vertex 1]],GroupVertices[Vertex],0)),1,1,"")</f>
        <v>4</v>
      </c>
      <c r="U1356" s="78" t="str">
        <f>REPLACE(INDEX(GroupVertices[Group],MATCH(Edges24[[#This Row],[Vertex 2]],GroupVertices[Vertex],0)),1,1,"")</f>
        <v>4</v>
      </c>
      <c r="V1356" s="48"/>
      <c r="W1356" s="49"/>
      <c r="X1356" s="48"/>
      <c r="Y1356" s="49"/>
      <c r="Z1356" s="48"/>
      <c r="AA1356" s="49"/>
      <c r="AB1356" s="48"/>
      <c r="AC1356" s="49"/>
      <c r="AD1356" s="48"/>
    </row>
    <row r="1357" spans="1:30" ht="15">
      <c r="A1357" s="65" t="s">
        <v>199</v>
      </c>
      <c r="B1357" s="65" t="s">
        <v>291</v>
      </c>
      <c r="C1357" s="66"/>
      <c r="D1357" s="67"/>
      <c r="E1357" s="66"/>
      <c r="F1357" s="69"/>
      <c r="G1357" s="66"/>
      <c r="H1357" s="70"/>
      <c r="I1357" s="71"/>
      <c r="J1357" s="71"/>
      <c r="K1357" s="34" t="s">
        <v>65</v>
      </c>
      <c r="L1357" s="72">
        <v>1357</v>
      </c>
      <c r="M1357" s="72"/>
      <c r="N1357" s="73"/>
      <c r="O1357" s="79" t="s">
        <v>417</v>
      </c>
      <c r="P1357" s="79">
        <v>1</v>
      </c>
      <c r="Q1357" s="79" t="s">
        <v>418</v>
      </c>
      <c r="R1357" s="79"/>
      <c r="S1357" s="79"/>
      <c r="T1357" s="78" t="str">
        <f>REPLACE(INDEX(GroupVertices[Group],MATCH(Edges24[[#This Row],[Vertex 1]],GroupVertices[Vertex],0)),1,1,"")</f>
        <v>1</v>
      </c>
      <c r="U1357" s="78" t="str">
        <f>REPLACE(INDEX(GroupVertices[Group],MATCH(Edges24[[#This Row],[Vertex 2]],GroupVertices[Vertex],0)),1,1,"")</f>
        <v>4</v>
      </c>
      <c r="V1357" s="48"/>
      <c r="W1357" s="49"/>
      <c r="X1357" s="48"/>
      <c r="Y1357" s="49"/>
      <c r="Z1357" s="48"/>
      <c r="AA1357" s="49"/>
      <c r="AB1357" s="48"/>
      <c r="AC1357" s="49"/>
      <c r="AD1357" s="48"/>
    </row>
    <row r="1358" spans="1:30" ht="15">
      <c r="A1358" s="65" t="s">
        <v>276</v>
      </c>
      <c r="B1358" s="65" t="s">
        <v>291</v>
      </c>
      <c r="C1358" s="66"/>
      <c r="D1358" s="67"/>
      <c r="E1358" s="66"/>
      <c r="F1358" s="69"/>
      <c r="G1358" s="66"/>
      <c r="H1358" s="70"/>
      <c r="I1358" s="71"/>
      <c r="J1358" s="71"/>
      <c r="K1358" s="34" t="s">
        <v>66</v>
      </c>
      <c r="L1358" s="72">
        <v>1358</v>
      </c>
      <c r="M1358" s="72"/>
      <c r="N1358" s="73"/>
      <c r="O1358" s="79" t="s">
        <v>417</v>
      </c>
      <c r="P1358" s="79">
        <v>1</v>
      </c>
      <c r="Q1358" s="79" t="s">
        <v>418</v>
      </c>
      <c r="R1358" s="79"/>
      <c r="S1358" s="79"/>
      <c r="T1358" s="78" t="str">
        <f>REPLACE(INDEX(GroupVertices[Group],MATCH(Edges24[[#This Row],[Vertex 1]],GroupVertices[Vertex],0)),1,1,"")</f>
        <v>3</v>
      </c>
      <c r="U1358" s="78" t="str">
        <f>REPLACE(INDEX(GroupVertices[Group],MATCH(Edges24[[#This Row],[Vertex 2]],GroupVertices[Vertex],0)),1,1,"")</f>
        <v>4</v>
      </c>
      <c r="V1358" s="48"/>
      <c r="W1358" s="49"/>
      <c r="X1358" s="48"/>
      <c r="Y1358" s="49"/>
      <c r="Z1358" s="48"/>
      <c r="AA1358" s="49"/>
      <c r="AB1358" s="48"/>
      <c r="AC1358" s="49"/>
      <c r="AD1358" s="48"/>
    </row>
    <row r="1359" spans="1:30" ht="15">
      <c r="A1359" s="65" t="s">
        <v>222</v>
      </c>
      <c r="B1359" s="65" t="s">
        <v>291</v>
      </c>
      <c r="C1359" s="66"/>
      <c r="D1359" s="67"/>
      <c r="E1359" s="66"/>
      <c r="F1359" s="69"/>
      <c r="G1359" s="66"/>
      <c r="H1359" s="70"/>
      <c r="I1359" s="71"/>
      <c r="J1359" s="71"/>
      <c r="K1359" s="34" t="s">
        <v>65</v>
      </c>
      <c r="L1359" s="72">
        <v>1359</v>
      </c>
      <c r="M1359" s="72"/>
      <c r="N1359" s="73"/>
      <c r="O1359" s="79" t="s">
        <v>417</v>
      </c>
      <c r="P1359" s="79">
        <v>1</v>
      </c>
      <c r="Q1359" s="79" t="s">
        <v>418</v>
      </c>
      <c r="R1359" s="79"/>
      <c r="S1359" s="79"/>
      <c r="T1359" s="78" t="str">
        <f>REPLACE(INDEX(GroupVertices[Group],MATCH(Edges24[[#This Row],[Vertex 1]],GroupVertices[Vertex],0)),1,1,"")</f>
        <v>3</v>
      </c>
      <c r="U1359" s="78" t="str">
        <f>REPLACE(INDEX(GroupVertices[Group],MATCH(Edges24[[#This Row],[Vertex 2]],GroupVertices[Vertex],0)),1,1,"")</f>
        <v>4</v>
      </c>
      <c r="V1359" s="48"/>
      <c r="W1359" s="49"/>
      <c r="X1359" s="48"/>
      <c r="Y1359" s="49"/>
      <c r="Z1359" s="48"/>
      <c r="AA1359" s="49"/>
      <c r="AB1359" s="48"/>
      <c r="AC1359" s="49"/>
      <c r="AD1359" s="48"/>
    </row>
    <row r="1360" spans="1:30" ht="15">
      <c r="A1360" s="65" t="s">
        <v>297</v>
      </c>
      <c r="B1360" s="65" t="s">
        <v>291</v>
      </c>
      <c r="C1360" s="66"/>
      <c r="D1360" s="67"/>
      <c r="E1360" s="66"/>
      <c r="F1360" s="69"/>
      <c r="G1360" s="66"/>
      <c r="H1360" s="70"/>
      <c r="I1360" s="71"/>
      <c r="J1360" s="71"/>
      <c r="K1360" s="34" t="s">
        <v>65</v>
      </c>
      <c r="L1360" s="72">
        <v>1360</v>
      </c>
      <c r="M1360" s="72"/>
      <c r="N1360" s="73"/>
      <c r="O1360" s="79" t="s">
        <v>417</v>
      </c>
      <c r="P1360" s="79">
        <v>1</v>
      </c>
      <c r="Q1360" s="79" t="s">
        <v>418</v>
      </c>
      <c r="R1360" s="79"/>
      <c r="S1360" s="79"/>
      <c r="T1360" s="78" t="str">
        <f>REPLACE(INDEX(GroupVertices[Group],MATCH(Edges24[[#This Row],[Vertex 1]],GroupVertices[Vertex],0)),1,1,"")</f>
        <v>4</v>
      </c>
      <c r="U1360" s="78" t="str">
        <f>REPLACE(INDEX(GroupVertices[Group],MATCH(Edges24[[#This Row],[Vertex 2]],GroupVertices[Vertex],0)),1,1,"")</f>
        <v>4</v>
      </c>
      <c r="V1360" s="48"/>
      <c r="W1360" s="49"/>
      <c r="X1360" s="48"/>
      <c r="Y1360" s="49"/>
      <c r="Z1360" s="48"/>
      <c r="AA1360" s="49"/>
      <c r="AB1360" s="48"/>
      <c r="AC1360" s="49"/>
      <c r="AD1360" s="48"/>
    </row>
    <row r="1361" spans="1:30" ht="15">
      <c r="A1361" s="65" t="s">
        <v>339</v>
      </c>
      <c r="B1361" s="65" t="s">
        <v>291</v>
      </c>
      <c r="C1361" s="66"/>
      <c r="D1361" s="67"/>
      <c r="E1361" s="66"/>
      <c r="F1361" s="69"/>
      <c r="G1361" s="66"/>
      <c r="H1361" s="70"/>
      <c r="I1361" s="71"/>
      <c r="J1361" s="71"/>
      <c r="K1361" s="34" t="s">
        <v>65</v>
      </c>
      <c r="L1361" s="72">
        <v>1361</v>
      </c>
      <c r="M1361" s="72"/>
      <c r="N1361" s="73"/>
      <c r="O1361" s="79" t="s">
        <v>417</v>
      </c>
      <c r="P1361" s="79">
        <v>1</v>
      </c>
      <c r="Q1361" s="79" t="s">
        <v>418</v>
      </c>
      <c r="R1361" s="79"/>
      <c r="S1361" s="79"/>
      <c r="T1361" s="78" t="str">
        <f>REPLACE(INDEX(GroupVertices[Group],MATCH(Edges24[[#This Row],[Vertex 1]],GroupVertices[Vertex],0)),1,1,"")</f>
        <v>2</v>
      </c>
      <c r="U1361" s="78" t="str">
        <f>REPLACE(INDEX(GroupVertices[Group],MATCH(Edges24[[#This Row],[Vertex 2]],GroupVertices[Vertex],0)),1,1,"")</f>
        <v>4</v>
      </c>
      <c r="V1361" s="48"/>
      <c r="W1361" s="49"/>
      <c r="X1361" s="48"/>
      <c r="Y1361" s="49"/>
      <c r="Z1361" s="48"/>
      <c r="AA1361" s="49"/>
      <c r="AB1361" s="48"/>
      <c r="AC1361" s="49"/>
      <c r="AD1361" s="48"/>
    </row>
    <row r="1362" spans="1:30" ht="15">
      <c r="A1362" s="65" t="s">
        <v>352</v>
      </c>
      <c r="B1362" s="65" t="s">
        <v>291</v>
      </c>
      <c r="C1362" s="66"/>
      <c r="D1362" s="67"/>
      <c r="E1362" s="66"/>
      <c r="F1362" s="69"/>
      <c r="G1362" s="66"/>
      <c r="H1362" s="70"/>
      <c r="I1362" s="71"/>
      <c r="J1362" s="71"/>
      <c r="K1362" s="34" t="s">
        <v>65</v>
      </c>
      <c r="L1362" s="72">
        <v>1362</v>
      </c>
      <c r="M1362" s="72"/>
      <c r="N1362" s="73"/>
      <c r="O1362" s="79" t="s">
        <v>417</v>
      </c>
      <c r="P1362" s="79">
        <v>1</v>
      </c>
      <c r="Q1362" s="79" t="s">
        <v>418</v>
      </c>
      <c r="R1362" s="79"/>
      <c r="S1362" s="79"/>
      <c r="T1362" s="78" t="str">
        <f>REPLACE(INDEX(GroupVertices[Group],MATCH(Edges24[[#This Row],[Vertex 1]],GroupVertices[Vertex],0)),1,1,"")</f>
        <v>3</v>
      </c>
      <c r="U1362" s="78" t="str">
        <f>REPLACE(INDEX(GroupVertices[Group],MATCH(Edges24[[#This Row],[Vertex 2]],GroupVertices[Vertex],0)),1,1,"")</f>
        <v>4</v>
      </c>
      <c r="V1362" s="48"/>
      <c r="W1362" s="49"/>
      <c r="X1362" s="48"/>
      <c r="Y1362" s="49"/>
      <c r="Z1362" s="48"/>
      <c r="AA1362" s="49"/>
      <c r="AB1362" s="48"/>
      <c r="AC1362" s="49"/>
      <c r="AD1362" s="48"/>
    </row>
    <row r="1363" spans="1:30" ht="15">
      <c r="A1363" s="65" t="s">
        <v>276</v>
      </c>
      <c r="B1363" s="65" t="s">
        <v>222</v>
      </c>
      <c r="C1363" s="66"/>
      <c r="D1363" s="67"/>
      <c r="E1363" s="66"/>
      <c r="F1363" s="69"/>
      <c r="G1363" s="66"/>
      <c r="H1363" s="70"/>
      <c r="I1363" s="71"/>
      <c r="J1363" s="71"/>
      <c r="K1363" s="34" t="s">
        <v>65</v>
      </c>
      <c r="L1363" s="72">
        <v>1363</v>
      </c>
      <c r="M1363" s="72"/>
      <c r="N1363" s="73"/>
      <c r="O1363" s="79" t="s">
        <v>417</v>
      </c>
      <c r="P1363" s="79">
        <v>1</v>
      </c>
      <c r="Q1363" s="79" t="s">
        <v>418</v>
      </c>
      <c r="R1363" s="79"/>
      <c r="S1363" s="79"/>
      <c r="T1363" s="78" t="str">
        <f>REPLACE(INDEX(GroupVertices[Group],MATCH(Edges24[[#This Row],[Vertex 1]],GroupVertices[Vertex],0)),1,1,"")</f>
        <v>3</v>
      </c>
      <c r="U1363" s="78" t="str">
        <f>REPLACE(INDEX(GroupVertices[Group],MATCH(Edges24[[#This Row],[Vertex 2]],GroupVertices[Vertex],0)),1,1,"")</f>
        <v>3</v>
      </c>
      <c r="V1363" s="48"/>
      <c r="W1363" s="49"/>
      <c r="X1363" s="48"/>
      <c r="Y1363" s="49"/>
      <c r="Z1363" s="48"/>
      <c r="AA1363" s="49"/>
      <c r="AB1363" s="48"/>
      <c r="AC1363" s="49"/>
      <c r="AD1363" s="48"/>
    </row>
    <row r="1364" spans="1:30" ht="15">
      <c r="A1364" s="65" t="s">
        <v>276</v>
      </c>
      <c r="B1364" s="65" t="s">
        <v>260</v>
      </c>
      <c r="C1364" s="66"/>
      <c r="D1364" s="67"/>
      <c r="E1364" s="66"/>
      <c r="F1364" s="69"/>
      <c r="G1364" s="66"/>
      <c r="H1364" s="70"/>
      <c r="I1364" s="71"/>
      <c r="J1364" s="71"/>
      <c r="K1364" s="34" t="s">
        <v>66</v>
      </c>
      <c r="L1364" s="72">
        <v>1364</v>
      </c>
      <c r="M1364" s="72"/>
      <c r="N1364" s="73"/>
      <c r="O1364" s="79" t="s">
        <v>417</v>
      </c>
      <c r="P1364" s="79">
        <v>1</v>
      </c>
      <c r="Q1364" s="79" t="s">
        <v>418</v>
      </c>
      <c r="R1364" s="79"/>
      <c r="S1364" s="79"/>
      <c r="T1364" s="78" t="str">
        <f>REPLACE(INDEX(GroupVertices[Group],MATCH(Edges24[[#This Row],[Vertex 1]],GroupVertices[Vertex],0)),1,1,"")</f>
        <v>3</v>
      </c>
      <c r="U1364" s="78" t="str">
        <f>REPLACE(INDEX(GroupVertices[Group],MATCH(Edges24[[#This Row],[Vertex 2]],GroupVertices[Vertex],0)),1,1,"")</f>
        <v>3</v>
      </c>
      <c r="V1364" s="48"/>
      <c r="W1364" s="49"/>
      <c r="X1364" s="48"/>
      <c r="Y1364" s="49"/>
      <c r="Z1364" s="48"/>
      <c r="AA1364" s="49"/>
      <c r="AB1364" s="48"/>
      <c r="AC1364" s="49"/>
      <c r="AD1364" s="48"/>
    </row>
    <row r="1365" spans="1:30" ht="15">
      <c r="A1365" s="65" t="s">
        <v>276</v>
      </c>
      <c r="B1365" s="65" t="s">
        <v>396</v>
      </c>
      <c r="C1365" s="66"/>
      <c r="D1365" s="67"/>
      <c r="E1365" s="66"/>
      <c r="F1365" s="69"/>
      <c r="G1365" s="66"/>
      <c r="H1365" s="70"/>
      <c r="I1365" s="71"/>
      <c r="J1365" s="71"/>
      <c r="K1365" s="34" t="s">
        <v>65</v>
      </c>
      <c r="L1365" s="72">
        <v>1365</v>
      </c>
      <c r="M1365" s="72"/>
      <c r="N1365" s="73"/>
      <c r="O1365" s="79" t="s">
        <v>417</v>
      </c>
      <c r="P1365" s="79">
        <v>1</v>
      </c>
      <c r="Q1365" s="79" t="s">
        <v>418</v>
      </c>
      <c r="R1365" s="79"/>
      <c r="S1365" s="79"/>
      <c r="T1365" s="78" t="str">
        <f>REPLACE(INDEX(GroupVertices[Group],MATCH(Edges24[[#This Row],[Vertex 1]],GroupVertices[Vertex],0)),1,1,"")</f>
        <v>3</v>
      </c>
      <c r="U1365" s="78" t="str">
        <f>REPLACE(INDEX(GroupVertices[Group],MATCH(Edges24[[#This Row],[Vertex 2]],GroupVertices[Vertex],0)),1,1,"")</f>
        <v>2</v>
      </c>
      <c r="V1365" s="48"/>
      <c r="W1365" s="49"/>
      <c r="X1365" s="48"/>
      <c r="Y1365" s="49"/>
      <c r="Z1365" s="48"/>
      <c r="AA1365" s="49"/>
      <c r="AB1365" s="48"/>
      <c r="AC1365" s="49"/>
      <c r="AD1365" s="48"/>
    </row>
    <row r="1366" spans="1:30" ht="15">
      <c r="A1366" s="65" t="s">
        <v>276</v>
      </c>
      <c r="B1366" s="65" t="s">
        <v>297</v>
      </c>
      <c r="C1366" s="66"/>
      <c r="D1366" s="67"/>
      <c r="E1366" s="66"/>
      <c r="F1366" s="69"/>
      <c r="G1366" s="66"/>
      <c r="H1366" s="70"/>
      <c r="I1366" s="71"/>
      <c r="J1366" s="71"/>
      <c r="K1366" s="34" t="s">
        <v>66</v>
      </c>
      <c r="L1366" s="72">
        <v>1366</v>
      </c>
      <c r="M1366" s="72"/>
      <c r="N1366" s="73"/>
      <c r="O1366" s="79" t="s">
        <v>417</v>
      </c>
      <c r="P1366" s="79">
        <v>1</v>
      </c>
      <c r="Q1366" s="79" t="s">
        <v>418</v>
      </c>
      <c r="R1366" s="79"/>
      <c r="S1366" s="79"/>
      <c r="T1366" s="78" t="str">
        <f>REPLACE(INDEX(GroupVertices[Group],MATCH(Edges24[[#This Row],[Vertex 1]],GroupVertices[Vertex],0)),1,1,"")</f>
        <v>3</v>
      </c>
      <c r="U1366" s="78" t="str">
        <f>REPLACE(INDEX(GroupVertices[Group],MATCH(Edges24[[#This Row],[Vertex 2]],GroupVertices[Vertex],0)),1,1,"")</f>
        <v>4</v>
      </c>
      <c r="V1366" s="48"/>
      <c r="W1366" s="49"/>
      <c r="X1366" s="48"/>
      <c r="Y1366" s="49"/>
      <c r="Z1366" s="48"/>
      <c r="AA1366" s="49"/>
      <c r="AB1366" s="48"/>
      <c r="AC1366" s="49"/>
      <c r="AD1366" s="48"/>
    </row>
    <row r="1367" spans="1:30" ht="15">
      <c r="A1367" s="65" t="s">
        <v>276</v>
      </c>
      <c r="B1367" s="65" t="s">
        <v>339</v>
      </c>
      <c r="C1367" s="66"/>
      <c r="D1367" s="67"/>
      <c r="E1367" s="66"/>
      <c r="F1367" s="69"/>
      <c r="G1367" s="66"/>
      <c r="H1367" s="70"/>
      <c r="I1367" s="71"/>
      <c r="J1367" s="71"/>
      <c r="K1367" s="34" t="s">
        <v>65</v>
      </c>
      <c r="L1367" s="72">
        <v>1367</v>
      </c>
      <c r="M1367" s="72"/>
      <c r="N1367" s="73"/>
      <c r="O1367" s="79" t="s">
        <v>417</v>
      </c>
      <c r="P1367" s="79">
        <v>1</v>
      </c>
      <c r="Q1367" s="79" t="s">
        <v>418</v>
      </c>
      <c r="R1367" s="79"/>
      <c r="S1367" s="79"/>
      <c r="T1367" s="78" t="str">
        <f>REPLACE(INDEX(GroupVertices[Group],MATCH(Edges24[[#This Row],[Vertex 1]],GroupVertices[Vertex],0)),1,1,"")</f>
        <v>3</v>
      </c>
      <c r="U1367" s="78" t="str">
        <f>REPLACE(INDEX(GroupVertices[Group],MATCH(Edges24[[#This Row],[Vertex 2]],GroupVertices[Vertex],0)),1,1,"")</f>
        <v>2</v>
      </c>
      <c r="V1367" s="48"/>
      <c r="W1367" s="49"/>
      <c r="X1367" s="48"/>
      <c r="Y1367" s="49"/>
      <c r="Z1367" s="48"/>
      <c r="AA1367" s="49"/>
      <c r="AB1367" s="48"/>
      <c r="AC1367" s="49"/>
      <c r="AD1367" s="48"/>
    </row>
    <row r="1368" spans="1:30" ht="15">
      <c r="A1368" s="65" t="s">
        <v>199</v>
      </c>
      <c r="B1368" s="65" t="s">
        <v>276</v>
      </c>
      <c r="C1368" s="66"/>
      <c r="D1368" s="67"/>
      <c r="E1368" s="66"/>
      <c r="F1368" s="69"/>
      <c r="G1368" s="66"/>
      <c r="H1368" s="70"/>
      <c r="I1368" s="71"/>
      <c r="J1368" s="71"/>
      <c r="K1368" s="34" t="s">
        <v>65</v>
      </c>
      <c r="L1368" s="72">
        <v>1368</v>
      </c>
      <c r="M1368" s="72"/>
      <c r="N1368" s="73"/>
      <c r="O1368" s="79" t="s">
        <v>417</v>
      </c>
      <c r="P1368" s="79">
        <v>1</v>
      </c>
      <c r="Q1368" s="79" t="s">
        <v>418</v>
      </c>
      <c r="R1368" s="79"/>
      <c r="S1368" s="79"/>
      <c r="T1368" s="78" t="str">
        <f>REPLACE(INDEX(GroupVertices[Group],MATCH(Edges24[[#This Row],[Vertex 1]],GroupVertices[Vertex],0)),1,1,"")</f>
        <v>1</v>
      </c>
      <c r="U1368" s="78" t="str">
        <f>REPLACE(INDEX(GroupVertices[Group],MATCH(Edges24[[#This Row],[Vertex 2]],GroupVertices[Vertex],0)),1,1,"")</f>
        <v>3</v>
      </c>
      <c r="V1368" s="48"/>
      <c r="W1368" s="49"/>
      <c r="X1368" s="48"/>
      <c r="Y1368" s="49"/>
      <c r="Z1368" s="48"/>
      <c r="AA1368" s="49"/>
      <c r="AB1368" s="48"/>
      <c r="AC1368" s="49"/>
      <c r="AD1368" s="48"/>
    </row>
    <row r="1369" spans="1:30" ht="15">
      <c r="A1369" s="65" t="s">
        <v>354</v>
      </c>
      <c r="B1369" s="65" t="s">
        <v>276</v>
      </c>
      <c r="C1369" s="66"/>
      <c r="D1369" s="67"/>
      <c r="E1369" s="66"/>
      <c r="F1369" s="69"/>
      <c r="G1369" s="66"/>
      <c r="H1369" s="70"/>
      <c r="I1369" s="71"/>
      <c r="J1369" s="71"/>
      <c r="K1369" s="34" t="s">
        <v>65</v>
      </c>
      <c r="L1369" s="72">
        <v>1369</v>
      </c>
      <c r="M1369" s="72"/>
      <c r="N1369" s="73"/>
      <c r="O1369" s="79" t="s">
        <v>417</v>
      </c>
      <c r="P1369" s="79">
        <v>1</v>
      </c>
      <c r="Q1369" s="79" t="s">
        <v>418</v>
      </c>
      <c r="R1369" s="79"/>
      <c r="S1369" s="79"/>
      <c r="T1369" s="78" t="str">
        <f>REPLACE(INDEX(GroupVertices[Group],MATCH(Edges24[[#This Row],[Vertex 1]],GroupVertices[Vertex],0)),1,1,"")</f>
        <v>3</v>
      </c>
      <c r="U1369" s="78" t="str">
        <f>REPLACE(INDEX(GroupVertices[Group],MATCH(Edges24[[#This Row],[Vertex 2]],GroupVertices[Vertex],0)),1,1,"")</f>
        <v>3</v>
      </c>
      <c r="V1369" s="48"/>
      <c r="W1369" s="49"/>
      <c r="X1369" s="48"/>
      <c r="Y1369" s="49"/>
      <c r="Z1369" s="48"/>
      <c r="AA1369" s="49"/>
      <c r="AB1369" s="48"/>
      <c r="AC1369" s="49"/>
      <c r="AD1369" s="48"/>
    </row>
    <row r="1370" spans="1:30" ht="15">
      <c r="A1370" s="65" t="s">
        <v>242</v>
      </c>
      <c r="B1370" s="65" t="s">
        <v>276</v>
      </c>
      <c r="C1370" s="66"/>
      <c r="D1370" s="67"/>
      <c r="E1370" s="66"/>
      <c r="F1370" s="69"/>
      <c r="G1370" s="66"/>
      <c r="H1370" s="70"/>
      <c r="I1370" s="71"/>
      <c r="J1370" s="71"/>
      <c r="K1370" s="34" t="s">
        <v>65</v>
      </c>
      <c r="L1370" s="72">
        <v>1370</v>
      </c>
      <c r="M1370" s="72"/>
      <c r="N1370" s="73"/>
      <c r="O1370" s="79" t="s">
        <v>417</v>
      </c>
      <c r="P1370" s="79">
        <v>1</v>
      </c>
      <c r="Q1370" s="79" t="s">
        <v>418</v>
      </c>
      <c r="R1370" s="79"/>
      <c r="S1370" s="79"/>
      <c r="T1370" s="78" t="str">
        <f>REPLACE(INDEX(GroupVertices[Group],MATCH(Edges24[[#This Row],[Vertex 1]],GroupVertices[Vertex],0)),1,1,"")</f>
        <v>2</v>
      </c>
      <c r="U1370" s="78" t="str">
        <f>REPLACE(INDEX(GroupVertices[Group],MATCH(Edges24[[#This Row],[Vertex 2]],GroupVertices[Vertex],0)),1,1,"")</f>
        <v>3</v>
      </c>
      <c r="V1370" s="48"/>
      <c r="W1370" s="49"/>
      <c r="X1370" s="48"/>
      <c r="Y1370" s="49"/>
      <c r="Z1370" s="48"/>
      <c r="AA1370" s="49"/>
      <c r="AB1370" s="48"/>
      <c r="AC1370" s="49"/>
      <c r="AD1370" s="48"/>
    </row>
    <row r="1371" spans="1:30" ht="15">
      <c r="A1371" s="65" t="s">
        <v>260</v>
      </c>
      <c r="B1371" s="65" t="s">
        <v>276</v>
      </c>
      <c r="C1371" s="66"/>
      <c r="D1371" s="67"/>
      <c r="E1371" s="66"/>
      <c r="F1371" s="69"/>
      <c r="G1371" s="66"/>
      <c r="H1371" s="70"/>
      <c r="I1371" s="71"/>
      <c r="J1371" s="71"/>
      <c r="K1371" s="34" t="s">
        <v>66</v>
      </c>
      <c r="L1371" s="72">
        <v>1371</v>
      </c>
      <c r="M1371" s="72"/>
      <c r="N1371" s="73"/>
      <c r="O1371" s="79" t="s">
        <v>417</v>
      </c>
      <c r="P1371" s="79">
        <v>1</v>
      </c>
      <c r="Q1371" s="79" t="s">
        <v>418</v>
      </c>
      <c r="R1371" s="79"/>
      <c r="S1371" s="79"/>
      <c r="T1371" s="78" t="str">
        <f>REPLACE(INDEX(GroupVertices[Group],MATCH(Edges24[[#This Row],[Vertex 1]],GroupVertices[Vertex],0)),1,1,"")</f>
        <v>3</v>
      </c>
      <c r="U1371" s="78" t="str">
        <f>REPLACE(INDEX(GroupVertices[Group],MATCH(Edges24[[#This Row],[Vertex 2]],GroupVertices[Vertex],0)),1,1,"")</f>
        <v>3</v>
      </c>
      <c r="V1371" s="48"/>
      <c r="W1371" s="49"/>
      <c r="X1371" s="48"/>
      <c r="Y1371" s="49"/>
      <c r="Z1371" s="48"/>
      <c r="AA1371" s="49"/>
      <c r="AB1371" s="48"/>
      <c r="AC1371" s="49"/>
      <c r="AD1371" s="48"/>
    </row>
    <row r="1372" spans="1:30" ht="15">
      <c r="A1372" s="65" t="s">
        <v>333</v>
      </c>
      <c r="B1372" s="65" t="s">
        <v>276</v>
      </c>
      <c r="C1372" s="66"/>
      <c r="D1372" s="67"/>
      <c r="E1372" s="66"/>
      <c r="F1372" s="69"/>
      <c r="G1372" s="66"/>
      <c r="H1372" s="70"/>
      <c r="I1372" s="71"/>
      <c r="J1372" s="71"/>
      <c r="K1372" s="34" t="s">
        <v>65</v>
      </c>
      <c r="L1372" s="72">
        <v>1372</v>
      </c>
      <c r="M1372" s="72"/>
      <c r="N1372" s="73"/>
      <c r="O1372" s="79" t="s">
        <v>417</v>
      </c>
      <c r="P1372" s="79">
        <v>1</v>
      </c>
      <c r="Q1372" s="79" t="s">
        <v>418</v>
      </c>
      <c r="R1372" s="79"/>
      <c r="S1372" s="79"/>
      <c r="T1372" s="78" t="str">
        <f>REPLACE(INDEX(GroupVertices[Group],MATCH(Edges24[[#This Row],[Vertex 1]],GroupVertices[Vertex],0)),1,1,"")</f>
        <v>1</v>
      </c>
      <c r="U1372" s="78" t="str">
        <f>REPLACE(INDEX(GroupVertices[Group],MATCH(Edges24[[#This Row],[Vertex 2]],GroupVertices[Vertex],0)),1,1,"")</f>
        <v>3</v>
      </c>
      <c r="V1372" s="48"/>
      <c r="W1372" s="49"/>
      <c r="X1372" s="48"/>
      <c r="Y1372" s="49"/>
      <c r="Z1372" s="48"/>
      <c r="AA1372" s="49"/>
      <c r="AB1372" s="48"/>
      <c r="AC1372" s="49"/>
      <c r="AD1372" s="48"/>
    </row>
    <row r="1373" spans="1:30" ht="15">
      <c r="A1373" s="65" t="s">
        <v>297</v>
      </c>
      <c r="B1373" s="65" t="s">
        <v>276</v>
      </c>
      <c r="C1373" s="66"/>
      <c r="D1373" s="67"/>
      <c r="E1373" s="66"/>
      <c r="F1373" s="69"/>
      <c r="G1373" s="66"/>
      <c r="H1373" s="70"/>
      <c r="I1373" s="71"/>
      <c r="J1373" s="71"/>
      <c r="K1373" s="34" t="s">
        <v>66</v>
      </c>
      <c r="L1373" s="72">
        <v>1373</v>
      </c>
      <c r="M1373" s="72"/>
      <c r="N1373" s="73"/>
      <c r="O1373" s="79" t="s">
        <v>417</v>
      </c>
      <c r="P1373" s="79">
        <v>1</v>
      </c>
      <c r="Q1373" s="79" t="s">
        <v>418</v>
      </c>
      <c r="R1373" s="79"/>
      <c r="S1373" s="79"/>
      <c r="T1373" s="78" t="str">
        <f>REPLACE(INDEX(GroupVertices[Group],MATCH(Edges24[[#This Row],[Vertex 1]],GroupVertices[Vertex],0)),1,1,"")</f>
        <v>4</v>
      </c>
      <c r="U1373" s="78" t="str">
        <f>REPLACE(INDEX(GroupVertices[Group],MATCH(Edges24[[#This Row],[Vertex 2]],GroupVertices[Vertex],0)),1,1,"")</f>
        <v>3</v>
      </c>
      <c r="V1373" s="48"/>
      <c r="W1373" s="49"/>
      <c r="X1373" s="48"/>
      <c r="Y1373" s="49"/>
      <c r="Z1373" s="48"/>
      <c r="AA1373" s="49"/>
      <c r="AB1373" s="48"/>
      <c r="AC1373" s="49"/>
      <c r="AD1373" s="48"/>
    </row>
    <row r="1374" spans="1:30" ht="15">
      <c r="A1374" s="65" t="s">
        <v>351</v>
      </c>
      <c r="B1374" s="65" t="s">
        <v>276</v>
      </c>
      <c r="C1374" s="66"/>
      <c r="D1374" s="67"/>
      <c r="E1374" s="66"/>
      <c r="F1374" s="69"/>
      <c r="G1374" s="66"/>
      <c r="H1374" s="70"/>
      <c r="I1374" s="71"/>
      <c r="J1374" s="71"/>
      <c r="K1374" s="34" t="s">
        <v>65</v>
      </c>
      <c r="L1374" s="72">
        <v>1374</v>
      </c>
      <c r="M1374" s="72"/>
      <c r="N1374" s="73"/>
      <c r="O1374" s="79" t="s">
        <v>417</v>
      </c>
      <c r="P1374" s="79">
        <v>1</v>
      </c>
      <c r="Q1374" s="79" t="s">
        <v>418</v>
      </c>
      <c r="R1374" s="79"/>
      <c r="S1374" s="79"/>
      <c r="T1374" s="78" t="str">
        <f>REPLACE(INDEX(GroupVertices[Group],MATCH(Edges24[[#This Row],[Vertex 1]],GroupVertices[Vertex],0)),1,1,"")</f>
        <v>4</v>
      </c>
      <c r="U1374" s="78" t="str">
        <f>REPLACE(INDEX(GroupVertices[Group],MATCH(Edges24[[#This Row],[Vertex 2]],GroupVertices[Vertex],0)),1,1,"")</f>
        <v>3</v>
      </c>
      <c r="V1374" s="48"/>
      <c r="W1374" s="49"/>
      <c r="X1374" s="48"/>
      <c r="Y1374" s="49"/>
      <c r="Z1374" s="48"/>
      <c r="AA1374" s="49"/>
      <c r="AB1374" s="48"/>
      <c r="AC1374" s="49"/>
      <c r="AD1374" s="48"/>
    </row>
    <row r="1375" spans="1:30" ht="15">
      <c r="A1375" s="65" t="s">
        <v>352</v>
      </c>
      <c r="B1375" s="65" t="s">
        <v>276</v>
      </c>
      <c r="C1375" s="66"/>
      <c r="D1375" s="67"/>
      <c r="E1375" s="66"/>
      <c r="F1375" s="69"/>
      <c r="G1375" s="66"/>
      <c r="H1375" s="70"/>
      <c r="I1375" s="71"/>
      <c r="J1375" s="71"/>
      <c r="K1375" s="34" t="s">
        <v>65</v>
      </c>
      <c r="L1375" s="72">
        <v>1375</v>
      </c>
      <c r="M1375" s="72"/>
      <c r="N1375" s="73"/>
      <c r="O1375" s="79" t="s">
        <v>417</v>
      </c>
      <c r="P1375" s="79">
        <v>1</v>
      </c>
      <c r="Q1375" s="79" t="s">
        <v>418</v>
      </c>
      <c r="R1375" s="79"/>
      <c r="S1375" s="79"/>
      <c r="T1375" s="78" t="str">
        <f>REPLACE(INDEX(GroupVertices[Group],MATCH(Edges24[[#This Row],[Vertex 1]],GroupVertices[Vertex],0)),1,1,"")</f>
        <v>3</v>
      </c>
      <c r="U1375" s="78" t="str">
        <f>REPLACE(INDEX(GroupVertices[Group],MATCH(Edges24[[#This Row],[Vertex 2]],GroupVertices[Vertex],0)),1,1,"")</f>
        <v>3</v>
      </c>
      <c r="V1375" s="48"/>
      <c r="W1375" s="49"/>
      <c r="X1375" s="48"/>
      <c r="Y1375" s="49"/>
      <c r="Z1375" s="48"/>
      <c r="AA1375" s="49"/>
      <c r="AB1375" s="48"/>
      <c r="AC1375" s="49"/>
      <c r="AD1375" s="48"/>
    </row>
    <row r="1376" spans="1:30" ht="15">
      <c r="A1376" s="65" t="s">
        <v>354</v>
      </c>
      <c r="B1376" s="65" t="s">
        <v>222</v>
      </c>
      <c r="C1376" s="66"/>
      <c r="D1376" s="67"/>
      <c r="E1376" s="66"/>
      <c r="F1376" s="69"/>
      <c r="G1376" s="66"/>
      <c r="H1376" s="70"/>
      <c r="I1376" s="71"/>
      <c r="J1376" s="71"/>
      <c r="K1376" s="34" t="s">
        <v>65</v>
      </c>
      <c r="L1376" s="72">
        <v>1376</v>
      </c>
      <c r="M1376" s="72"/>
      <c r="N1376" s="73"/>
      <c r="O1376" s="79" t="s">
        <v>417</v>
      </c>
      <c r="P1376" s="79">
        <v>1</v>
      </c>
      <c r="Q1376" s="79" t="s">
        <v>418</v>
      </c>
      <c r="R1376" s="79"/>
      <c r="S1376" s="79"/>
      <c r="T1376" s="78" t="str">
        <f>REPLACE(INDEX(GroupVertices[Group],MATCH(Edges24[[#This Row],[Vertex 1]],GroupVertices[Vertex],0)),1,1,"")</f>
        <v>3</v>
      </c>
      <c r="U1376" s="78" t="str">
        <f>REPLACE(INDEX(GroupVertices[Group],MATCH(Edges24[[#This Row],[Vertex 2]],GroupVertices[Vertex],0)),1,1,"")</f>
        <v>3</v>
      </c>
      <c r="V1376" s="48"/>
      <c r="W1376" s="49"/>
      <c r="X1376" s="48"/>
      <c r="Y1376" s="49"/>
      <c r="Z1376" s="48"/>
      <c r="AA1376" s="49"/>
      <c r="AB1376" s="48"/>
      <c r="AC1376" s="49"/>
      <c r="AD1376" s="48"/>
    </row>
    <row r="1377" spans="1:30" ht="15">
      <c r="A1377" s="65" t="s">
        <v>199</v>
      </c>
      <c r="B1377" s="65" t="s">
        <v>354</v>
      </c>
      <c r="C1377" s="66"/>
      <c r="D1377" s="67"/>
      <c r="E1377" s="66"/>
      <c r="F1377" s="69"/>
      <c r="G1377" s="66"/>
      <c r="H1377" s="70"/>
      <c r="I1377" s="71"/>
      <c r="J1377" s="71"/>
      <c r="K1377" s="34" t="s">
        <v>65</v>
      </c>
      <c r="L1377" s="72">
        <v>1377</v>
      </c>
      <c r="M1377" s="72"/>
      <c r="N1377" s="73"/>
      <c r="O1377" s="79" t="s">
        <v>417</v>
      </c>
      <c r="P1377" s="79">
        <v>1</v>
      </c>
      <c r="Q1377" s="79" t="s">
        <v>418</v>
      </c>
      <c r="R1377" s="79"/>
      <c r="S1377" s="79"/>
      <c r="T1377" s="78" t="str">
        <f>REPLACE(INDEX(GroupVertices[Group],MATCH(Edges24[[#This Row],[Vertex 1]],GroupVertices[Vertex],0)),1,1,"")</f>
        <v>1</v>
      </c>
      <c r="U1377" s="78" t="str">
        <f>REPLACE(INDEX(GroupVertices[Group],MATCH(Edges24[[#This Row],[Vertex 2]],GroupVertices[Vertex],0)),1,1,"")</f>
        <v>3</v>
      </c>
      <c r="V1377" s="48"/>
      <c r="W1377" s="49"/>
      <c r="X1377" s="48"/>
      <c r="Y1377" s="49"/>
      <c r="Z1377" s="48"/>
      <c r="AA1377" s="49"/>
      <c r="AB1377" s="48"/>
      <c r="AC1377" s="49"/>
      <c r="AD1377" s="48"/>
    </row>
    <row r="1378" spans="1:30" ht="15">
      <c r="A1378" s="65" t="s">
        <v>352</v>
      </c>
      <c r="B1378" s="65" t="s">
        <v>354</v>
      </c>
      <c r="C1378" s="66"/>
      <c r="D1378" s="67"/>
      <c r="E1378" s="66"/>
      <c r="F1378" s="69"/>
      <c r="G1378" s="66"/>
      <c r="H1378" s="70"/>
      <c r="I1378" s="71"/>
      <c r="J1378" s="71"/>
      <c r="K1378" s="34" t="s">
        <v>65</v>
      </c>
      <c r="L1378" s="72">
        <v>1378</v>
      </c>
      <c r="M1378" s="72"/>
      <c r="N1378" s="73"/>
      <c r="O1378" s="79" t="s">
        <v>417</v>
      </c>
      <c r="P1378" s="79">
        <v>1</v>
      </c>
      <c r="Q1378" s="79" t="s">
        <v>418</v>
      </c>
      <c r="R1378" s="79"/>
      <c r="S1378" s="79"/>
      <c r="T1378" s="78" t="str">
        <f>REPLACE(INDEX(GroupVertices[Group],MATCH(Edges24[[#This Row],[Vertex 1]],GroupVertices[Vertex],0)),1,1,"")</f>
        <v>3</v>
      </c>
      <c r="U1378" s="78" t="str">
        <f>REPLACE(INDEX(GroupVertices[Group],MATCH(Edges24[[#This Row],[Vertex 2]],GroupVertices[Vertex],0)),1,1,"")</f>
        <v>3</v>
      </c>
      <c r="V1378" s="48"/>
      <c r="W1378" s="49"/>
      <c r="X1378" s="48"/>
      <c r="Y1378" s="49"/>
      <c r="Z1378" s="48"/>
      <c r="AA1378" s="49"/>
      <c r="AB1378" s="48"/>
      <c r="AC1378" s="49"/>
      <c r="AD1378" s="48"/>
    </row>
    <row r="1379" spans="1:30" ht="15">
      <c r="A1379" s="65" t="s">
        <v>199</v>
      </c>
      <c r="B1379" s="65" t="s">
        <v>385</v>
      </c>
      <c r="C1379" s="66"/>
      <c r="D1379" s="67"/>
      <c r="E1379" s="66"/>
      <c r="F1379" s="69"/>
      <c r="G1379" s="66"/>
      <c r="H1379" s="70"/>
      <c r="I1379" s="71"/>
      <c r="J1379" s="71"/>
      <c r="K1379" s="34" t="s">
        <v>65</v>
      </c>
      <c r="L1379" s="72">
        <v>1379</v>
      </c>
      <c r="M1379" s="72"/>
      <c r="N1379" s="73"/>
      <c r="O1379" s="79" t="s">
        <v>417</v>
      </c>
      <c r="P1379" s="79">
        <v>1</v>
      </c>
      <c r="Q1379" s="79" t="s">
        <v>418</v>
      </c>
      <c r="R1379" s="79"/>
      <c r="S1379" s="79"/>
      <c r="T1379" s="78" t="str">
        <f>REPLACE(INDEX(GroupVertices[Group],MATCH(Edges24[[#This Row],[Vertex 1]],GroupVertices[Vertex],0)),1,1,"")</f>
        <v>1</v>
      </c>
      <c r="U1379" s="78" t="str">
        <f>REPLACE(INDEX(GroupVertices[Group],MATCH(Edges24[[#This Row],[Vertex 2]],GroupVertices[Vertex],0)),1,1,"")</f>
        <v>1</v>
      </c>
      <c r="V1379" s="48"/>
      <c r="W1379" s="49"/>
      <c r="X1379" s="48"/>
      <c r="Y1379" s="49"/>
      <c r="Z1379" s="48"/>
      <c r="AA1379" s="49"/>
      <c r="AB1379" s="48"/>
      <c r="AC1379" s="49"/>
      <c r="AD1379" s="48"/>
    </row>
    <row r="1380" spans="1:30" ht="15">
      <c r="A1380" s="65" t="s">
        <v>295</v>
      </c>
      <c r="B1380" s="65" t="s">
        <v>385</v>
      </c>
      <c r="C1380" s="66"/>
      <c r="D1380" s="67"/>
      <c r="E1380" s="66"/>
      <c r="F1380" s="69"/>
      <c r="G1380" s="66"/>
      <c r="H1380" s="70"/>
      <c r="I1380" s="71"/>
      <c r="J1380" s="71"/>
      <c r="K1380" s="34" t="s">
        <v>65</v>
      </c>
      <c r="L1380" s="72">
        <v>1380</v>
      </c>
      <c r="M1380" s="72"/>
      <c r="N1380" s="73"/>
      <c r="O1380" s="79" t="s">
        <v>417</v>
      </c>
      <c r="P1380" s="79">
        <v>1</v>
      </c>
      <c r="Q1380" s="79" t="s">
        <v>418</v>
      </c>
      <c r="R1380" s="79"/>
      <c r="S1380" s="79"/>
      <c r="T1380" s="78" t="str">
        <f>REPLACE(INDEX(GroupVertices[Group],MATCH(Edges24[[#This Row],[Vertex 1]],GroupVertices[Vertex],0)),1,1,"")</f>
        <v>2</v>
      </c>
      <c r="U1380" s="78" t="str">
        <f>REPLACE(INDEX(GroupVertices[Group],MATCH(Edges24[[#This Row],[Vertex 2]],GroupVertices[Vertex],0)),1,1,"")</f>
        <v>1</v>
      </c>
      <c r="V1380" s="48"/>
      <c r="W1380" s="49"/>
      <c r="X1380" s="48"/>
      <c r="Y1380" s="49"/>
      <c r="Z1380" s="48"/>
      <c r="AA1380" s="49"/>
      <c r="AB1380" s="48"/>
      <c r="AC1380" s="49"/>
      <c r="AD1380" s="48"/>
    </row>
    <row r="1381" spans="1:30" ht="15">
      <c r="A1381" s="65" t="s">
        <v>352</v>
      </c>
      <c r="B1381" s="65" t="s">
        <v>385</v>
      </c>
      <c r="C1381" s="66"/>
      <c r="D1381" s="67"/>
      <c r="E1381" s="66"/>
      <c r="F1381" s="69"/>
      <c r="G1381" s="66"/>
      <c r="H1381" s="70"/>
      <c r="I1381" s="71"/>
      <c r="J1381" s="71"/>
      <c r="K1381" s="34" t="s">
        <v>65</v>
      </c>
      <c r="L1381" s="72">
        <v>1381</v>
      </c>
      <c r="M1381" s="72"/>
      <c r="N1381" s="73"/>
      <c r="O1381" s="79" t="s">
        <v>417</v>
      </c>
      <c r="P1381" s="79">
        <v>1</v>
      </c>
      <c r="Q1381" s="79" t="s">
        <v>418</v>
      </c>
      <c r="R1381" s="79"/>
      <c r="S1381" s="79"/>
      <c r="T1381" s="78" t="str">
        <f>REPLACE(INDEX(GroupVertices[Group],MATCH(Edges24[[#This Row],[Vertex 1]],GroupVertices[Vertex],0)),1,1,"")</f>
        <v>3</v>
      </c>
      <c r="U1381" s="78" t="str">
        <f>REPLACE(INDEX(GroupVertices[Group],MATCH(Edges24[[#This Row],[Vertex 2]],GroupVertices[Vertex],0)),1,1,"")</f>
        <v>1</v>
      </c>
      <c r="V1381" s="48"/>
      <c r="W1381" s="49"/>
      <c r="X1381" s="48"/>
      <c r="Y1381" s="49"/>
      <c r="Z1381" s="48"/>
      <c r="AA1381" s="49"/>
      <c r="AB1381" s="48"/>
      <c r="AC1381" s="49"/>
      <c r="AD1381" s="48"/>
    </row>
    <row r="1382" spans="1:30" ht="15">
      <c r="A1382" s="65" t="s">
        <v>222</v>
      </c>
      <c r="B1382" s="65" t="s">
        <v>260</v>
      </c>
      <c r="C1382" s="66"/>
      <c r="D1382" s="67"/>
      <c r="E1382" s="66"/>
      <c r="F1382" s="69"/>
      <c r="G1382" s="66"/>
      <c r="H1382" s="70"/>
      <c r="I1382" s="71"/>
      <c r="J1382" s="71"/>
      <c r="K1382" s="34" t="s">
        <v>66</v>
      </c>
      <c r="L1382" s="72">
        <v>1382</v>
      </c>
      <c r="M1382" s="72"/>
      <c r="N1382" s="73"/>
      <c r="O1382" s="79" t="s">
        <v>417</v>
      </c>
      <c r="P1382" s="79">
        <v>1</v>
      </c>
      <c r="Q1382" s="79" t="s">
        <v>418</v>
      </c>
      <c r="R1382" s="79"/>
      <c r="S1382" s="79"/>
      <c r="T1382" s="78" t="str">
        <f>REPLACE(INDEX(GroupVertices[Group],MATCH(Edges24[[#This Row],[Vertex 1]],GroupVertices[Vertex],0)),1,1,"")</f>
        <v>3</v>
      </c>
      <c r="U1382" s="78" t="str">
        <f>REPLACE(INDEX(GroupVertices[Group],MATCH(Edges24[[#This Row],[Vertex 2]],GroupVertices[Vertex],0)),1,1,"")</f>
        <v>3</v>
      </c>
      <c r="V1382" s="48"/>
      <c r="W1382" s="49"/>
      <c r="X1382" s="48"/>
      <c r="Y1382" s="49"/>
      <c r="Z1382" s="48"/>
      <c r="AA1382" s="49"/>
      <c r="AB1382" s="48"/>
      <c r="AC1382" s="49"/>
      <c r="AD1382" s="48"/>
    </row>
    <row r="1383" spans="1:30" ht="15">
      <c r="A1383" s="65" t="s">
        <v>260</v>
      </c>
      <c r="B1383" s="65" t="s">
        <v>222</v>
      </c>
      <c r="C1383" s="66"/>
      <c r="D1383" s="67"/>
      <c r="E1383" s="66"/>
      <c r="F1383" s="69"/>
      <c r="G1383" s="66"/>
      <c r="H1383" s="70"/>
      <c r="I1383" s="71"/>
      <c r="J1383" s="71"/>
      <c r="K1383" s="34" t="s">
        <v>66</v>
      </c>
      <c r="L1383" s="72">
        <v>1383</v>
      </c>
      <c r="M1383" s="72"/>
      <c r="N1383" s="73"/>
      <c r="O1383" s="79" t="s">
        <v>417</v>
      </c>
      <c r="P1383" s="79">
        <v>1</v>
      </c>
      <c r="Q1383" s="79" t="s">
        <v>418</v>
      </c>
      <c r="R1383" s="79"/>
      <c r="S1383" s="79"/>
      <c r="T1383" s="78" t="str">
        <f>REPLACE(INDEX(GroupVertices[Group],MATCH(Edges24[[#This Row],[Vertex 1]],GroupVertices[Vertex],0)),1,1,"")</f>
        <v>3</v>
      </c>
      <c r="U1383" s="78" t="str">
        <f>REPLACE(INDEX(GroupVertices[Group],MATCH(Edges24[[#This Row],[Vertex 2]],GroupVertices[Vertex],0)),1,1,"")</f>
        <v>3</v>
      </c>
      <c r="V1383" s="48"/>
      <c r="W1383" s="49"/>
      <c r="X1383" s="48"/>
      <c r="Y1383" s="49"/>
      <c r="Z1383" s="48"/>
      <c r="AA1383" s="49"/>
      <c r="AB1383" s="48"/>
      <c r="AC1383" s="49"/>
      <c r="AD1383" s="48"/>
    </row>
    <row r="1384" spans="1:30" ht="15">
      <c r="A1384" s="65" t="s">
        <v>260</v>
      </c>
      <c r="B1384" s="65" t="s">
        <v>242</v>
      </c>
      <c r="C1384" s="66"/>
      <c r="D1384" s="67"/>
      <c r="E1384" s="66"/>
      <c r="F1384" s="69"/>
      <c r="G1384" s="66"/>
      <c r="H1384" s="70"/>
      <c r="I1384" s="71"/>
      <c r="J1384" s="71"/>
      <c r="K1384" s="34" t="s">
        <v>65</v>
      </c>
      <c r="L1384" s="72">
        <v>1384</v>
      </c>
      <c r="M1384" s="72"/>
      <c r="N1384" s="73"/>
      <c r="O1384" s="79" t="s">
        <v>417</v>
      </c>
      <c r="P1384" s="79">
        <v>1</v>
      </c>
      <c r="Q1384" s="79" t="s">
        <v>418</v>
      </c>
      <c r="R1384" s="79"/>
      <c r="S1384" s="79"/>
      <c r="T1384" s="78" t="str">
        <f>REPLACE(INDEX(GroupVertices[Group],MATCH(Edges24[[#This Row],[Vertex 1]],GroupVertices[Vertex],0)),1,1,"")</f>
        <v>3</v>
      </c>
      <c r="U1384" s="78" t="str">
        <f>REPLACE(INDEX(GroupVertices[Group],MATCH(Edges24[[#This Row],[Vertex 2]],GroupVertices[Vertex],0)),1,1,"")</f>
        <v>2</v>
      </c>
      <c r="V1384" s="48"/>
      <c r="W1384" s="49"/>
      <c r="X1384" s="48"/>
      <c r="Y1384" s="49"/>
      <c r="Z1384" s="48"/>
      <c r="AA1384" s="49"/>
      <c r="AB1384" s="48"/>
      <c r="AC1384" s="49"/>
      <c r="AD1384" s="48"/>
    </row>
    <row r="1385" spans="1:30" ht="15">
      <c r="A1385" s="65" t="s">
        <v>260</v>
      </c>
      <c r="B1385" s="65" t="s">
        <v>274</v>
      </c>
      <c r="C1385" s="66"/>
      <c r="D1385" s="67"/>
      <c r="E1385" s="66"/>
      <c r="F1385" s="69"/>
      <c r="G1385" s="66"/>
      <c r="H1385" s="70"/>
      <c r="I1385" s="71"/>
      <c r="J1385" s="71"/>
      <c r="K1385" s="34" t="s">
        <v>65</v>
      </c>
      <c r="L1385" s="72">
        <v>1385</v>
      </c>
      <c r="M1385" s="72"/>
      <c r="N1385" s="73"/>
      <c r="O1385" s="79" t="s">
        <v>417</v>
      </c>
      <c r="P1385" s="79">
        <v>1</v>
      </c>
      <c r="Q1385" s="79" t="s">
        <v>418</v>
      </c>
      <c r="R1385" s="79"/>
      <c r="S1385" s="79"/>
      <c r="T1385" s="78" t="str">
        <f>REPLACE(INDEX(GroupVertices[Group],MATCH(Edges24[[#This Row],[Vertex 1]],GroupVertices[Vertex],0)),1,1,"")</f>
        <v>3</v>
      </c>
      <c r="U1385" s="78" t="str">
        <f>REPLACE(INDEX(GroupVertices[Group],MATCH(Edges24[[#This Row],[Vertex 2]],GroupVertices[Vertex],0)),1,1,"")</f>
        <v>3</v>
      </c>
      <c r="V1385" s="48"/>
      <c r="W1385" s="49"/>
      <c r="X1385" s="48"/>
      <c r="Y1385" s="49"/>
      <c r="Z1385" s="48"/>
      <c r="AA1385" s="49"/>
      <c r="AB1385" s="48"/>
      <c r="AC1385" s="49"/>
      <c r="AD1385" s="48"/>
    </row>
    <row r="1386" spans="1:30" ht="15">
      <c r="A1386" s="65" t="s">
        <v>199</v>
      </c>
      <c r="B1386" s="65" t="s">
        <v>260</v>
      </c>
      <c r="C1386" s="66"/>
      <c r="D1386" s="67"/>
      <c r="E1386" s="66"/>
      <c r="F1386" s="69"/>
      <c r="G1386" s="66"/>
      <c r="H1386" s="70"/>
      <c r="I1386" s="71"/>
      <c r="J1386" s="71"/>
      <c r="K1386" s="34" t="s">
        <v>65</v>
      </c>
      <c r="L1386" s="72">
        <v>1386</v>
      </c>
      <c r="M1386" s="72"/>
      <c r="N1386" s="73"/>
      <c r="O1386" s="79" t="s">
        <v>417</v>
      </c>
      <c r="P1386" s="79">
        <v>1</v>
      </c>
      <c r="Q1386" s="79" t="s">
        <v>418</v>
      </c>
      <c r="R1386" s="79"/>
      <c r="S1386" s="79"/>
      <c r="T1386" s="78" t="str">
        <f>REPLACE(INDEX(GroupVertices[Group],MATCH(Edges24[[#This Row],[Vertex 1]],GroupVertices[Vertex],0)),1,1,"")</f>
        <v>1</v>
      </c>
      <c r="U1386" s="78" t="str">
        <f>REPLACE(INDEX(GroupVertices[Group],MATCH(Edges24[[#This Row],[Vertex 2]],GroupVertices[Vertex],0)),1,1,"")</f>
        <v>3</v>
      </c>
      <c r="V1386" s="48"/>
      <c r="W1386" s="49"/>
      <c r="X1386" s="48"/>
      <c r="Y1386" s="49"/>
      <c r="Z1386" s="48"/>
      <c r="AA1386" s="49"/>
      <c r="AB1386" s="48"/>
      <c r="AC1386" s="49"/>
      <c r="AD1386" s="48"/>
    </row>
    <row r="1387" spans="1:30" ht="15">
      <c r="A1387" s="65" t="s">
        <v>351</v>
      </c>
      <c r="B1387" s="65" t="s">
        <v>260</v>
      </c>
      <c r="C1387" s="66"/>
      <c r="D1387" s="67"/>
      <c r="E1387" s="66"/>
      <c r="F1387" s="69"/>
      <c r="G1387" s="66"/>
      <c r="H1387" s="70"/>
      <c r="I1387" s="71"/>
      <c r="J1387" s="71"/>
      <c r="K1387" s="34" t="s">
        <v>65</v>
      </c>
      <c r="L1387" s="72">
        <v>1387</v>
      </c>
      <c r="M1387" s="72"/>
      <c r="N1387" s="73"/>
      <c r="O1387" s="79" t="s">
        <v>417</v>
      </c>
      <c r="P1387" s="79">
        <v>1</v>
      </c>
      <c r="Q1387" s="79" t="s">
        <v>418</v>
      </c>
      <c r="R1387" s="79"/>
      <c r="S1387" s="79"/>
      <c r="T1387" s="78" t="str">
        <f>REPLACE(INDEX(GroupVertices[Group],MATCH(Edges24[[#This Row],[Vertex 1]],GroupVertices[Vertex],0)),1,1,"")</f>
        <v>4</v>
      </c>
      <c r="U1387" s="78" t="str">
        <f>REPLACE(INDEX(GroupVertices[Group],MATCH(Edges24[[#This Row],[Vertex 2]],GroupVertices[Vertex],0)),1,1,"")</f>
        <v>3</v>
      </c>
      <c r="V1387" s="48"/>
      <c r="W1387" s="49"/>
      <c r="X1387" s="48"/>
      <c r="Y1387" s="49"/>
      <c r="Z1387" s="48"/>
      <c r="AA1387" s="49"/>
      <c r="AB1387" s="48"/>
      <c r="AC1387" s="49"/>
      <c r="AD1387" s="48"/>
    </row>
    <row r="1388" spans="1:30" ht="15">
      <c r="A1388" s="65" t="s">
        <v>352</v>
      </c>
      <c r="B1388" s="65" t="s">
        <v>260</v>
      </c>
      <c r="C1388" s="66"/>
      <c r="D1388" s="67"/>
      <c r="E1388" s="66"/>
      <c r="F1388" s="69"/>
      <c r="G1388" s="66"/>
      <c r="H1388" s="70"/>
      <c r="I1388" s="71"/>
      <c r="J1388" s="71"/>
      <c r="K1388" s="34" t="s">
        <v>65</v>
      </c>
      <c r="L1388" s="72">
        <v>1388</v>
      </c>
      <c r="M1388" s="72"/>
      <c r="N1388" s="73"/>
      <c r="O1388" s="79" t="s">
        <v>417</v>
      </c>
      <c r="P1388" s="79">
        <v>1</v>
      </c>
      <c r="Q1388" s="79" t="s">
        <v>418</v>
      </c>
      <c r="R1388" s="79"/>
      <c r="S1388" s="79"/>
      <c r="T1388" s="78" t="str">
        <f>REPLACE(INDEX(GroupVertices[Group],MATCH(Edges24[[#This Row],[Vertex 1]],GroupVertices[Vertex],0)),1,1,"")</f>
        <v>3</v>
      </c>
      <c r="U1388" s="78" t="str">
        <f>REPLACE(INDEX(GroupVertices[Group],MATCH(Edges24[[#This Row],[Vertex 2]],GroupVertices[Vertex],0)),1,1,"")</f>
        <v>3</v>
      </c>
      <c r="V1388" s="48"/>
      <c r="W1388" s="49"/>
      <c r="X1388" s="48"/>
      <c r="Y1388" s="49"/>
      <c r="Z1388" s="48"/>
      <c r="AA1388" s="49"/>
      <c r="AB1388" s="48"/>
      <c r="AC1388" s="49"/>
      <c r="AD1388" s="48"/>
    </row>
    <row r="1389" spans="1:30" ht="15">
      <c r="A1389" s="65" t="s">
        <v>328</v>
      </c>
      <c r="B1389" s="65" t="s">
        <v>340</v>
      </c>
      <c r="C1389" s="66"/>
      <c r="D1389" s="67"/>
      <c r="E1389" s="66"/>
      <c r="F1389" s="69"/>
      <c r="G1389" s="66"/>
      <c r="H1389" s="70"/>
      <c r="I1389" s="71"/>
      <c r="J1389" s="71"/>
      <c r="K1389" s="34" t="s">
        <v>65</v>
      </c>
      <c r="L1389" s="72">
        <v>1389</v>
      </c>
      <c r="M1389" s="72"/>
      <c r="N1389" s="73"/>
      <c r="O1389" s="79" t="s">
        <v>417</v>
      </c>
      <c r="P1389" s="79">
        <v>1</v>
      </c>
      <c r="Q1389" s="79" t="s">
        <v>418</v>
      </c>
      <c r="R1389" s="79"/>
      <c r="S1389" s="79"/>
      <c r="T1389" s="78" t="str">
        <f>REPLACE(INDEX(GroupVertices[Group],MATCH(Edges24[[#This Row],[Vertex 1]],GroupVertices[Vertex],0)),1,1,"")</f>
        <v>2</v>
      </c>
      <c r="U1389" s="78" t="str">
        <f>REPLACE(INDEX(GroupVertices[Group],MATCH(Edges24[[#This Row],[Vertex 2]],GroupVertices[Vertex],0)),1,1,"")</f>
        <v>4</v>
      </c>
      <c r="V1389" s="48"/>
      <c r="W1389" s="49"/>
      <c r="X1389" s="48"/>
      <c r="Y1389" s="49"/>
      <c r="Z1389" s="48"/>
      <c r="AA1389" s="49"/>
      <c r="AB1389" s="48"/>
      <c r="AC1389" s="49"/>
      <c r="AD1389" s="48"/>
    </row>
    <row r="1390" spans="1:30" ht="15">
      <c r="A1390" s="65" t="s">
        <v>328</v>
      </c>
      <c r="B1390" s="65" t="s">
        <v>242</v>
      </c>
      <c r="C1390" s="66"/>
      <c r="D1390" s="67"/>
      <c r="E1390" s="66"/>
      <c r="F1390" s="69"/>
      <c r="G1390" s="66"/>
      <c r="H1390" s="70"/>
      <c r="I1390" s="71"/>
      <c r="J1390" s="71"/>
      <c r="K1390" s="34" t="s">
        <v>65</v>
      </c>
      <c r="L1390" s="72">
        <v>1390</v>
      </c>
      <c r="M1390" s="72"/>
      <c r="N1390" s="73"/>
      <c r="O1390" s="79" t="s">
        <v>417</v>
      </c>
      <c r="P1390" s="79">
        <v>1</v>
      </c>
      <c r="Q1390" s="79" t="s">
        <v>418</v>
      </c>
      <c r="R1390" s="79"/>
      <c r="S1390" s="79"/>
      <c r="T1390" s="78" t="str">
        <f>REPLACE(INDEX(GroupVertices[Group],MATCH(Edges24[[#This Row],[Vertex 1]],GroupVertices[Vertex],0)),1,1,"")</f>
        <v>2</v>
      </c>
      <c r="U1390" s="78" t="str">
        <f>REPLACE(INDEX(GroupVertices[Group],MATCH(Edges24[[#This Row],[Vertex 2]],GroupVertices[Vertex],0)),1,1,"")</f>
        <v>2</v>
      </c>
      <c r="V1390" s="48"/>
      <c r="W1390" s="49"/>
      <c r="X1390" s="48"/>
      <c r="Y1390" s="49"/>
      <c r="Z1390" s="48"/>
      <c r="AA1390" s="49"/>
      <c r="AB1390" s="48"/>
      <c r="AC1390" s="49"/>
      <c r="AD1390" s="48"/>
    </row>
    <row r="1391" spans="1:30" ht="15">
      <c r="A1391" s="65" t="s">
        <v>328</v>
      </c>
      <c r="B1391" s="65" t="s">
        <v>335</v>
      </c>
      <c r="C1391" s="66"/>
      <c r="D1391" s="67"/>
      <c r="E1391" s="66"/>
      <c r="F1391" s="69"/>
      <c r="G1391" s="66"/>
      <c r="H1391" s="70"/>
      <c r="I1391" s="71"/>
      <c r="J1391" s="71"/>
      <c r="K1391" s="34" t="s">
        <v>65</v>
      </c>
      <c r="L1391" s="72">
        <v>1391</v>
      </c>
      <c r="M1391" s="72"/>
      <c r="N1391" s="73"/>
      <c r="O1391" s="79" t="s">
        <v>417</v>
      </c>
      <c r="P1391" s="79">
        <v>1</v>
      </c>
      <c r="Q1391" s="79" t="s">
        <v>418</v>
      </c>
      <c r="R1391" s="79"/>
      <c r="S1391" s="79"/>
      <c r="T1391" s="78" t="str">
        <f>REPLACE(INDEX(GroupVertices[Group],MATCH(Edges24[[#This Row],[Vertex 1]],GroupVertices[Vertex],0)),1,1,"")</f>
        <v>2</v>
      </c>
      <c r="U1391" s="78" t="str">
        <f>REPLACE(INDEX(GroupVertices[Group],MATCH(Edges24[[#This Row],[Vertex 2]],GroupVertices[Vertex],0)),1,1,"")</f>
        <v>2</v>
      </c>
      <c r="V1391" s="48"/>
      <c r="W1391" s="49"/>
      <c r="X1391" s="48"/>
      <c r="Y1391" s="49"/>
      <c r="Z1391" s="48"/>
      <c r="AA1391" s="49"/>
      <c r="AB1391" s="48"/>
      <c r="AC1391" s="49"/>
      <c r="AD1391" s="48"/>
    </row>
    <row r="1392" spans="1:30" ht="15">
      <c r="A1392" s="65" t="s">
        <v>328</v>
      </c>
      <c r="B1392" s="65" t="s">
        <v>329</v>
      </c>
      <c r="C1392" s="66"/>
      <c r="D1392" s="67"/>
      <c r="E1392" s="66"/>
      <c r="F1392" s="69"/>
      <c r="G1392" s="66"/>
      <c r="H1392" s="70"/>
      <c r="I1392" s="71"/>
      <c r="J1392" s="71"/>
      <c r="K1392" s="34" t="s">
        <v>65</v>
      </c>
      <c r="L1392" s="72">
        <v>1392</v>
      </c>
      <c r="M1392" s="72"/>
      <c r="N1392" s="73"/>
      <c r="O1392" s="79" t="s">
        <v>417</v>
      </c>
      <c r="P1392" s="79">
        <v>1</v>
      </c>
      <c r="Q1392" s="79" t="s">
        <v>418</v>
      </c>
      <c r="R1392" s="79"/>
      <c r="S1392" s="79"/>
      <c r="T1392" s="78" t="str">
        <f>REPLACE(INDEX(GroupVertices[Group],MATCH(Edges24[[#This Row],[Vertex 1]],GroupVertices[Vertex],0)),1,1,"")</f>
        <v>2</v>
      </c>
      <c r="U1392" s="78" t="str">
        <f>REPLACE(INDEX(GroupVertices[Group],MATCH(Edges24[[#This Row],[Vertex 2]],GroupVertices[Vertex],0)),1,1,"")</f>
        <v>2</v>
      </c>
      <c r="V1392" s="48"/>
      <c r="W1392" s="49"/>
      <c r="X1392" s="48"/>
      <c r="Y1392" s="49"/>
      <c r="Z1392" s="48"/>
      <c r="AA1392" s="49"/>
      <c r="AB1392" s="48"/>
      <c r="AC1392" s="49"/>
      <c r="AD1392" s="48"/>
    </row>
    <row r="1393" spans="1:30" ht="15">
      <c r="A1393" s="65" t="s">
        <v>328</v>
      </c>
      <c r="B1393" s="65" t="s">
        <v>355</v>
      </c>
      <c r="C1393" s="66"/>
      <c r="D1393" s="67"/>
      <c r="E1393" s="66"/>
      <c r="F1393" s="69"/>
      <c r="G1393" s="66"/>
      <c r="H1393" s="70"/>
      <c r="I1393" s="71"/>
      <c r="J1393" s="71"/>
      <c r="K1393" s="34" t="s">
        <v>65</v>
      </c>
      <c r="L1393" s="72">
        <v>1393</v>
      </c>
      <c r="M1393" s="72"/>
      <c r="N1393" s="73"/>
      <c r="O1393" s="79" t="s">
        <v>417</v>
      </c>
      <c r="P1393" s="79">
        <v>1</v>
      </c>
      <c r="Q1393" s="79" t="s">
        <v>418</v>
      </c>
      <c r="R1393" s="79"/>
      <c r="S1393" s="79"/>
      <c r="T1393" s="78" t="str">
        <f>REPLACE(INDEX(GroupVertices[Group],MATCH(Edges24[[#This Row],[Vertex 1]],GroupVertices[Vertex],0)),1,1,"")</f>
        <v>2</v>
      </c>
      <c r="U1393" s="78" t="str">
        <f>REPLACE(INDEX(GroupVertices[Group],MATCH(Edges24[[#This Row],[Vertex 2]],GroupVertices[Vertex],0)),1,1,"")</f>
        <v>2</v>
      </c>
      <c r="V1393" s="48"/>
      <c r="W1393" s="49"/>
      <c r="X1393" s="48"/>
      <c r="Y1393" s="49"/>
      <c r="Z1393" s="48"/>
      <c r="AA1393" s="49"/>
      <c r="AB1393" s="48"/>
      <c r="AC1393" s="49"/>
      <c r="AD1393" s="48"/>
    </row>
    <row r="1394" spans="1:30" ht="15">
      <c r="A1394" s="65" t="s">
        <v>328</v>
      </c>
      <c r="B1394" s="65" t="s">
        <v>312</v>
      </c>
      <c r="C1394" s="66"/>
      <c r="D1394" s="67"/>
      <c r="E1394" s="66"/>
      <c r="F1394" s="69"/>
      <c r="G1394" s="66"/>
      <c r="H1394" s="70"/>
      <c r="I1394" s="71"/>
      <c r="J1394" s="71"/>
      <c r="K1394" s="34" t="s">
        <v>65</v>
      </c>
      <c r="L1394" s="72">
        <v>1394</v>
      </c>
      <c r="M1394" s="72"/>
      <c r="N1394" s="73"/>
      <c r="O1394" s="79" t="s">
        <v>417</v>
      </c>
      <c r="P1394" s="79">
        <v>1</v>
      </c>
      <c r="Q1394" s="79" t="s">
        <v>418</v>
      </c>
      <c r="R1394" s="79"/>
      <c r="S1394" s="79"/>
      <c r="T1394" s="78" t="str">
        <f>REPLACE(INDEX(GroupVertices[Group],MATCH(Edges24[[#This Row],[Vertex 1]],GroupVertices[Vertex],0)),1,1,"")</f>
        <v>2</v>
      </c>
      <c r="U1394" s="78" t="str">
        <f>REPLACE(INDEX(GroupVertices[Group],MATCH(Edges24[[#This Row],[Vertex 2]],GroupVertices[Vertex],0)),1,1,"")</f>
        <v>2</v>
      </c>
      <c r="V1394" s="48"/>
      <c r="W1394" s="49"/>
      <c r="X1394" s="48"/>
      <c r="Y1394" s="49"/>
      <c r="Z1394" s="48"/>
      <c r="AA1394" s="49"/>
      <c r="AB1394" s="48"/>
      <c r="AC1394" s="49"/>
      <c r="AD1394" s="48"/>
    </row>
    <row r="1395" spans="1:30" ht="15">
      <c r="A1395" s="65" t="s">
        <v>328</v>
      </c>
      <c r="B1395" s="65" t="s">
        <v>339</v>
      </c>
      <c r="C1395" s="66"/>
      <c r="D1395" s="67"/>
      <c r="E1395" s="66"/>
      <c r="F1395" s="69"/>
      <c r="G1395" s="66"/>
      <c r="H1395" s="70"/>
      <c r="I1395" s="71"/>
      <c r="J1395" s="71"/>
      <c r="K1395" s="34" t="s">
        <v>65</v>
      </c>
      <c r="L1395" s="72">
        <v>1395</v>
      </c>
      <c r="M1395" s="72"/>
      <c r="N1395" s="73"/>
      <c r="O1395" s="79" t="s">
        <v>417</v>
      </c>
      <c r="P1395" s="79">
        <v>1</v>
      </c>
      <c r="Q1395" s="79" t="s">
        <v>418</v>
      </c>
      <c r="R1395" s="79"/>
      <c r="S1395" s="79"/>
      <c r="T1395" s="78" t="str">
        <f>REPLACE(INDEX(GroupVertices[Group],MATCH(Edges24[[#This Row],[Vertex 1]],GroupVertices[Vertex],0)),1,1,"")</f>
        <v>2</v>
      </c>
      <c r="U1395" s="78" t="str">
        <f>REPLACE(INDEX(GroupVertices[Group],MATCH(Edges24[[#This Row],[Vertex 2]],GroupVertices[Vertex],0)),1,1,"")</f>
        <v>2</v>
      </c>
      <c r="V1395" s="48"/>
      <c r="W1395" s="49"/>
      <c r="X1395" s="48"/>
      <c r="Y1395" s="49"/>
      <c r="Z1395" s="48"/>
      <c r="AA1395" s="49"/>
      <c r="AB1395" s="48"/>
      <c r="AC1395" s="49"/>
      <c r="AD1395" s="48"/>
    </row>
    <row r="1396" spans="1:30" ht="15">
      <c r="A1396" s="65" t="s">
        <v>199</v>
      </c>
      <c r="B1396" s="65" t="s">
        <v>328</v>
      </c>
      <c r="C1396" s="66"/>
      <c r="D1396" s="67"/>
      <c r="E1396" s="66"/>
      <c r="F1396" s="69"/>
      <c r="G1396" s="66"/>
      <c r="H1396" s="70"/>
      <c r="I1396" s="71"/>
      <c r="J1396" s="71"/>
      <c r="K1396" s="34" t="s">
        <v>65</v>
      </c>
      <c r="L1396" s="72">
        <v>1396</v>
      </c>
      <c r="M1396" s="72"/>
      <c r="N1396" s="73"/>
      <c r="O1396" s="79" t="s">
        <v>417</v>
      </c>
      <c r="P1396" s="79">
        <v>1</v>
      </c>
      <c r="Q1396" s="79" t="s">
        <v>418</v>
      </c>
      <c r="R1396" s="79"/>
      <c r="S1396" s="79"/>
      <c r="T1396" s="78" t="str">
        <f>REPLACE(INDEX(GroupVertices[Group],MATCH(Edges24[[#This Row],[Vertex 1]],GroupVertices[Vertex],0)),1,1,"")</f>
        <v>1</v>
      </c>
      <c r="U1396" s="78" t="str">
        <f>REPLACE(INDEX(GroupVertices[Group],MATCH(Edges24[[#This Row],[Vertex 2]],GroupVertices[Vertex],0)),1,1,"")</f>
        <v>2</v>
      </c>
      <c r="V1396" s="48"/>
      <c r="W1396" s="49"/>
      <c r="X1396" s="48"/>
      <c r="Y1396" s="49"/>
      <c r="Z1396" s="48"/>
      <c r="AA1396" s="49"/>
      <c r="AB1396" s="48"/>
      <c r="AC1396" s="49"/>
      <c r="AD1396" s="48"/>
    </row>
    <row r="1397" spans="1:30" ht="15">
      <c r="A1397" s="65" t="s">
        <v>333</v>
      </c>
      <c r="B1397" s="65" t="s">
        <v>328</v>
      </c>
      <c r="C1397" s="66"/>
      <c r="D1397" s="67"/>
      <c r="E1397" s="66"/>
      <c r="F1397" s="69"/>
      <c r="G1397" s="66"/>
      <c r="H1397" s="70"/>
      <c r="I1397" s="71"/>
      <c r="J1397" s="71"/>
      <c r="K1397" s="34" t="s">
        <v>65</v>
      </c>
      <c r="L1397" s="72">
        <v>1397</v>
      </c>
      <c r="M1397" s="72"/>
      <c r="N1397" s="73"/>
      <c r="O1397" s="79" t="s">
        <v>417</v>
      </c>
      <c r="P1397" s="79">
        <v>1</v>
      </c>
      <c r="Q1397" s="79" t="s">
        <v>418</v>
      </c>
      <c r="R1397" s="79"/>
      <c r="S1397" s="79"/>
      <c r="T1397" s="78" t="str">
        <f>REPLACE(INDEX(GroupVertices[Group],MATCH(Edges24[[#This Row],[Vertex 1]],GroupVertices[Vertex],0)),1,1,"")</f>
        <v>1</v>
      </c>
      <c r="U1397" s="78" t="str">
        <f>REPLACE(INDEX(GroupVertices[Group],MATCH(Edges24[[#This Row],[Vertex 2]],GroupVertices[Vertex],0)),1,1,"")</f>
        <v>2</v>
      </c>
      <c r="V1397" s="48"/>
      <c r="W1397" s="49"/>
      <c r="X1397" s="48"/>
      <c r="Y1397" s="49"/>
      <c r="Z1397" s="48"/>
      <c r="AA1397" s="49"/>
      <c r="AB1397" s="48"/>
      <c r="AC1397" s="49"/>
      <c r="AD1397" s="48"/>
    </row>
    <row r="1398" spans="1:30" ht="15">
      <c r="A1398" s="65" t="s">
        <v>352</v>
      </c>
      <c r="B1398" s="65" t="s">
        <v>328</v>
      </c>
      <c r="C1398" s="66"/>
      <c r="D1398" s="67"/>
      <c r="E1398" s="66"/>
      <c r="F1398" s="69"/>
      <c r="G1398" s="66"/>
      <c r="H1398" s="70"/>
      <c r="I1398" s="71"/>
      <c r="J1398" s="71"/>
      <c r="K1398" s="34" t="s">
        <v>65</v>
      </c>
      <c r="L1398" s="72">
        <v>1398</v>
      </c>
      <c r="M1398" s="72"/>
      <c r="N1398" s="73"/>
      <c r="O1398" s="79" t="s">
        <v>417</v>
      </c>
      <c r="P1398" s="79">
        <v>1</v>
      </c>
      <c r="Q1398" s="79" t="s">
        <v>418</v>
      </c>
      <c r="R1398" s="79"/>
      <c r="S1398" s="79"/>
      <c r="T1398" s="78" t="str">
        <f>REPLACE(INDEX(GroupVertices[Group],MATCH(Edges24[[#This Row],[Vertex 1]],GroupVertices[Vertex],0)),1,1,"")</f>
        <v>3</v>
      </c>
      <c r="U1398" s="78" t="str">
        <f>REPLACE(INDEX(GroupVertices[Group],MATCH(Edges24[[#This Row],[Vertex 2]],GroupVertices[Vertex],0)),1,1,"")</f>
        <v>2</v>
      </c>
      <c r="V1398" s="48"/>
      <c r="W1398" s="49"/>
      <c r="X1398" s="48"/>
      <c r="Y1398" s="49"/>
      <c r="Z1398" s="48"/>
      <c r="AA1398" s="49"/>
      <c r="AB1398" s="48"/>
      <c r="AC1398" s="49"/>
      <c r="AD1398" s="48"/>
    </row>
    <row r="1399" spans="1:30" ht="15">
      <c r="A1399" s="65" t="s">
        <v>335</v>
      </c>
      <c r="B1399" s="65" t="s">
        <v>283</v>
      </c>
      <c r="C1399" s="66"/>
      <c r="D1399" s="67"/>
      <c r="E1399" s="66"/>
      <c r="F1399" s="69"/>
      <c r="G1399" s="66"/>
      <c r="H1399" s="70"/>
      <c r="I1399" s="71"/>
      <c r="J1399" s="71"/>
      <c r="K1399" s="34" t="s">
        <v>65</v>
      </c>
      <c r="L1399" s="72">
        <v>1399</v>
      </c>
      <c r="M1399" s="72"/>
      <c r="N1399" s="73"/>
      <c r="O1399" s="79" t="s">
        <v>417</v>
      </c>
      <c r="P1399" s="79">
        <v>1</v>
      </c>
      <c r="Q1399" s="79" t="s">
        <v>418</v>
      </c>
      <c r="R1399" s="79"/>
      <c r="S1399" s="79"/>
      <c r="T1399" s="78" t="str">
        <f>REPLACE(INDEX(GroupVertices[Group],MATCH(Edges24[[#This Row],[Vertex 1]],GroupVertices[Vertex],0)),1,1,"")</f>
        <v>2</v>
      </c>
      <c r="U1399" s="78" t="str">
        <f>REPLACE(INDEX(GroupVertices[Group],MATCH(Edges24[[#This Row],[Vertex 2]],GroupVertices[Vertex],0)),1,1,"")</f>
        <v>2</v>
      </c>
      <c r="V1399" s="48"/>
      <c r="W1399" s="49"/>
      <c r="X1399" s="48"/>
      <c r="Y1399" s="49"/>
      <c r="Z1399" s="48"/>
      <c r="AA1399" s="49"/>
      <c r="AB1399" s="48"/>
      <c r="AC1399" s="49"/>
      <c r="AD1399" s="48"/>
    </row>
    <row r="1400" spans="1:30" ht="15">
      <c r="A1400" s="65" t="s">
        <v>335</v>
      </c>
      <c r="B1400" s="65" t="s">
        <v>295</v>
      </c>
      <c r="C1400" s="66"/>
      <c r="D1400" s="67"/>
      <c r="E1400" s="66"/>
      <c r="F1400" s="69"/>
      <c r="G1400" s="66"/>
      <c r="H1400" s="70"/>
      <c r="I1400" s="71"/>
      <c r="J1400" s="71"/>
      <c r="K1400" s="34" t="s">
        <v>65</v>
      </c>
      <c r="L1400" s="72">
        <v>1400</v>
      </c>
      <c r="M1400" s="72"/>
      <c r="N1400" s="73"/>
      <c r="O1400" s="79" t="s">
        <v>417</v>
      </c>
      <c r="P1400" s="79">
        <v>1</v>
      </c>
      <c r="Q1400" s="79" t="s">
        <v>418</v>
      </c>
      <c r="R1400" s="79"/>
      <c r="S1400" s="79"/>
      <c r="T1400" s="78" t="str">
        <f>REPLACE(INDEX(GroupVertices[Group],MATCH(Edges24[[#This Row],[Vertex 1]],GroupVertices[Vertex],0)),1,1,"")</f>
        <v>2</v>
      </c>
      <c r="U1400" s="78" t="str">
        <f>REPLACE(INDEX(GroupVertices[Group],MATCH(Edges24[[#This Row],[Vertex 2]],GroupVertices[Vertex],0)),1,1,"")</f>
        <v>2</v>
      </c>
      <c r="V1400" s="48"/>
      <c r="W1400" s="49"/>
      <c r="X1400" s="48"/>
      <c r="Y1400" s="49"/>
      <c r="Z1400" s="48"/>
      <c r="AA1400" s="49"/>
      <c r="AB1400" s="48"/>
      <c r="AC1400" s="49"/>
      <c r="AD1400" s="48"/>
    </row>
    <row r="1401" spans="1:30" ht="15">
      <c r="A1401" s="65" t="s">
        <v>335</v>
      </c>
      <c r="B1401" s="65" t="s">
        <v>304</v>
      </c>
      <c r="C1401" s="66"/>
      <c r="D1401" s="67"/>
      <c r="E1401" s="66"/>
      <c r="F1401" s="69"/>
      <c r="G1401" s="66"/>
      <c r="H1401" s="70"/>
      <c r="I1401" s="71"/>
      <c r="J1401" s="71"/>
      <c r="K1401" s="34" t="s">
        <v>65</v>
      </c>
      <c r="L1401" s="72">
        <v>1401</v>
      </c>
      <c r="M1401" s="72"/>
      <c r="N1401" s="73"/>
      <c r="O1401" s="79" t="s">
        <v>417</v>
      </c>
      <c r="P1401" s="79">
        <v>1</v>
      </c>
      <c r="Q1401" s="79" t="s">
        <v>418</v>
      </c>
      <c r="R1401" s="79"/>
      <c r="S1401" s="79"/>
      <c r="T1401" s="78" t="str">
        <f>REPLACE(INDEX(GroupVertices[Group],MATCH(Edges24[[#This Row],[Vertex 1]],GroupVertices[Vertex],0)),1,1,"")</f>
        <v>2</v>
      </c>
      <c r="U1401" s="78" t="str">
        <f>REPLACE(INDEX(GroupVertices[Group],MATCH(Edges24[[#This Row],[Vertex 2]],GroupVertices[Vertex],0)),1,1,"")</f>
        <v>2</v>
      </c>
      <c r="V1401" s="48"/>
      <c r="W1401" s="49"/>
      <c r="X1401" s="48"/>
      <c r="Y1401" s="49"/>
      <c r="Z1401" s="48"/>
      <c r="AA1401" s="49"/>
      <c r="AB1401" s="48"/>
      <c r="AC1401" s="49"/>
      <c r="AD1401" s="48"/>
    </row>
    <row r="1402" spans="1:30" ht="15">
      <c r="A1402" s="65" t="s">
        <v>335</v>
      </c>
      <c r="B1402" s="65" t="s">
        <v>305</v>
      </c>
      <c r="C1402" s="66"/>
      <c r="D1402" s="67"/>
      <c r="E1402" s="66"/>
      <c r="F1402" s="69"/>
      <c r="G1402" s="66"/>
      <c r="H1402" s="70"/>
      <c r="I1402" s="71"/>
      <c r="J1402" s="71"/>
      <c r="K1402" s="34" t="s">
        <v>66</v>
      </c>
      <c r="L1402" s="72">
        <v>1402</v>
      </c>
      <c r="M1402" s="72"/>
      <c r="N1402" s="73"/>
      <c r="O1402" s="79" t="s">
        <v>417</v>
      </c>
      <c r="P1402" s="79">
        <v>1</v>
      </c>
      <c r="Q1402" s="79" t="s">
        <v>418</v>
      </c>
      <c r="R1402" s="79"/>
      <c r="S1402" s="79"/>
      <c r="T1402" s="78" t="str">
        <f>REPLACE(INDEX(GroupVertices[Group],MATCH(Edges24[[#This Row],[Vertex 1]],GroupVertices[Vertex],0)),1,1,"")</f>
        <v>2</v>
      </c>
      <c r="U1402" s="78" t="str">
        <f>REPLACE(INDEX(GroupVertices[Group],MATCH(Edges24[[#This Row],[Vertex 2]],GroupVertices[Vertex],0)),1,1,"")</f>
        <v>2</v>
      </c>
      <c r="V1402" s="48"/>
      <c r="W1402" s="49"/>
      <c r="X1402" s="48"/>
      <c r="Y1402" s="49"/>
      <c r="Z1402" s="48"/>
      <c r="AA1402" s="49"/>
      <c r="AB1402" s="48"/>
      <c r="AC1402" s="49"/>
      <c r="AD1402" s="48"/>
    </row>
    <row r="1403" spans="1:30" ht="15">
      <c r="A1403" s="65" t="s">
        <v>335</v>
      </c>
      <c r="B1403" s="65" t="s">
        <v>339</v>
      </c>
      <c r="C1403" s="66"/>
      <c r="D1403" s="67"/>
      <c r="E1403" s="66"/>
      <c r="F1403" s="69"/>
      <c r="G1403" s="66"/>
      <c r="H1403" s="70"/>
      <c r="I1403" s="71"/>
      <c r="J1403" s="71"/>
      <c r="K1403" s="34" t="s">
        <v>65</v>
      </c>
      <c r="L1403" s="72">
        <v>1403</v>
      </c>
      <c r="M1403" s="72"/>
      <c r="N1403" s="73"/>
      <c r="O1403" s="79" t="s">
        <v>417</v>
      </c>
      <c r="P1403" s="79">
        <v>1</v>
      </c>
      <c r="Q1403" s="79" t="s">
        <v>418</v>
      </c>
      <c r="R1403" s="79"/>
      <c r="S1403" s="79"/>
      <c r="T1403" s="78" t="str">
        <f>REPLACE(INDEX(GroupVertices[Group],MATCH(Edges24[[#This Row],[Vertex 1]],GroupVertices[Vertex],0)),1,1,"")</f>
        <v>2</v>
      </c>
      <c r="U1403" s="78" t="str">
        <f>REPLACE(INDEX(GroupVertices[Group],MATCH(Edges24[[#This Row],[Vertex 2]],GroupVertices[Vertex],0)),1,1,"")</f>
        <v>2</v>
      </c>
      <c r="V1403" s="48"/>
      <c r="W1403" s="49"/>
      <c r="X1403" s="48"/>
      <c r="Y1403" s="49"/>
      <c r="Z1403" s="48"/>
      <c r="AA1403" s="49"/>
      <c r="AB1403" s="48"/>
      <c r="AC1403" s="49"/>
      <c r="AD1403" s="48"/>
    </row>
    <row r="1404" spans="1:30" ht="15">
      <c r="A1404" s="65" t="s">
        <v>335</v>
      </c>
      <c r="B1404" s="65" t="s">
        <v>357</v>
      </c>
      <c r="C1404" s="66"/>
      <c r="D1404" s="67"/>
      <c r="E1404" s="66"/>
      <c r="F1404" s="69"/>
      <c r="G1404" s="66"/>
      <c r="H1404" s="70"/>
      <c r="I1404" s="71"/>
      <c r="J1404" s="71"/>
      <c r="K1404" s="34" t="s">
        <v>65</v>
      </c>
      <c r="L1404" s="72">
        <v>1404</v>
      </c>
      <c r="M1404" s="72"/>
      <c r="N1404" s="73"/>
      <c r="O1404" s="79" t="s">
        <v>417</v>
      </c>
      <c r="P1404" s="79">
        <v>1</v>
      </c>
      <c r="Q1404" s="79" t="s">
        <v>418</v>
      </c>
      <c r="R1404" s="79"/>
      <c r="S1404" s="79"/>
      <c r="T1404" s="78" t="str">
        <f>REPLACE(INDEX(GroupVertices[Group],MATCH(Edges24[[#This Row],[Vertex 1]],GroupVertices[Vertex],0)),1,1,"")</f>
        <v>2</v>
      </c>
      <c r="U1404" s="78" t="str">
        <f>REPLACE(INDEX(GroupVertices[Group],MATCH(Edges24[[#This Row],[Vertex 2]],GroupVertices[Vertex],0)),1,1,"")</f>
        <v>2</v>
      </c>
      <c r="V1404" s="48"/>
      <c r="W1404" s="49"/>
      <c r="X1404" s="48"/>
      <c r="Y1404" s="49"/>
      <c r="Z1404" s="48"/>
      <c r="AA1404" s="49"/>
      <c r="AB1404" s="48"/>
      <c r="AC1404" s="49"/>
      <c r="AD1404" s="48"/>
    </row>
    <row r="1405" spans="1:30" ht="15">
      <c r="A1405" s="65" t="s">
        <v>199</v>
      </c>
      <c r="B1405" s="65" t="s">
        <v>335</v>
      </c>
      <c r="C1405" s="66"/>
      <c r="D1405" s="67"/>
      <c r="E1405" s="66"/>
      <c r="F1405" s="69"/>
      <c r="G1405" s="66"/>
      <c r="H1405" s="70"/>
      <c r="I1405" s="71"/>
      <c r="J1405" s="71"/>
      <c r="K1405" s="34" t="s">
        <v>65</v>
      </c>
      <c r="L1405" s="72">
        <v>1405</v>
      </c>
      <c r="M1405" s="72"/>
      <c r="N1405" s="73"/>
      <c r="O1405" s="79" t="s">
        <v>417</v>
      </c>
      <c r="P1405" s="79">
        <v>1</v>
      </c>
      <c r="Q1405" s="79" t="s">
        <v>418</v>
      </c>
      <c r="R1405" s="79"/>
      <c r="S1405" s="79"/>
      <c r="T1405" s="78" t="str">
        <f>REPLACE(INDEX(GroupVertices[Group],MATCH(Edges24[[#This Row],[Vertex 1]],GroupVertices[Vertex],0)),1,1,"")</f>
        <v>1</v>
      </c>
      <c r="U1405" s="78" t="str">
        <f>REPLACE(INDEX(GroupVertices[Group],MATCH(Edges24[[#This Row],[Vertex 2]],GroupVertices[Vertex],0)),1,1,"")</f>
        <v>2</v>
      </c>
      <c r="V1405" s="48"/>
      <c r="W1405" s="49"/>
      <c r="X1405" s="48"/>
      <c r="Y1405" s="49"/>
      <c r="Z1405" s="48"/>
      <c r="AA1405" s="49"/>
      <c r="AB1405" s="48"/>
      <c r="AC1405" s="49"/>
      <c r="AD1405" s="48"/>
    </row>
    <row r="1406" spans="1:30" ht="15">
      <c r="A1406" s="65" t="s">
        <v>305</v>
      </c>
      <c r="B1406" s="65" t="s">
        <v>335</v>
      </c>
      <c r="C1406" s="66"/>
      <c r="D1406" s="67"/>
      <c r="E1406" s="66"/>
      <c r="F1406" s="69"/>
      <c r="G1406" s="66"/>
      <c r="H1406" s="70"/>
      <c r="I1406" s="71"/>
      <c r="J1406" s="71"/>
      <c r="K1406" s="34" t="s">
        <v>66</v>
      </c>
      <c r="L1406" s="72">
        <v>1406</v>
      </c>
      <c r="M1406" s="72"/>
      <c r="N1406" s="73"/>
      <c r="O1406" s="79" t="s">
        <v>417</v>
      </c>
      <c r="P1406" s="79">
        <v>1</v>
      </c>
      <c r="Q1406" s="79" t="s">
        <v>418</v>
      </c>
      <c r="R1406" s="79"/>
      <c r="S1406" s="79"/>
      <c r="T1406" s="78" t="str">
        <f>REPLACE(INDEX(GroupVertices[Group],MATCH(Edges24[[#This Row],[Vertex 1]],GroupVertices[Vertex],0)),1,1,"")</f>
        <v>2</v>
      </c>
      <c r="U1406" s="78" t="str">
        <f>REPLACE(INDEX(GroupVertices[Group],MATCH(Edges24[[#This Row],[Vertex 2]],GroupVertices[Vertex],0)),1,1,"")</f>
        <v>2</v>
      </c>
      <c r="V1406" s="48"/>
      <c r="W1406" s="49"/>
      <c r="X1406" s="48"/>
      <c r="Y1406" s="49"/>
      <c r="Z1406" s="48"/>
      <c r="AA1406" s="49"/>
      <c r="AB1406" s="48"/>
      <c r="AC1406" s="49"/>
      <c r="AD1406" s="48"/>
    </row>
    <row r="1407" spans="1:30" ht="15">
      <c r="A1407" s="65" t="s">
        <v>355</v>
      </c>
      <c r="B1407" s="65" t="s">
        <v>335</v>
      </c>
      <c r="C1407" s="66"/>
      <c r="D1407" s="67"/>
      <c r="E1407" s="66"/>
      <c r="F1407" s="69"/>
      <c r="G1407" s="66"/>
      <c r="H1407" s="70"/>
      <c r="I1407" s="71"/>
      <c r="J1407" s="71"/>
      <c r="K1407" s="34" t="s">
        <v>65</v>
      </c>
      <c r="L1407" s="72">
        <v>1407</v>
      </c>
      <c r="M1407" s="72"/>
      <c r="N1407" s="73"/>
      <c r="O1407" s="79" t="s">
        <v>417</v>
      </c>
      <c r="P1407" s="79">
        <v>1</v>
      </c>
      <c r="Q1407" s="79" t="s">
        <v>418</v>
      </c>
      <c r="R1407" s="79"/>
      <c r="S1407" s="79"/>
      <c r="T1407" s="78" t="str">
        <f>REPLACE(INDEX(GroupVertices[Group],MATCH(Edges24[[#This Row],[Vertex 1]],GroupVertices[Vertex],0)),1,1,"")</f>
        <v>2</v>
      </c>
      <c r="U1407" s="78" t="str">
        <f>REPLACE(INDEX(GroupVertices[Group],MATCH(Edges24[[#This Row],[Vertex 2]],GroupVertices[Vertex],0)),1,1,"")</f>
        <v>2</v>
      </c>
      <c r="V1407" s="48"/>
      <c r="W1407" s="49"/>
      <c r="X1407" s="48"/>
      <c r="Y1407" s="49"/>
      <c r="Z1407" s="48"/>
      <c r="AA1407" s="49"/>
      <c r="AB1407" s="48"/>
      <c r="AC1407" s="49"/>
      <c r="AD1407" s="48"/>
    </row>
    <row r="1408" spans="1:30" ht="15">
      <c r="A1408" s="65" t="s">
        <v>352</v>
      </c>
      <c r="B1408" s="65" t="s">
        <v>335</v>
      </c>
      <c r="C1408" s="66"/>
      <c r="D1408" s="67"/>
      <c r="E1408" s="66"/>
      <c r="F1408" s="69"/>
      <c r="G1408" s="66"/>
      <c r="H1408" s="70"/>
      <c r="I1408" s="71"/>
      <c r="J1408" s="71"/>
      <c r="K1408" s="34" t="s">
        <v>65</v>
      </c>
      <c r="L1408" s="72">
        <v>1408</v>
      </c>
      <c r="M1408" s="72"/>
      <c r="N1408" s="73"/>
      <c r="O1408" s="79" t="s">
        <v>417</v>
      </c>
      <c r="P1408" s="79">
        <v>1</v>
      </c>
      <c r="Q1408" s="79" t="s">
        <v>418</v>
      </c>
      <c r="R1408" s="79"/>
      <c r="S1408" s="79"/>
      <c r="T1408" s="78" t="str">
        <f>REPLACE(INDEX(GroupVertices[Group],MATCH(Edges24[[#This Row],[Vertex 1]],GroupVertices[Vertex],0)),1,1,"")</f>
        <v>3</v>
      </c>
      <c r="U1408" s="78" t="str">
        <f>REPLACE(INDEX(GroupVertices[Group],MATCH(Edges24[[#This Row],[Vertex 2]],GroupVertices[Vertex],0)),1,1,"")</f>
        <v>2</v>
      </c>
      <c r="V1408" s="48"/>
      <c r="W1408" s="49"/>
      <c r="X1408" s="48"/>
      <c r="Y1408" s="49"/>
      <c r="Z1408" s="48"/>
      <c r="AA1408" s="49"/>
      <c r="AB1408" s="48"/>
      <c r="AC1408" s="49"/>
      <c r="AD1408" s="48"/>
    </row>
    <row r="1409" spans="1:30" ht="15">
      <c r="A1409" s="65" t="s">
        <v>297</v>
      </c>
      <c r="B1409" s="65" t="s">
        <v>329</v>
      </c>
      <c r="C1409" s="66"/>
      <c r="D1409" s="67"/>
      <c r="E1409" s="66"/>
      <c r="F1409" s="69"/>
      <c r="G1409" s="66"/>
      <c r="H1409" s="70"/>
      <c r="I1409" s="71"/>
      <c r="J1409" s="71"/>
      <c r="K1409" s="34" t="s">
        <v>65</v>
      </c>
      <c r="L1409" s="72">
        <v>1409</v>
      </c>
      <c r="M1409" s="72"/>
      <c r="N1409" s="73"/>
      <c r="O1409" s="79" t="s">
        <v>417</v>
      </c>
      <c r="P1409" s="79">
        <v>1</v>
      </c>
      <c r="Q1409" s="79" t="s">
        <v>418</v>
      </c>
      <c r="R1409" s="79"/>
      <c r="S1409" s="79"/>
      <c r="T1409" s="78" t="str">
        <f>REPLACE(INDEX(GroupVertices[Group],MATCH(Edges24[[#This Row],[Vertex 1]],GroupVertices[Vertex],0)),1,1,"")</f>
        <v>4</v>
      </c>
      <c r="U1409" s="78" t="str">
        <f>REPLACE(INDEX(GroupVertices[Group],MATCH(Edges24[[#This Row],[Vertex 2]],GroupVertices[Vertex],0)),1,1,"")</f>
        <v>2</v>
      </c>
      <c r="V1409" s="48"/>
      <c r="W1409" s="49"/>
      <c r="X1409" s="48"/>
      <c r="Y1409" s="49"/>
      <c r="Z1409" s="48"/>
      <c r="AA1409" s="49"/>
      <c r="AB1409" s="48"/>
      <c r="AC1409" s="49"/>
      <c r="AD1409" s="48"/>
    </row>
    <row r="1410" spans="1:30" ht="15">
      <c r="A1410" s="65" t="s">
        <v>329</v>
      </c>
      <c r="B1410" s="65" t="s">
        <v>222</v>
      </c>
      <c r="C1410" s="66"/>
      <c r="D1410" s="67"/>
      <c r="E1410" s="66"/>
      <c r="F1410" s="69"/>
      <c r="G1410" s="66"/>
      <c r="H1410" s="70"/>
      <c r="I1410" s="71"/>
      <c r="J1410" s="71"/>
      <c r="K1410" s="34" t="s">
        <v>65</v>
      </c>
      <c r="L1410" s="72">
        <v>1410</v>
      </c>
      <c r="M1410" s="72"/>
      <c r="N1410" s="73"/>
      <c r="O1410" s="79" t="s">
        <v>417</v>
      </c>
      <c r="P1410" s="79">
        <v>1</v>
      </c>
      <c r="Q1410" s="79" t="s">
        <v>418</v>
      </c>
      <c r="R1410" s="79"/>
      <c r="S1410" s="79"/>
      <c r="T1410" s="78" t="str">
        <f>REPLACE(INDEX(GroupVertices[Group],MATCH(Edges24[[#This Row],[Vertex 1]],GroupVertices[Vertex],0)),1,1,"")</f>
        <v>2</v>
      </c>
      <c r="U1410" s="78" t="str">
        <f>REPLACE(INDEX(GroupVertices[Group],MATCH(Edges24[[#This Row],[Vertex 2]],GroupVertices[Vertex],0)),1,1,"")</f>
        <v>3</v>
      </c>
      <c r="V1410" s="48"/>
      <c r="W1410" s="49"/>
      <c r="X1410" s="48"/>
      <c r="Y1410" s="49"/>
      <c r="Z1410" s="48"/>
      <c r="AA1410" s="49"/>
      <c r="AB1410" s="48"/>
      <c r="AC1410" s="49"/>
      <c r="AD1410" s="48"/>
    </row>
    <row r="1411" spans="1:30" ht="15">
      <c r="A1411" s="65" t="s">
        <v>329</v>
      </c>
      <c r="B1411" s="65" t="s">
        <v>242</v>
      </c>
      <c r="C1411" s="66"/>
      <c r="D1411" s="67"/>
      <c r="E1411" s="66"/>
      <c r="F1411" s="69"/>
      <c r="G1411" s="66"/>
      <c r="H1411" s="70"/>
      <c r="I1411" s="71"/>
      <c r="J1411" s="71"/>
      <c r="K1411" s="34" t="s">
        <v>65</v>
      </c>
      <c r="L1411" s="72">
        <v>1411</v>
      </c>
      <c r="M1411" s="72"/>
      <c r="N1411" s="73"/>
      <c r="O1411" s="79" t="s">
        <v>417</v>
      </c>
      <c r="P1411" s="79">
        <v>1</v>
      </c>
      <c r="Q1411" s="79" t="s">
        <v>418</v>
      </c>
      <c r="R1411" s="79"/>
      <c r="S1411" s="79"/>
      <c r="T1411" s="78" t="str">
        <f>REPLACE(INDEX(GroupVertices[Group],MATCH(Edges24[[#This Row],[Vertex 1]],GroupVertices[Vertex],0)),1,1,"")</f>
        <v>2</v>
      </c>
      <c r="U1411" s="78" t="str">
        <f>REPLACE(INDEX(GroupVertices[Group],MATCH(Edges24[[#This Row],[Vertex 2]],GroupVertices[Vertex],0)),1,1,"")</f>
        <v>2</v>
      </c>
      <c r="V1411" s="48"/>
      <c r="W1411" s="49"/>
      <c r="X1411" s="48"/>
      <c r="Y1411" s="49"/>
      <c r="Z1411" s="48"/>
      <c r="AA1411" s="49"/>
      <c r="AB1411" s="48"/>
      <c r="AC1411" s="49"/>
      <c r="AD1411" s="48"/>
    </row>
    <row r="1412" spans="1:30" ht="15">
      <c r="A1412" s="65" t="s">
        <v>329</v>
      </c>
      <c r="B1412" s="65" t="s">
        <v>274</v>
      </c>
      <c r="C1412" s="66"/>
      <c r="D1412" s="67"/>
      <c r="E1412" s="66"/>
      <c r="F1412" s="69"/>
      <c r="G1412" s="66"/>
      <c r="H1412" s="70"/>
      <c r="I1412" s="71"/>
      <c r="J1412" s="71"/>
      <c r="K1412" s="34" t="s">
        <v>65</v>
      </c>
      <c r="L1412" s="72">
        <v>1412</v>
      </c>
      <c r="M1412" s="72"/>
      <c r="N1412" s="73"/>
      <c r="O1412" s="79" t="s">
        <v>417</v>
      </c>
      <c r="P1412" s="79">
        <v>1</v>
      </c>
      <c r="Q1412" s="79" t="s">
        <v>418</v>
      </c>
      <c r="R1412" s="79"/>
      <c r="S1412" s="79"/>
      <c r="T1412" s="78" t="str">
        <f>REPLACE(INDEX(GroupVertices[Group],MATCH(Edges24[[#This Row],[Vertex 1]],GroupVertices[Vertex],0)),1,1,"")</f>
        <v>2</v>
      </c>
      <c r="U1412" s="78" t="str">
        <f>REPLACE(INDEX(GroupVertices[Group],MATCH(Edges24[[#This Row],[Vertex 2]],GroupVertices[Vertex],0)),1,1,"")</f>
        <v>3</v>
      </c>
      <c r="V1412" s="48"/>
      <c r="W1412" s="49"/>
      <c r="X1412" s="48"/>
      <c r="Y1412" s="49"/>
      <c r="Z1412" s="48"/>
      <c r="AA1412" s="49"/>
      <c r="AB1412" s="48"/>
      <c r="AC1412" s="49"/>
      <c r="AD1412" s="48"/>
    </row>
    <row r="1413" spans="1:30" ht="15">
      <c r="A1413" s="65" t="s">
        <v>329</v>
      </c>
      <c r="B1413" s="65" t="s">
        <v>295</v>
      </c>
      <c r="C1413" s="66"/>
      <c r="D1413" s="67"/>
      <c r="E1413" s="66"/>
      <c r="F1413" s="69"/>
      <c r="G1413" s="66"/>
      <c r="H1413" s="70"/>
      <c r="I1413" s="71"/>
      <c r="J1413" s="71"/>
      <c r="K1413" s="34" t="s">
        <v>65</v>
      </c>
      <c r="L1413" s="72">
        <v>1413</v>
      </c>
      <c r="M1413" s="72"/>
      <c r="N1413" s="73"/>
      <c r="O1413" s="79" t="s">
        <v>417</v>
      </c>
      <c r="P1413" s="79">
        <v>1</v>
      </c>
      <c r="Q1413" s="79" t="s">
        <v>418</v>
      </c>
      <c r="R1413" s="79"/>
      <c r="S1413" s="79"/>
      <c r="T1413" s="78" t="str">
        <f>REPLACE(INDEX(GroupVertices[Group],MATCH(Edges24[[#This Row],[Vertex 1]],GroupVertices[Vertex],0)),1,1,"")</f>
        <v>2</v>
      </c>
      <c r="U1413" s="78" t="str">
        <f>REPLACE(INDEX(GroupVertices[Group],MATCH(Edges24[[#This Row],[Vertex 2]],GroupVertices[Vertex],0)),1,1,"")</f>
        <v>2</v>
      </c>
      <c r="V1413" s="48"/>
      <c r="W1413" s="49"/>
      <c r="X1413" s="48"/>
      <c r="Y1413" s="49"/>
      <c r="Z1413" s="48"/>
      <c r="AA1413" s="49"/>
      <c r="AB1413" s="48"/>
      <c r="AC1413" s="49"/>
      <c r="AD1413" s="48"/>
    </row>
    <row r="1414" spans="1:30" ht="15">
      <c r="A1414" s="65" t="s">
        <v>329</v>
      </c>
      <c r="B1414" s="65" t="s">
        <v>363</v>
      </c>
      <c r="C1414" s="66"/>
      <c r="D1414" s="67"/>
      <c r="E1414" s="66"/>
      <c r="F1414" s="69"/>
      <c r="G1414" s="66"/>
      <c r="H1414" s="70"/>
      <c r="I1414" s="71"/>
      <c r="J1414" s="71"/>
      <c r="K1414" s="34" t="s">
        <v>65</v>
      </c>
      <c r="L1414" s="72">
        <v>1414</v>
      </c>
      <c r="M1414" s="72"/>
      <c r="N1414" s="73"/>
      <c r="O1414" s="79" t="s">
        <v>417</v>
      </c>
      <c r="P1414" s="79">
        <v>1</v>
      </c>
      <c r="Q1414" s="79" t="s">
        <v>418</v>
      </c>
      <c r="R1414" s="79"/>
      <c r="S1414" s="79"/>
      <c r="T1414" s="78" t="str">
        <f>REPLACE(INDEX(GroupVertices[Group],MATCH(Edges24[[#This Row],[Vertex 1]],GroupVertices[Vertex],0)),1,1,"")</f>
        <v>2</v>
      </c>
      <c r="U1414" s="78" t="str">
        <f>REPLACE(INDEX(GroupVertices[Group],MATCH(Edges24[[#This Row],[Vertex 2]],GroupVertices[Vertex],0)),1,1,"")</f>
        <v>2</v>
      </c>
      <c r="V1414" s="48"/>
      <c r="W1414" s="49"/>
      <c r="X1414" s="48"/>
      <c r="Y1414" s="49"/>
      <c r="Z1414" s="48"/>
      <c r="AA1414" s="49"/>
      <c r="AB1414" s="48"/>
      <c r="AC1414" s="49"/>
      <c r="AD1414" s="48"/>
    </row>
    <row r="1415" spans="1:30" ht="15">
      <c r="A1415" s="65" t="s">
        <v>329</v>
      </c>
      <c r="B1415" s="65" t="s">
        <v>355</v>
      </c>
      <c r="C1415" s="66"/>
      <c r="D1415" s="67"/>
      <c r="E1415" s="66"/>
      <c r="F1415" s="69"/>
      <c r="G1415" s="66"/>
      <c r="H1415" s="70"/>
      <c r="I1415" s="71"/>
      <c r="J1415" s="71"/>
      <c r="K1415" s="34" t="s">
        <v>65</v>
      </c>
      <c r="L1415" s="72">
        <v>1415</v>
      </c>
      <c r="M1415" s="72"/>
      <c r="N1415" s="73"/>
      <c r="O1415" s="79" t="s">
        <v>417</v>
      </c>
      <c r="P1415" s="79">
        <v>1</v>
      </c>
      <c r="Q1415" s="79" t="s">
        <v>418</v>
      </c>
      <c r="R1415" s="79"/>
      <c r="S1415" s="79"/>
      <c r="T1415" s="78" t="str">
        <f>REPLACE(INDEX(GroupVertices[Group],MATCH(Edges24[[#This Row],[Vertex 1]],GroupVertices[Vertex],0)),1,1,"")</f>
        <v>2</v>
      </c>
      <c r="U1415" s="78" t="str">
        <f>REPLACE(INDEX(GroupVertices[Group],MATCH(Edges24[[#This Row],[Vertex 2]],GroupVertices[Vertex],0)),1,1,"")</f>
        <v>2</v>
      </c>
      <c r="V1415" s="48"/>
      <c r="W1415" s="49"/>
      <c r="X1415" s="48"/>
      <c r="Y1415" s="49"/>
      <c r="Z1415" s="48"/>
      <c r="AA1415" s="49"/>
      <c r="AB1415" s="48"/>
      <c r="AC1415" s="49"/>
      <c r="AD1415" s="48"/>
    </row>
    <row r="1416" spans="1:30" ht="15">
      <c r="A1416" s="65" t="s">
        <v>329</v>
      </c>
      <c r="B1416" s="65" t="s">
        <v>339</v>
      </c>
      <c r="C1416" s="66"/>
      <c r="D1416" s="67"/>
      <c r="E1416" s="66"/>
      <c r="F1416" s="69"/>
      <c r="G1416" s="66"/>
      <c r="H1416" s="70"/>
      <c r="I1416" s="71"/>
      <c r="J1416" s="71"/>
      <c r="K1416" s="34" t="s">
        <v>66</v>
      </c>
      <c r="L1416" s="72">
        <v>1416</v>
      </c>
      <c r="M1416" s="72"/>
      <c r="N1416" s="73"/>
      <c r="O1416" s="79" t="s">
        <v>417</v>
      </c>
      <c r="P1416" s="79">
        <v>1</v>
      </c>
      <c r="Q1416" s="79" t="s">
        <v>418</v>
      </c>
      <c r="R1416" s="79"/>
      <c r="S1416" s="79"/>
      <c r="T1416" s="78" t="str">
        <f>REPLACE(INDEX(GroupVertices[Group],MATCH(Edges24[[#This Row],[Vertex 1]],GroupVertices[Vertex],0)),1,1,"")</f>
        <v>2</v>
      </c>
      <c r="U1416" s="78" t="str">
        <f>REPLACE(INDEX(GroupVertices[Group],MATCH(Edges24[[#This Row],[Vertex 2]],GroupVertices[Vertex],0)),1,1,"")</f>
        <v>2</v>
      </c>
      <c r="V1416" s="48"/>
      <c r="W1416" s="49"/>
      <c r="X1416" s="48"/>
      <c r="Y1416" s="49"/>
      <c r="Z1416" s="48"/>
      <c r="AA1416" s="49"/>
      <c r="AB1416" s="48"/>
      <c r="AC1416" s="49"/>
      <c r="AD1416" s="48"/>
    </row>
    <row r="1417" spans="1:30" ht="15">
      <c r="A1417" s="65" t="s">
        <v>329</v>
      </c>
      <c r="B1417" s="65" t="s">
        <v>358</v>
      </c>
      <c r="C1417" s="66"/>
      <c r="D1417" s="67"/>
      <c r="E1417" s="66"/>
      <c r="F1417" s="69"/>
      <c r="G1417" s="66"/>
      <c r="H1417" s="70"/>
      <c r="I1417" s="71"/>
      <c r="J1417" s="71"/>
      <c r="K1417" s="34" t="s">
        <v>65</v>
      </c>
      <c r="L1417" s="72">
        <v>1417</v>
      </c>
      <c r="M1417" s="72"/>
      <c r="N1417" s="73"/>
      <c r="O1417" s="79" t="s">
        <v>417</v>
      </c>
      <c r="P1417" s="79">
        <v>1</v>
      </c>
      <c r="Q1417" s="79" t="s">
        <v>418</v>
      </c>
      <c r="R1417" s="79"/>
      <c r="S1417" s="79"/>
      <c r="T1417" s="78" t="str">
        <f>REPLACE(INDEX(GroupVertices[Group],MATCH(Edges24[[#This Row],[Vertex 1]],GroupVertices[Vertex],0)),1,1,"")</f>
        <v>2</v>
      </c>
      <c r="U1417" s="78" t="str">
        <f>REPLACE(INDEX(GroupVertices[Group],MATCH(Edges24[[#This Row],[Vertex 2]],GroupVertices[Vertex],0)),1,1,"")</f>
        <v>1</v>
      </c>
      <c r="V1417" s="48"/>
      <c r="W1417" s="49"/>
      <c r="X1417" s="48"/>
      <c r="Y1417" s="49"/>
      <c r="Z1417" s="48"/>
      <c r="AA1417" s="49"/>
      <c r="AB1417" s="48"/>
      <c r="AC1417" s="49"/>
      <c r="AD1417" s="48"/>
    </row>
    <row r="1418" spans="1:30" ht="15">
      <c r="A1418" s="65" t="s">
        <v>199</v>
      </c>
      <c r="B1418" s="65" t="s">
        <v>329</v>
      </c>
      <c r="C1418" s="66"/>
      <c r="D1418" s="67"/>
      <c r="E1418" s="66"/>
      <c r="F1418" s="69"/>
      <c r="G1418" s="66"/>
      <c r="H1418" s="70"/>
      <c r="I1418" s="71"/>
      <c r="J1418" s="71"/>
      <c r="K1418" s="34" t="s">
        <v>65</v>
      </c>
      <c r="L1418" s="72">
        <v>1418</v>
      </c>
      <c r="M1418" s="72"/>
      <c r="N1418" s="73"/>
      <c r="O1418" s="79" t="s">
        <v>417</v>
      </c>
      <c r="P1418" s="79">
        <v>1</v>
      </c>
      <c r="Q1418" s="79" t="s">
        <v>418</v>
      </c>
      <c r="R1418" s="79"/>
      <c r="S1418" s="79"/>
      <c r="T1418" s="78" t="str">
        <f>REPLACE(INDEX(GroupVertices[Group],MATCH(Edges24[[#This Row],[Vertex 1]],GroupVertices[Vertex],0)),1,1,"")</f>
        <v>1</v>
      </c>
      <c r="U1418" s="78" t="str">
        <f>REPLACE(INDEX(GroupVertices[Group],MATCH(Edges24[[#This Row],[Vertex 2]],GroupVertices[Vertex],0)),1,1,"")</f>
        <v>2</v>
      </c>
      <c r="V1418" s="48"/>
      <c r="W1418" s="49"/>
      <c r="X1418" s="48"/>
      <c r="Y1418" s="49"/>
      <c r="Z1418" s="48"/>
      <c r="AA1418" s="49"/>
      <c r="AB1418" s="48"/>
      <c r="AC1418" s="49"/>
      <c r="AD1418" s="48"/>
    </row>
    <row r="1419" spans="1:30" ht="15">
      <c r="A1419" s="65" t="s">
        <v>305</v>
      </c>
      <c r="B1419" s="65" t="s">
        <v>329</v>
      </c>
      <c r="C1419" s="66"/>
      <c r="D1419" s="67"/>
      <c r="E1419" s="66"/>
      <c r="F1419" s="69"/>
      <c r="G1419" s="66"/>
      <c r="H1419" s="70"/>
      <c r="I1419" s="71"/>
      <c r="J1419" s="71"/>
      <c r="K1419" s="34" t="s">
        <v>65</v>
      </c>
      <c r="L1419" s="72">
        <v>1419</v>
      </c>
      <c r="M1419" s="72"/>
      <c r="N1419" s="73"/>
      <c r="O1419" s="79" t="s">
        <v>417</v>
      </c>
      <c r="P1419" s="79">
        <v>1</v>
      </c>
      <c r="Q1419" s="79" t="s">
        <v>418</v>
      </c>
      <c r="R1419" s="79"/>
      <c r="S1419" s="79"/>
      <c r="T1419" s="78" t="str">
        <f>REPLACE(INDEX(GroupVertices[Group],MATCH(Edges24[[#This Row],[Vertex 1]],GroupVertices[Vertex],0)),1,1,"")</f>
        <v>2</v>
      </c>
      <c r="U1419" s="78" t="str">
        <f>REPLACE(INDEX(GroupVertices[Group],MATCH(Edges24[[#This Row],[Vertex 2]],GroupVertices[Vertex],0)),1,1,"")</f>
        <v>2</v>
      </c>
      <c r="V1419" s="48"/>
      <c r="W1419" s="49"/>
      <c r="X1419" s="48"/>
      <c r="Y1419" s="49"/>
      <c r="Z1419" s="48"/>
      <c r="AA1419" s="49"/>
      <c r="AB1419" s="48"/>
      <c r="AC1419" s="49"/>
      <c r="AD1419" s="48"/>
    </row>
    <row r="1420" spans="1:30" ht="15">
      <c r="A1420" s="65" t="s">
        <v>339</v>
      </c>
      <c r="B1420" s="65" t="s">
        <v>329</v>
      </c>
      <c r="C1420" s="66"/>
      <c r="D1420" s="67"/>
      <c r="E1420" s="66"/>
      <c r="F1420" s="69"/>
      <c r="G1420" s="66"/>
      <c r="H1420" s="70"/>
      <c r="I1420" s="71"/>
      <c r="J1420" s="71"/>
      <c r="K1420" s="34" t="s">
        <v>66</v>
      </c>
      <c r="L1420" s="72">
        <v>1420</v>
      </c>
      <c r="M1420" s="72"/>
      <c r="N1420" s="73"/>
      <c r="O1420" s="79" t="s">
        <v>417</v>
      </c>
      <c r="P1420" s="79">
        <v>1</v>
      </c>
      <c r="Q1420" s="79" t="s">
        <v>418</v>
      </c>
      <c r="R1420" s="79"/>
      <c r="S1420" s="79"/>
      <c r="T1420" s="78" t="str">
        <f>REPLACE(INDEX(GroupVertices[Group],MATCH(Edges24[[#This Row],[Vertex 1]],GroupVertices[Vertex],0)),1,1,"")</f>
        <v>2</v>
      </c>
      <c r="U1420" s="78" t="str">
        <f>REPLACE(INDEX(GroupVertices[Group],MATCH(Edges24[[#This Row],[Vertex 2]],GroupVertices[Vertex],0)),1,1,"")</f>
        <v>2</v>
      </c>
      <c r="V1420" s="48"/>
      <c r="W1420" s="49"/>
      <c r="X1420" s="48"/>
      <c r="Y1420" s="49"/>
      <c r="Z1420" s="48"/>
      <c r="AA1420" s="49"/>
      <c r="AB1420" s="48"/>
      <c r="AC1420" s="49"/>
      <c r="AD1420" s="48"/>
    </row>
    <row r="1421" spans="1:30" ht="15">
      <c r="A1421" s="65" t="s">
        <v>352</v>
      </c>
      <c r="B1421" s="65" t="s">
        <v>329</v>
      </c>
      <c r="C1421" s="66"/>
      <c r="D1421" s="67"/>
      <c r="E1421" s="66"/>
      <c r="F1421" s="69"/>
      <c r="G1421" s="66"/>
      <c r="H1421" s="70"/>
      <c r="I1421" s="71"/>
      <c r="J1421" s="71"/>
      <c r="K1421" s="34" t="s">
        <v>65</v>
      </c>
      <c r="L1421" s="72">
        <v>1421</v>
      </c>
      <c r="M1421" s="72"/>
      <c r="N1421" s="73"/>
      <c r="O1421" s="79" t="s">
        <v>417</v>
      </c>
      <c r="P1421" s="79">
        <v>1</v>
      </c>
      <c r="Q1421" s="79" t="s">
        <v>418</v>
      </c>
      <c r="R1421" s="79"/>
      <c r="S1421" s="79"/>
      <c r="T1421" s="78" t="str">
        <f>REPLACE(INDEX(GroupVertices[Group],MATCH(Edges24[[#This Row],[Vertex 1]],GroupVertices[Vertex],0)),1,1,"")</f>
        <v>3</v>
      </c>
      <c r="U1421" s="78" t="str">
        <f>REPLACE(INDEX(GroupVertices[Group],MATCH(Edges24[[#This Row],[Vertex 2]],GroupVertices[Vertex],0)),1,1,"")</f>
        <v>2</v>
      </c>
      <c r="V1421" s="48"/>
      <c r="W1421" s="49"/>
      <c r="X1421" s="48"/>
      <c r="Y1421" s="49"/>
      <c r="Z1421" s="48"/>
      <c r="AA1421" s="49"/>
      <c r="AB1421" s="48"/>
      <c r="AC1421" s="49"/>
      <c r="AD1421" s="48"/>
    </row>
    <row r="1422" spans="1:30" ht="15">
      <c r="A1422" s="65" t="s">
        <v>222</v>
      </c>
      <c r="B1422" s="65" t="s">
        <v>363</v>
      </c>
      <c r="C1422" s="66"/>
      <c r="D1422" s="67"/>
      <c r="E1422" s="66"/>
      <c r="F1422" s="69"/>
      <c r="G1422" s="66"/>
      <c r="H1422" s="70"/>
      <c r="I1422" s="71"/>
      <c r="J1422" s="71"/>
      <c r="K1422" s="34" t="s">
        <v>65</v>
      </c>
      <c r="L1422" s="72">
        <v>1422</v>
      </c>
      <c r="M1422" s="72"/>
      <c r="N1422" s="73"/>
      <c r="O1422" s="79" t="s">
        <v>417</v>
      </c>
      <c r="P1422" s="79">
        <v>1</v>
      </c>
      <c r="Q1422" s="79" t="s">
        <v>418</v>
      </c>
      <c r="R1422" s="79"/>
      <c r="S1422" s="79"/>
      <c r="T1422" s="78" t="str">
        <f>REPLACE(INDEX(GroupVertices[Group],MATCH(Edges24[[#This Row],[Vertex 1]],GroupVertices[Vertex],0)),1,1,"")</f>
        <v>3</v>
      </c>
      <c r="U1422" s="78" t="str">
        <f>REPLACE(INDEX(GroupVertices[Group],MATCH(Edges24[[#This Row],[Vertex 2]],GroupVertices[Vertex],0)),1,1,"")</f>
        <v>2</v>
      </c>
      <c r="V1422" s="48"/>
      <c r="W1422" s="49"/>
      <c r="X1422" s="48"/>
      <c r="Y1422" s="49"/>
      <c r="Z1422" s="48"/>
      <c r="AA1422" s="49"/>
      <c r="AB1422" s="48"/>
      <c r="AC1422" s="49"/>
      <c r="AD1422" s="48"/>
    </row>
    <row r="1423" spans="1:30" ht="15">
      <c r="A1423" s="65" t="s">
        <v>242</v>
      </c>
      <c r="B1423" s="65" t="s">
        <v>363</v>
      </c>
      <c r="C1423" s="66"/>
      <c r="D1423" s="67"/>
      <c r="E1423" s="66"/>
      <c r="F1423" s="69"/>
      <c r="G1423" s="66"/>
      <c r="H1423" s="70"/>
      <c r="I1423" s="71"/>
      <c r="J1423" s="71"/>
      <c r="K1423" s="34" t="s">
        <v>65</v>
      </c>
      <c r="L1423" s="72">
        <v>1423</v>
      </c>
      <c r="M1423" s="72"/>
      <c r="N1423" s="73"/>
      <c r="O1423" s="79" t="s">
        <v>417</v>
      </c>
      <c r="P1423" s="79">
        <v>1</v>
      </c>
      <c r="Q1423" s="79" t="s">
        <v>418</v>
      </c>
      <c r="R1423" s="79"/>
      <c r="S1423" s="79"/>
      <c r="T1423" s="78" t="str">
        <f>REPLACE(INDEX(GroupVertices[Group],MATCH(Edges24[[#This Row],[Vertex 1]],GroupVertices[Vertex],0)),1,1,"")</f>
        <v>2</v>
      </c>
      <c r="U1423" s="78" t="str">
        <f>REPLACE(INDEX(GroupVertices[Group],MATCH(Edges24[[#This Row],[Vertex 2]],GroupVertices[Vertex],0)),1,1,"")</f>
        <v>2</v>
      </c>
      <c r="V1423" s="48"/>
      <c r="W1423" s="49"/>
      <c r="X1423" s="48"/>
      <c r="Y1423" s="49"/>
      <c r="Z1423" s="48"/>
      <c r="AA1423" s="49"/>
      <c r="AB1423" s="48"/>
      <c r="AC1423" s="49"/>
      <c r="AD1423" s="48"/>
    </row>
    <row r="1424" spans="1:30" ht="15">
      <c r="A1424" s="65" t="s">
        <v>270</v>
      </c>
      <c r="B1424" s="65" t="s">
        <v>363</v>
      </c>
      <c r="C1424" s="66"/>
      <c r="D1424" s="67"/>
      <c r="E1424" s="66"/>
      <c r="F1424" s="69"/>
      <c r="G1424" s="66"/>
      <c r="H1424" s="70"/>
      <c r="I1424" s="71"/>
      <c r="J1424" s="71"/>
      <c r="K1424" s="34" t="s">
        <v>65</v>
      </c>
      <c r="L1424" s="72">
        <v>1424</v>
      </c>
      <c r="M1424" s="72"/>
      <c r="N1424" s="73"/>
      <c r="O1424" s="79" t="s">
        <v>417</v>
      </c>
      <c r="P1424" s="79">
        <v>1</v>
      </c>
      <c r="Q1424" s="79" t="s">
        <v>418</v>
      </c>
      <c r="R1424" s="79"/>
      <c r="S1424" s="79"/>
      <c r="T1424" s="78" t="str">
        <f>REPLACE(INDEX(GroupVertices[Group],MATCH(Edges24[[#This Row],[Vertex 1]],GroupVertices[Vertex],0)),1,1,"")</f>
        <v>2</v>
      </c>
      <c r="U1424" s="78" t="str">
        <f>REPLACE(INDEX(GroupVertices[Group],MATCH(Edges24[[#This Row],[Vertex 2]],GroupVertices[Vertex],0)),1,1,"")</f>
        <v>2</v>
      </c>
      <c r="V1424" s="48"/>
      <c r="W1424" s="49"/>
      <c r="X1424" s="48"/>
      <c r="Y1424" s="49"/>
      <c r="Z1424" s="48"/>
      <c r="AA1424" s="49"/>
      <c r="AB1424" s="48"/>
      <c r="AC1424" s="49"/>
      <c r="AD1424" s="48"/>
    </row>
    <row r="1425" spans="1:30" ht="15">
      <c r="A1425" s="65" t="s">
        <v>333</v>
      </c>
      <c r="B1425" s="65" t="s">
        <v>363</v>
      </c>
      <c r="C1425" s="66"/>
      <c r="D1425" s="67"/>
      <c r="E1425" s="66"/>
      <c r="F1425" s="69"/>
      <c r="G1425" s="66"/>
      <c r="H1425" s="70"/>
      <c r="I1425" s="71"/>
      <c r="J1425" s="71"/>
      <c r="K1425" s="34" t="s">
        <v>65</v>
      </c>
      <c r="L1425" s="72">
        <v>1425</v>
      </c>
      <c r="M1425" s="72"/>
      <c r="N1425" s="73"/>
      <c r="O1425" s="79" t="s">
        <v>417</v>
      </c>
      <c r="P1425" s="79">
        <v>1</v>
      </c>
      <c r="Q1425" s="79" t="s">
        <v>418</v>
      </c>
      <c r="R1425" s="79"/>
      <c r="S1425" s="79"/>
      <c r="T1425" s="78" t="str">
        <f>REPLACE(INDEX(GroupVertices[Group],MATCH(Edges24[[#This Row],[Vertex 1]],GroupVertices[Vertex],0)),1,1,"")</f>
        <v>1</v>
      </c>
      <c r="U1425" s="78" t="str">
        <f>REPLACE(INDEX(GroupVertices[Group],MATCH(Edges24[[#This Row],[Vertex 2]],GroupVertices[Vertex],0)),1,1,"")</f>
        <v>2</v>
      </c>
      <c r="V1425" s="48"/>
      <c r="W1425" s="49"/>
      <c r="X1425" s="48"/>
      <c r="Y1425" s="49"/>
      <c r="Z1425" s="48"/>
      <c r="AA1425" s="49"/>
      <c r="AB1425" s="48"/>
      <c r="AC1425" s="49"/>
      <c r="AD1425" s="48"/>
    </row>
    <row r="1426" spans="1:30" ht="15">
      <c r="A1426" s="65" t="s">
        <v>199</v>
      </c>
      <c r="B1426" s="65" t="s">
        <v>363</v>
      </c>
      <c r="C1426" s="66"/>
      <c r="D1426" s="67"/>
      <c r="E1426" s="66"/>
      <c r="F1426" s="69"/>
      <c r="G1426" s="66"/>
      <c r="H1426" s="70"/>
      <c r="I1426" s="71"/>
      <c r="J1426" s="71"/>
      <c r="K1426" s="34" t="s">
        <v>65</v>
      </c>
      <c r="L1426" s="72">
        <v>1426</v>
      </c>
      <c r="M1426" s="72"/>
      <c r="N1426" s="73"/>
      <c r="O1426" s="79" t="s">
        <v>417</v>
      </c>
      <c r="P1426" s="79">
        <v>1</v>
      </c>
      <c r="Q1426" s="79" t="s">
        <v>418</v>
      </c>
      <c r="R1426" s="79"/>
      <c r="S1426" s="79"/>
      <c r="T1426" s="78" t="str">
        <f>REPLACE(INDEX(GroupVertices[Group],MATCH(Edges24[[#This Row],[Vertex 1]],GroupVertices[Vertex],0)),1,1,"")</f>
        <v>1</v>
      </c>
      <c r="U1426" s="78" t="str">
        <f>REPLACE(INDEX(GroupVertices[Group],MATCH(Edges24[[#This Row],[Vertex 2]],GroupVertices[Vertex],0)),1,1,"")</f>
        <v>2</v>
      </c>
      <c r="V1426" s="48"/>
      <c r="W1426" s="49"/>
      <c r="X1426" s="48"/>
      <c r="Y1426" s="49"/>
      <c r="Z1426" s="48"/>
      <c r="AA1426" s="49"/>
      <c r="AB1426" s="48"/>
      <c r="AC1426" s="49"/>
      <c r="AD1426" s="48"/>
    </row>
    <row r="1427" spans="1:30" ht="15">
      <c r="A1427" s="65" t="s">
        <v>305</v>
      </c>
      <c r="B1427" s="65" t="s">
        <v>363</v>
      </c>
      <c r="C1427" s="66"/>
      <c r="D1427" s="67"/>
      <c r="E1427" s="66"/>
      <c r="F1427" s="69"/>
      <c r="G1427" s="66"/>
      <c r="H1427" s="70"/>
      <c r="I1427" s="71"/>
      <c r="J1427" s="71"/>
      <c r="K1427" s="34" t="s">
        <v>65</v>
      </c>
      <c r="L1427" s="72">
        <v>1427</v>
      </c>
      <c r="M1427" s="72"/>
      <c r="N1427" s="73"/>
      <c r="O1427" s="79" t="s">
        <v>417</v>
      </c>
      <c r="P1427" s="79">
        <v>1</v>
      </c>
      <c r="Q1427" s="79" t="s">
        <v>418</v>
      </c>
      <c r="R1427" s="79"/>
      <c r="S1427" s="79"/>
      <c r="T1427" s="78" t="str">
        <f>REPLACE(INDEX(GroupVertices[Group],MATCH(Edges24[[#This Row],[Vertex 1]],GroupVertices[Vertex],0)),1,1,"")</f>
        <v>2</v>
      </c>
      <c r="U1427" s="78" t="str">
        <f>REPLACE(INDEX(GroupVertices[Group],MATCH(Edges24[[#This Row],[Vertex 2]],GroupVertices[Vertex],0)),1,1,"")</f>
        <v>2</v>
      </c>
      <c r="V1427" s="48"/>
      <c r="W1427" s="49"/>
      <c r="X1427" s="48"/>
      <c r="Y1427" s="49"/>
      <c r="Z1427" s="48"/>
      <c r="AA1427" s="49"/>
      <c r="AB1427" s="48"/>
      <c r="AC1427" s="49"/>
      <c r="AD1427" s="48"/>
    </row>
    <row r="1428" spans="1:30" ht="15">
      <c r="A1428" s="65" t="s">
        <v>339</v>
      </c>
      <c r="B1428" s="65" t="s">
        <v>363</v>
      </c>
      <c r="C1428" s="66"/>
      <c r="D1428" s="67"/>
      <c r="E1428" s="66"/>
      <c r="F1428" s="69"/>
      <c r="G1428" s="66"/>
      <c r="H1428" s="70"/>
      <c r="I1428" s="71"/>
      <c r="J1428" s="71"/>
      <c r="K1428" s="34" t="s">
        <v>65</v>
      </c>
      <c r="L1428" s="72">
        <v>1428</v>
      </c>
      <c r="M1428" s="72"/>
      <c r="N1428" s="73"/>
      <c r="O1428" s="79" t="s">
        <v>417</v>
      </c>
      <c r="P1428" s="79">
        <v>1</v>
      </c>
      <c r="Q1428" s="79" t="s">
        <v>418</v>
      </c>
      <c r="R1428" s="79"/>
      <c r="S1428" s="79"/>
      <c r="T1428" s="78" t="str">
        <f>REPLACE(INDEX(GroupVertices[Group],MATCH(Edges24[[#This Row],[Vertex 1]],GroupVertices[Vertex],0)),1,1,"")</f>
        <v>2</v>
      </c>
      <c r="U1428" s="78" t="str">
        <f>REPLACE(INDEX(GroupVertices[Group],MATCH(Edges24[[#This Row],[Vertex 2]],GroupVertices[Vertex],0)),1,1,"")</f>
        <v>2</v>
      </c>
      <c r="V1428" s="48"/>
      <c r="W1428" s="49"/>
      <c r="X1428" s="48"/>
      <c r="Y1428" s="49"/>
      <c r="Z1428" s="48"/>
      <c r="AA1428" s="49"/>
      <c r="AB1428" s="48"/>
      <c r="AC1428" s="49"/>
      <c r="AD1428" s="48"/>
    </row>
    <row r="1429" spans="1:30" ht="15">
      <c r="A1429" s="65" t="s">
        <v>352</v>
      </c>
      <c r="B1429" s="65" t="s">
        <v>363</v>
      </c>
      <c r="C1429" s="66"/>
      <c r="D1429" s="67"/>
      <c r="E1429" s="66"/>
      <c r="F1429" s="69"/>
      <c r="G1429" s="66"/>
      <c r="H1429" s="70"/>
      <c r="I1429" s="71"/>
      <c r="J1429" s="71"/>
      <c r="K1429" s="34" t="s">
        <v>65</v>
      </c>
      <c r="L1429" s="72">
        <v>1429</v>
      </c>
      <c r="M1429" s="72"/>
      <c r="N1429" s="73"/>
      <c r="O1429" s="79" t="s">
        <v>417</v>
      </c>
      <c r="P1429" s="79">
        <v>1</v>
      </c>
      <c r="Q1429" s="79" t="s">
        <v>418</v>
      </c>
      <c r="R1429" s="79"/>
      <c r="S1429" s="79"/>
      <c r="T1429" s="78" t="str">
        <f>REPLACE(INDEX(GroupVertices[Group],MATCH(Edges24[[#This Row],[Vertex 1]],GroupVertices[Vertex],0)),1,1,"")</f>
        <v>3</v>
      </c>
      <c r="U1429" s="78" t="str">
        <f>REPLACE(INDEX(GroupVertices[Group],MATCH(Edges24[[#This Row],[Vertex 2]],GroupVertices[Vertex],0)),1,1,"")</f>
        <v>2</v>
      </c>
      <c r="V1429" s="48"/>
      <c r="W1429" s="49"/>
      <c r="X1429" s="48"/>
      <c r="Y1429" s="49"/>
      <c r="Z1429" s="48"/>
      <c r="AA1429" s="49"/>
      <c r="AB1429" s="48"/>
      <c r="AC1429" s="49"/>
      <c r="AD1429" s="48"/>
    </row>
    <row r="1430" spans="1:30" ht="15">
      <c r="A1430" s="65" t="s">
        <v>298</v>
      </c>
      <c r="B1430" s="65" t="s">
        <v>352</v>
      </c>
      <c r="C1430" s="66"/>
      <c r="D1430" s="67"/>
      <c r="E1430" s="66"/>
      <c r="F1430" s="69"/>
      <c r="G1430" s="66"/>
      <c r="H1430" s="70"/>
      <c r="I1430" s="71"/>
      <c r="J1430" s="71"/>
      <c r="K1430" s="34" t="s">
        <v>65</v>
      </c>
      <c r="L1430" s="72">
        <v>1430</v>
      </c>
      <c r="M1430" s="72"/>
      <c r="N1430" s="73"/>
      <c r="O1430" s="79" t="s">
        <v>417</v>
      </c>
      <c r="P1430" s="79">
        <v>1</v>
      </c>
      <c r="Q1430" s="79" t="s">
        <v>418</v>
      </c>
      <c r="R1430" s="79"/>
      <c r="S1430" s="79"/>
      <c r="T1430" s="78" t="str">
        <f>REPLACE(INDEX(GroupVertices[Group],MATCH(Edges24[[#This Row],[Vertex 1]],GroupVertices[Vertex],0)),1,1,"")</f>
        <v>1</v>
      </c>
      <c r="U1430" s="78" t="str">
        <f>REPLACE(INDEX(GroupVertices[Group],MATCH(Edges24[[#This Row],[Vertex 2]],GroupVertices[Vertex],0)),1,1,"")</f>
        <v>3</v>
      </c>
      <c r="V1430" s="48"/>
      <c r="W1430" s="49"/>
      <c r="X1430" s="48"/>
      <c r="Y1430" s="49"/>
      <c r="Z1430" s="48"/>
      <c r="AA1430" s="49"/>
      <c r="AB1430" s="48"/>
      <c r="AC1430" s="49"/>
      <c r="AD1430" s="48"/>
    </row>
    <row r="1431" spans="1:30" ht="15">
      <c r="A1431" s="65" t="s">
        <v>339</v>
      </c>
      <c r="B1431" s="65" t="s">
        <v>352</v>
      </c>
      <c r="C1431" s="66"/>
      <c r="D1431" s="67"/>
      <c r="E1431" s="66"/>
      <c r="F1431" s="69"/>
      <c r="G1431" s="66"/>
      <c r="H1431" s="70"/>
      <c r="I1431" s="71"/>
      <c r="J1431" s="71"/>
      <c r="K1431" s="34" t="s">
        <v>65</v>
      </c>
      <c r="L1431" s="72">
        <v>1431</v>
      </c>
      <c r="M1431" s="72"/>
      <c r="N1431" s="73"/>
      <c r="O1431" s="79" t="s">
        <v>417</v>
      </c>
      <c r="P1431" s="79">
        <v>1</v>
      </c>
      <c r="Q1431" s="79" t="s">
        <v>418</v>
      </c>
      <c r="R1431" s="79"/>
      <c r="S1431" s="79"/>
      <c r="T1431" s="78" t="str">
        <f>REPLACE(INDEX(GroupVertices[Group],MATCH(Edges24[[#This Row],[Vertex 1]],GroupVertices[Vertex],0)),1,1,"")</f>
        <v>2</v>
      </c>
      <c r="U1431" s="78" t="str">
        <f>REPLACE(INDEX(GroupVertices[Group],MATCH(Edges24[[#This Row],[Vertex 2]],GroupVertices[Vertex],0)),1,1,"")</f>
        <v>3</v>
      </c>
      <c r="V1431" s="48"/>
      <c r="W1431" s="49"/>
      <c r="X1431" s="48"/>
      <c r="Y1431" s="49"/>
      <c r="Z1431" s="48"/>
      <c r="AA1431" s="49"/>
      <c r="AB1431" s="48"/>
      <c r="AC1431" s="49"/>
      <c r="AD1431" s="48"/>
    </row>
    <row r="1432" spans="1:30" ht="15">
      <c r="A1432" s="65" t="s">
        <v>352</v>
      </c>
      <c r="B1432" s="65" t="s">
        <v>222</v>
      </c>
      <c r="C1432" s="66"/>
      <c r="D1432" s="67"/>
      <c r="E1432" s="66"/>
      <c r="F1432" s="69"/>
      <c r="G1432" s="66"/>
      <c r="H1432" s="70"/>
      <c r="I1432" s="71"/>
      <c r="J1432" s="71"/>
      <c r="K1432" s="34" t="s">
        <v>65</v>
      </c>
      <c r="L1432" s="72">
        <v>1432</v>
      </c>
      <c r="M1432" s="72"/>
      <c r="N1432" s="73"/>
      <c r="O1432" s="79" t="s">
        <v>417</v>
      </c>
      <c r="P1432" s="79">
        <v>1</v>
      </c>
      <c r="Q1432" s="79" t="s">
        <v>418</v>
      </c>
      <c r="R1432" s="79"/>
      <c r="S1432" s="79"/>
      <c r="T1432" s="78" t="str">
        <f>REPLACE(INDEX(GroupVertices[Group],MATCH(Edges24[[#This Row],[Vertex 1]],GroupVertices[Vertex],0)),1,1,"")</f>
        <v>3</v>
      </c>
      <c r="U1432" s="78" t="str">
        <f>REPLACE(INDEX(GroupVertices[Group],MATCH(Edges24[[#This Row],[Vertex 2]],GroupVertices[Vertex],0)),1,1,"")</f>
        <v>3</v>
      </c>
      <c r="V1432" s="48"/>
      <c r="W1432" s="49"/>
      <c r="X1432" s="48"/>
      <c r="Y1432" s="49"/>
      <c r="Z1432" s="48"/>
      <c r="AA1432" s="49"/>
      <c r="AB1432" s="48"/>
      <c r="AC1432" s="49"/>
      <c r="AD1432" s="48"/>
    </row>
    <row r="1433" spans="1:30" ht="15">
      <c r="A1433" s="65" t="s">
        <v>352</v>
      </c>
      <c r="B1433" s="65" t="s">
        <v>242</v>
      </c>
      <c r="C1433" s="66"/>
      <c r="D1433" s="67"/>
      <c r="E1433" s="66"/>
      <c r="F1433" s="69"/>
      <c r="G1433" s="66"/>
      <c r="H1433" s="70"/>
      <c r="I1433" s="71"/>
      <c r="J1433" s="71"/>
      <c r="K1433" s="34" t="s">
        <v>65</v>
      </c>
      <c r="L1433" s="72">
        <v>1433</v>
      </c>
      <c r="M1433" s="72"/>
      <c r="N1433" s="73"/>
      <c r="O1433" s="79" t="s">
        <v>417</v>
      </c>
      <c r="P1433" s="79">
        <v>1</v>
      </c>
      <c r="Q1433" s="79" t="s">
        <v>418</v>
      </c>
      <c r="R1433" s="79"/>
      <c r="S1433" s="79"/>
      <c r="T1433" s="78" t="str">
        <f>REPLACE(INDEX(GroupVertices[Group],MATCH(Edges24[[#This Row],[Vertex 1]],GroupVertices[Vertex],0)),1,1,"")</f>
        <v>3</v>
      </c>
      <c r="U1433" s="78" t="str">
        <f>REPLACE(INDEX(GroupVertices[Group],MATCH(Edges24[[#This Row],[Vertex 2]],GroupVertices[Vertex],0)),1,1,"")</f>
        <v>2</v>
      </c>
      <c r="V1433" s="48"/>
      <c r="W1433" s="49"/>
      <c r="X1433" s="48"/>
      <c r="Y1433" s="49"/>
      <c r="Z1433" s="48"/>
      <c r="AA1433" s="49"/>
      <c r="AB1433" s="48"/>
      <c r="AC1433" s="49"/>
      <c r="AD1433" s="48"/>
    </row>
    <row r="1434" spans="1:30" ht="15">
      <c r="A1434" s="65" t="s">
        <v>352</v>
      </c>
      <c r="B1434" s="65" t="s">
        <v>283</v>
      </c>
      <c r="C1434" s="66"/>
      <c r="D1434" s="67"/>
      <c r="E1434" s="66"/>
      <c r="F1434" s="69"/>
      <c r="G1434" s="66"/>
      <c r="H1434" s="70"/>
      <c r="I1434" s="71"/>
      <c r="J1434" s="71"/>
      <c r="K1434" s="34" t="s">
        <v>65</v>
      </c>
      <c r="L1434" s="72">
        <v>1434</v>
      </c>
      <c r="M1434" s="72"/>
      <c r="N1434" s="73"/>
      <c r="O1434" s="79" t="s">
        <v>417</v>
      </c>
      <c r="P1434" s="79">
        <v>1</v>
      </c>
      <c r="Q1434" s="79" t="s">
        <v>418</v>
      </c>
      <c r="R1434" s="79"/>
      <c r="S1434" s="79"/>
      <c r="T1434" s="78" t="str">
        <f>REPLACE(INDEX(GroupVertices[Group],MATCH(Edges24[[#This Row],[Vertex 1]],GroupVertices[Vertex],0)),1,1,"")</f>
        <v>3</v>
      </c>
      <c r="U1434" s="78" t="str">
        <f>REPLACE(INDEX(GroupVertices[Group],MATCH(Edges24[[#This Row],[Vertex 2]],GroupVertices[Vertex],0)),1,1,"")</f>
        <v>2</v>
      </c>
      <c r="V1434" s="48"/>
      <c r="W1434" s="49"/>
      <c r="X1434" s="48"/>
      <c r="Y1434" s="49"/>
      <c r="Z1434" s="48"/>
      <c r="AA1434" s="49"/>
      <c r="AB1434" s="48"/>
      <c r="AC1434" s="49"/>
      <c r="AD1434" s="48"/>
    </row>
    <row r="1435" spans="1:30" ht="15">
      <c r="A1435" s="65" t="s">
        <v>352</v>
      </c>
      <c r="B1435" s="65" t="s">
        <v>351</v>
      </c>
      <c r="C1435" s="66"/>
      <c r="D1435" s="67"/>
      <c r="E1435" s="66"/>
      <c r="F1435" s="69"/>
      <c r="G1435" s="66"/>
      <c r="H1435" s="70"/>
      <c r="I1435" s="71"/>
      <c r="J1435" s="71"/>
      <c r="K1435" s="34" t="s">
        <v>65</v>
      </c>
      <c r="L1435" s="72">
        <v>1435</v>
      </c>
      <c r="M1435" s="72"/>
      <c r="N1435" s="73"/>
      <c r="O1435" s="79" t="s">
        <v>417</v>
      </c>
      <c r="P1435" s="79">
        <v>1</v>
      </c>
      <c r="Q1435" s="79" t="s">
        <v>418</v>
      </c>
      <c r="R1435" s="79"/>
      <c r="S1435" s="79"/>
      <c r="T1435" s="78" t="str">
        <f>REPLACE(INDEX(GroupVertices[Group],MATCH(Edges24[[#This Row],[Vertex 1]],GroupVertices[Vertex],0)),1,1,"")</f>
        <v>3</v>
      </c>
      <c r="U1435" s="78" t="str">
        <f>REPLACE(INDEX(GroupVertices[Group],MATCH(Edges24[[#This Row],[Vertex 2]],GroupVertices[Vertex],0)),1,1,"")</f>
        <v>4</v>
      </c>
      <c r="V1435" s="48"/>
      <c r="W1435" s="49"/>
      <c r="X1435" s="48"/>
      <c r="Y1435" s="49"/>
      <c r="Z1435" s="48"/>
      <c r="AA1435" s="49"/>
      <c r="AB1435" s="48"/>
      <c r="AC1435" s="49"/>
      <c r="AD1435" s="48"/>
    </row>
    <row r="1436" spans="1:30" ht="15">
      <c r="A1436" s="65" t="s">
        <v>352</v>
      </c>
      <c r="B1436" s="65" t="s">
        <v>356</v>
      </c>
      <c r="C1436" s="66"/>
      <c r="D1436" s="67"/>
      <c r="E1436" s="66"/>
      <c r="F1436" s="69"/>
      <c r="G1436" s="66"/>
      <c r="H1436" s="70"/>
      <c r="I1436" s="71"/>
      <c r="J1436" s="71"/>
      <c r="K1436" s="34" t="s">
        <v>65</v>
      </c>
      <c r="L1436" s="72">
        <v>1436</v>
      </c>
      <c r="M1436" s="72"/>
      <c r="N1436" s="73"/>
      <c r="O1436" s="79" t="s">
        <v>417</v>
      </c>
      <c r="P1436" s="79">
        <v>1</v>
      </c>
      <c r="Q1436" s="79" t="s">
        <v>418</v>
      </c>
      <c r="R1436" s="79"/>
      <c r="S1436" s="79"/>
      <c r="T1436" s="78" t="str">
        <f>REPLACE(INDEX(GroupVertices[Group],MATCH(Edges24[[#This Row],[Vertex 1]],GroupVertices[Vertex],0)),1,1,"")</f>
        <v>3</v>
      </c>
      <c r="U1436" s="78" t="str">
        <f>REPLACE(INDEX(GroupVertices[Group],MATCH(Edges24[[#This Row],[Vertex 2]],GroupVertices[Vertex],0)),1,1,"")</f>
        <v>2</v>
      </c>
      <c r="V1436" s="48"/>
      <c r="W1436" s="49"/>
      <c r="X1436" s="48"/>
      <c r="Y1436" s="49"/>
      <c r="Z1436" s="48"/>
      <c r="AA1436" s="49"/>
      <c r="AB1436" s="48"/>
      <c r="AC1436" s="49"/>
      <c r="AD1436" s="48"/>
    </row>
    <row r="1437" spans="1:30" ht="15">
      <c r="A1437" s="65" t="s">
        <v>352</v>
      </c>
      <c r="B1437" s="65" t="s">
        <v>357</v>
      </c>
      <c r="C1437" s="66"/>
      <c r="D1437" s="67"/>
      <c r="E1437" s="66"/>
      <c r="F1437" s="69"/>
      <c r="G1437" s="66"/>
      <c r="H1437" s="70"/>
      <c r="I1437" s="71"/>
      <c r="J1437" s="71"/>
      <c r="K1437" s="34" t="s">
        <v>65</v>
      </c>
      <c r="L1437" s="72">
        <v>1437</v>
      </c>
      <c r="M1437" s="72"/>
      <c r="N1437" s="73"/>
      <c r="O1437" s="79" t="s">
        <v>417</v>
      </c>
      <c r="P1437" s="79">
        <v>1</v>
      </c>
      <c r="Q1437" s="79" t="s">
        <v>418</v>
      </c>
      <c r="R1437" s="79"/>
      <c r="S1437" s="79"/>
      <c r="T1437" s="78" t="str">
        <f>REPLACE(INDEX(GroupVertices[Group],MATCH(Edges24[[#This Row],[Vertex 1]],GroupVertices[Vertex],0)),1,1,"")</f>
        <v>3</v>
      </c>
      <c r="U1437" s="78" t="str">
        <f>REPLACE(INDEX(GroupVertices[Group],MATCH(Edges24[[#This Row],[Vertex 2]],GroupVertices[Vertex],0)),1,1,"")</f>
        <v>2</v>
      </c>
      <c r="V1437" s="48"/>
      <c r="W1437" s="49"/>
      <c r="X1437" s="48"/>
      <c r="Y1437" s="49"/>
      <c r="Z1437" s="48"/>
      <c r="AA1437" s="49"/>
      <c r="AB1437" s="48"/>
      <c r="AC1437" s="49"/>
      <c r="AD1437" s="48"/>
    </row>
    <row r="1438" spans="1:30" ht="15">
      <c r="A1438" s="65" t="s">
        <v>199</v>
      </c>
      <c r="B1438" s="65" t="s">
        <v>352</v>
      </c>
      <c r="C1438" s="66"/>
      <c r="D1438" s="67"/>
      <c r="E1438" s="66"/>
      <c r="F1438" s="69"/>
      <c r="G1438" s="66"/>
      <c r="H1438" s="70"/>
      <c r="I1438" s="71"/>
      <c r="J1438" s="71"/>
      <c r="K1438" s="34" t="s">
        <v>65</v>
      </c>
      <c r="L1438" s="72">
        <v>1438</v>
      </c>
      <c r="M1438" s="72"/>
      <c r="N1438" s="73"/>
      <c r="O1438" s="79" t="s">
        <v>417</v>
      </c>
      <c r="P1438" s="79">
        <v>1</v>
      </c>
      <c r="Q1438" s="79" t="s">
        <v>418</v>
      </c>
      <c r="R1438" s="79"/>
      <c r="S1438" s="79"/>
      <c r="T1438" s="78" t="str">
        <f>REPLACE(INDEX(GroupVertices[Group],MATCH(Edges24[[#This Row],[Vertex 1]],GroupVertices[Vertex],0)),1,1,"")</f>
        <v>1</v>
      </c>
      <c r="U1438" s="78" t="str">
        <f>REPLACE(INDEX(GroupVertices[Group],MATCH(Edges24[[#This Row],[Vertex 2]],GroupVertices[Vertex],0)),1,1,"")</f>
        <v>3</v>
      </c>
      <c r="V1438" s="48"/>
      <c r="W1438" s="49"/>
      <c r="X1438" s="48"/>
      <c r="Y1438" s="49"/>
      <c r="Z1438" s="48"/>
      <c r="AA1438" s="49"/>
      <c r="AB1438" s="48"/>
      <c r="AC1438" s="49"/>
      <c r="AD1438" s="48"/>
    </row>
    <row r="1439" spans="1:30" ht="15">
      <c r="A1439" s="65" t="s">
        <v>298</v>
      </c>
      <c r="B1439" s="65" t="s">
        <v>344</v>
      </c>
      <c r="C1439" s="66"/>
      <c r="D1439" s="67"/>
      <c r="E1439" s="66"/>
      <c r="F1439" s="69"/>
      <c r="G1439" s="66"/>
      <c r="H1439" s="70"/>
      <c r="I1439" s="71"/>
      <c r="J1439" s="71"/>
      <c r="K1439" s="34" t="s">
        <v>65</v>
      </c>
      <c r="L1439" s="72">
        <v>1439</v>
      </c>
      <c r="M1439" s="72"/>
      <c r="N1439" s="73"/>
      <c r="O1439" s="79" t="s">
        <v>417</v>
      </c>
      <c r="P1439" s="79">
        <v>1</v>
      </c>
      <c r="Q1439" s="79" t="s">
        <v>418</v>
      </c>
      <c r="R1439" s="79"/>
      <c r="S1439" s="79"/>
      <c r="T1439" s="78" t="str">
        <f>REPLACE(INDEX(GroupVertices[Group],MATCH(Edges24[[#This Row],[Vertex 1]],GroupVertices[Vertex],0)),1,1,"")</f>
        <v>1</v>
      </c>
      <c r="U1439" s="78" t="str">
        <f>REPLACE(INDEX(GroupVertices[Group],MATCH(Edges24[[#This Row],[Vertex 2]],GroupVertices[Vertex],0)),1,1,"")</f>
        <v>1</v>
      </c>
      <c r="V1439" s="48"/>
      <c r="W1439" s="49"/>
      <c r="X1439" s="48"/>
      <c r="Y1439" s="49"/>
      <c r="Z1439" s="48"/>
      <c r="AA1439" s="49"/>
      <c r="AB1439" s="48"/>
      <c r="AC1439" s="49"/>
      <c r="AD1439" s="48"/>
    </row>
    <row r="1440" spans="1:30" ht="15">
      <c r="A1440" s="65" t="s">
        <v>344</v>
      </c>
      <c r="B1440" s="65" t="s">
        <v>333</v>
      </c>
      <c r="C1440" s="66"/>
      <c r="D1440" s="67"/>
      <c r="E1440" s="66"/>
      <c r="F1440" s="69"/>
      <c r="G1440" s="66"/>
      <c r="H1440" s="70"/>
      <c r="I1440" s="71"/>
      <c r="J1440" s="71"/>
      <c r="K1440" s="34" t="s">
        <v>66</v>
      </c>
      <c r="L1440" s="72">
        <v>1440</v>
      </c>
      <c r="M1440" s="72"/>
      <c r="N1440" s="73"/>
      <c r="O1440" s="79" t="s">
        <v>417</v>
      </c>
      <c r="P1440" s="79">
        <v>1</v>
      </c>
      <c r="Q1440" s="79" t="s">
        <v>418</v>
      </c>
      <c r="R1440" s="79"/>
      <c r="S1440" s="79"/>
      <c r="T1440" s="78" t="str">
        <f>REPLACE(INDEX(GroupVertices[Group],MATCH(Edges24[[#This Row],[Vertex 1]],GroupVertices[Vertex],0)),1,1,"")</f>
        <v>1</v>
      </c>
      <c r="U1440" s="78" t="str">
        <f>REPLACE(INDEX(GroupVertices[Group],MATCH(Edges24[[#This Row],[Vertex 2]],GroupVertices[Vertex],0)),1,1,"")</f>
        <v>1</v>
      </c>
      <c r="V1440" s="48"/>
      <c r="W1440" s="49"/>
      <c r="X1440" s="48"/>
      <c r="Y1440" s="49"/>
      <c r="Z1440" s="48"/>
      <c r="AA1440" s="49"/>
      <c r="AB1440" s="48"/>
      <c r="AC1440" s="49"/>
      <c r="AD1440" s="48"/>
    </row>
    <row r="1441" spans="1:30" ht="15">
      <c r="A1441" s="65" t="s">
        <v>199</v>
      </c>
      <c r="B1441" s="65" t="s">
        <v>344</v>
      </c>
      <c r="C1441" s="66"/>
      <c r="D1441" s="67"/>
      <c r="E1441" s="66"/>
      <c r="F1441" s="69"/>
      <c r="G1441" s="66"/>
      <c r="H1441" s="70"/>
      <c r="I1441" s="71"/>
      <c r="J1441" s="71"/>
      <c r="K1441" s="34" t="s">
        <v>65</v>
      </c>
      <c r="L1441" s="72">
        <v>1441</v>
      </c>
      <c r="M1441" s="72"/>
      <c r="N1441" s="73"/>
      <c r="O1441" s="79" t="s">
        <v>417</v>
      </c>
      <c r="P1441" s="79">
        <v>1</v>
      </c>
      <c r="Q1441" s="79" t="s">
        <v>418</v>
      </c>
      <c r="R1441" s="79"/>
      <c r="S1441" s="79"/>
      <c r="T1441" s="78" t="str">
        <f>REPLACE(INDEX(GroupVertices[Group],MATCH(Edges24[[#This Row],[Vertex 1]],GroupVertices[Vertex],0)),1,1,"")</f>
        <v>1</v>
      </c>
      <c r="U1441" s="78" t="str">
        <f>REPLACE(INDEX(GroupVertices[Group],MATCH(Edges24[[#This Row],[Vertex 2]],GroupVertices[Vertex],0)),1,1,"")</f>
        <v>1</v>
      </c>
      <c r="V1441" s="48"/>
      <c r="W1441" s="49"/>
      <c r="X1441" s="48"/>
      <c r="Y1441" s="49"/>
      <c r="Z1441" s="48"/>
      <c r="AA1441" s="49"/>
      <c r="AB1441" s="48"/>
      <c r="AC1441" s="49"/>
      <c r="AD1441" s="48"/>
    </row>
    <row r="1442" spans="1:30" ht="15">
      <c r="A1442" s="65" t="s">
        <v>295</v>
      </c>
      <c r="B1442" s="65" t="s">
        <v>344</v>
      </c>
      <c r="C1442" s="66"/>
      <c r="D1442" s="67"/>
      <c r="E1442" s="66"/>
      <c r="F1442" s="69"/>
      <c r="G1442" s="66"/>
      <c r="H1442" s="70"/>
      <c r="I1442" s="71"/>
      <c r="J1442" s="71"/>
      <c r="K1442" s="34" t="s">
        <v>65</v>
      </c>
      <c r="L1442" s="72">
        <v>1442</v>
      </c>
      <c r="M1442" s="72"/>
      <c r="N1442" s="73"/>
      <c r="O1442" s="79" t="s">
        <v>417</v>
      </c>
      <c r="P1442" s="79">
        <v>1</v>
      </c>
      <c r="Q1442" s="79" t="s">
        <v>418</v>
      </c>
      <c r="R1442" s="79"/>
      <c r="S1442" s="79"/>
      <c r="T1442" s="78" t="str">
        <f>REPLACE(INDEX(GroupVertices[Group],MATCH(Edges24[[#This Row],[Vertex 1]],GroupVertices[Vertex],0)),1,1,"")</f>
        <v>2</v>
      </c>
      <c r="U1442" s="78" t="str">
        <f>REPLACE(INDEX(GroupVertices[Group],MATCH(Edges24[[#This Row],[Vertex 2]],GroupVertices[Vertex],0)),1,1,"")</f>
        <v>1</v>
      </c>
      <c r="V1442" s="48"/>
      <c r="W1442" s="49"/>
      <c r="X1442" s="48"/>
      <c r="Y1442" s="49"/>
      <c r="Z1442" s="48"/>
      <c r="AA1442" s="49"/>
      <c r="AB1442" s="48"/>
      <c r="AC1442" s="49"/>
      <c r="AD1442" s="48"/>
    </row>
    <row r="1443" spans="1:30" ht="15">
      <c r="A1443" s="65" t="s">
        <v>333</v>
      </c>
      <c r="B1443" s="65" t="s">
        <v>344</v>
      </c>
      <c r="C1443" s="66"/>
      <c r="D1443" s="67"/>
      <c r="E1443" s="66"/>
      <c r="F1443" s="69"/>
      <c r="G1443" s="66"/>
      <c r="H1443" s="70"/>
      <c r="I1443" s="71"/>
      <c r="J1443" s="71"/>
      <c r="K1443" s="34" t="s">
        <v>66</v>
      </c>
      <c r="L1443" s="72">
        <v>1443</v>
      </c>
      <c r="M1443" s="72"/>
      <c r="N1443" s="73"/>
      <c r="O1443" s="79" t="s">
        <v>417</v>
      </c>
      <c r="P1443" s="79">
        <v>1</v>
      </c>
      <c r="Q1443" s="79" t="s">
        <v>418</v>
      </c>
      <c r="R1443" s="79"/>
      <c r="S1443" s="79"/>
      <c r="T1443" s="78" t="str">
        <f>REPLACE(INDEX(GroupVertices[Group],MATCH(Edges24[[#This Row],[Vertex 1]],GroupVertices[Vertex],0)),1,1,"")</f>
        <v>1</v>
      </c>
      <c r="U1443" s="78" t="str">
        <f>REPLACE(INDEX(GroupVertices[Group],MATCH(Edges24[[#This Row],[Vertex 2]],GroupVertices[Vertex],0)),1,1,"")</f>
        <v>1</v>
      </c>
      <c r="V1443" s="48"/>
      <c r="W1443" s="49"/>
      <c r="X1443" s="48"/>
      <c r="Y1443" s="49"/>
      <c r="Z1443" s="48"/>
      <c r="AA1443" s="49"/>
      <c r="AB1443" s="48"/>
      <c r="AC1443" s="49"/>
      <c r="AD1443" s="48"/>
    </row>
    <row r="1444" spans="1:30" ht="15">
      <c r="A1444" s="65" t="s">
        <v>356</v>
      </c>
      <c r="B1444" s="65" t="s">
        <v>344</v>
      </c>
      <c r="C1444" s="66"/>
      <c r="D1444" s="67"/>
      <c r="E1444" s="66"/>
      <c r="F1444" s="69"/>
      <c r="G1444" s="66"/>
      <c r="H1444" s="70"/>
      <c r="I1444" s="71"/>
      <c r="J1444" s="71"/>
      <c r="K1444" s="34" t="s">
        <v>65</v>
      </c>
      <c r="L1444" s="72">
        <v>1444</v>
      </c>
      <c r="M1444" s="72"/>
      <c r="N1444" s="73"/>
      <c r="O1444" s="79" t="s">
        <v>417</v>
      </c>
      <c r="P1444" s="79">
        <v>1</v>
      </c>
      <c r="Q1444" s="79" t="s">
        <v>418</v>
      </c>
      <c r="R1444" s="79"/>
      <c r="S1444" s="79"/>
      <c r="T1444" s="78" t="str">
        <f>REPLACE(INDEX(GroupVertices[Group],MATCH(Edges24[[#This Row],[Vertex 1]],GroupVertices[Vertex],0)),1,1,"")</f>
        <v>2</v>
      </c>
      <c r="U1444" s="78" t="str">
        <f>REPLACE(INDEX(GroupVertices[Group],MATCH(Edges24[[#This Row],[Vertex 2]],GroupVertices[Vertex],0)),1,1,"")</f>
        <v>1</v>
      </c>
      <c r="V1444" s="48"/>
      <c r="W1444" s="49"/>
      <c r="X1444" s="48"/>
      <c r="Y1444" s="49"/>
      <c r="Z1444" s="48"/>
      <c r="AA1444" s="49"/>
      <c r="AB1444" s="48"/>
      <c r="AC1444" s="49"/>
      <c r="AD1444" s="48"/>
    </row>
    <row r="1445" spans="1:30" ht="15">
      <c r="A1445" s="65" t="s">
        <v>242</v>
      </c>
      <c r="B1445" s="65" t="s">
        <v>333</v>
      </c>
      <c r="C1445" s="66"/>
      <c r="D1445" s="67"/>
      <c r="E1445" s="66"/>
      <c r="F1445" s="69"/>
      <c r="G1445" s="66"/>
      <c r="H1445" s="70"/>
      <c r="I1445" s="71"/>
      <c r="J1445" s="71"/>
      <c r="K1445" s="34" t="s">
        <v>66</v>
      </c>
      <c r="L1445" s="72">
        <v>1445</v>
      </c>
      <c r="M1445" s="72"/>
      <c r="N1445" s="73"/>
      <c r="O1445" s="79" t="s">
        <v>417</v>
      </c>
      <c r="P1445" s="79">
        <v>1</v>
      </c>
      <c r="Q1445" s="79" t="s">
        <v>418</v>
      </c>
      <c r="R1445" s="79"/>
      <c r="S1445" s="79"/>
      <c r="T1445" s="78" t="str">
        <f>REPLACE(INDEX(GroupVertices[Group],MATCH(Edges24[[#This Row],[Vertex 1]],GroupVertices[Vertex],0)),1,1,"")</f>
        <v>2</v>
      </c>
      <c r="U1445" s="78" t="str">
        <f>REPLACE(INDEX(GroupVertices[Group],MATCH(Edges24[[#This Row],[Vertex 2]],GroupVertices[Vertex],0)),1,1,"")</f>
        <v>1</v>
      </c>
      <c r="V1445" s="48"/>
      <c r="W1445" s="49"/>
      <c r="X1445" s="48"/>
      <c r="Y1445" s="49"/>
      <c r="Z1445" s="48"/>
      <c r="AA1445" s="49"/>
      <c r="AB1445" s="48"/>
      <c r="AC1445" s="49"/>
      <c r="AD1445" s="48"/>
    </row>
    <row r="1446" spans="1:30" ht="15">
      <c r="A1446" s="65" t="s">
        <v>333</v>
      </c>
      <c r="B1446" s="65" t="s">
        <v>222</v>
      </c>
      <c r="C1446" s="66"/>
      <c r="D1446" s="67"/>
      <c r="E1446" s="66"/>
      <c r="F1446" s="69"/>
      <c r="G1446" s="66"/>
      <c r="H1446" s="70"/>
      <c r="I1446" s="71"/>
      <c r="J1446" s="71"/>
      <c r="K1446" s="34" t="s">
        <v>65</v>
      </c>
      <c r="L1446" s="72">
        <v>1446</v>
      </c>
      <c r="M1446" s="72"/>
      <c r="N1446" s="73"/>
      <c r="O1446" s="79" t="s">
        <v>417</v>
      </c>
      <c r="P1446" s="79">
        <v>1</v>
      </c>
      <c r="Q1446" s="79" t="s">
        <v>418</v>
      </c>
      <c r="R1446" s="79"/>
      <c r="S1446" s="79"/>
      <c r="T1446" s="78" t="str">
        <f>REPLACE(INDEX(GroupVertices[Group],MATCH(Edges24[[#This Row],[Vertex 1]],GroupVertices[Vertex],0)),1,1,"")</f>
        <v>1</v>
      </c>
      <c r="U1446" s="78" t="str">
        <f>REPLACE(INDEX(GroupVertices[Group],MATCH(Edges24[[#This Row],[Vertex 2]],GroupVertices[Vertex],0)),1,1,"")</f>
        <v>3</v>
      </c>
      <c r="V1446" s="48"/>
      <c r="W1446" s="49"/>
      <c r="X1446" s="48"/>
      <c r="Y1446" s="49"/>
      <c r="Z1446" s="48"/>
      <c r="AA1446" s="49"/>
      <c r="AB1446" s="48"/>
      <c r="AC1446" s="49"/>
      <c r="AD1446" s="48"/>
    </row>
    <row r="1447" spans="1:30" ht="15">
      <c r="A1447" s="65" t="s">
        <v>333</v>
      </c>
      <c r="B1447" s="65" t="s">
        <v>340</v>
      </c>
      <c r="C1447" s="66"/>
      <c r="D1447" s="67"/>
      <c r="E1447" s="66"/>
      <c r="F1447" s="69"/>
      <c r="G1447" s="66"/>
      <c r="H1447" s="70"/>
      <c r="I1447" s="71"/>
      <c r="J1447" s="71"/>
      <c r="K1447" s="34" t="s">
        <v>65</v>
      </c>
      <c r="L1447" s="72">
        <v>1447</v>
      </c>
      <c r="M1447" s="72"/>
      <c r="N1447" s="73"/>
      <c r="O1447" s="79" t="s">
        <v>417</v>
      </c>
      <c r="P1447" s="79">
        <v>1</v>
      </c>
      <c r="Q1447" s="79" t="s">
        <v>418</v>
      </c>
      <c r="R1447" s="79"/>
      <c r="S1447" s="79"/>
      <c r="T1447" s="78" t="str">
        <f>REPLACE(INDEX(GroupVertices[Group],MATCH(Edges24[[#This Row],[Vertex 1]],GroupVertices[Vertex],0)),1,1,"")</f>
        <v>1</v>
      </c>
      <c r="U1447" s="78" t="str">
        <f>REPLACE(INDEX(GroupVertices[Group],MATCH(Edges24[[#This Row],[Vertex 2]],GroupVertices[Vertex],0)),1,1,"")</f>
        <v>4</v>
      </c>
      <c r="V1447" s="48"/>
      <c r="W1447" s="49"/>
      <c r="X1447" s="48"/>
      <c r="Y1447" s="49"/>
      <c r="Z1447" s="48"/>
      <c r="AA1447" s="49"/>
      <c r="AB1447" s="48"/>
      <c r="AC1447" s="49"/>
      <c r="AD1447" s="48"/>
    </row>
    <row r="1448" spans="1:30" ht="15">
      <c r="A1448" s="65" t="s">
        <v>333</v>
      </c>
      <c r="B1448" s="65" t="s">
        <v>242</v>
      </c>
      <c r="C1448" s="66"/>
      <c r="D1448" s="67"/>
      <c r="E1448" s="66"/>
      <c r="F1448" s="69"/>
      <c r="G1448" s="66"/>
      <c r="H1448" s="70"/>
      <c r="I1448" s="71"/>
      <c r="J1448" s="71"/>
      <c r="K1448" s="34" t="s">
        <v>66</v>
      </c>
      <c r="L1448" s="72">
        <v>1448</v>
      </c>
      <c r="M1448" s="72"/>
      <c r="N1448" s="73"/>
      <c r="O1448" s="79" t="s">
        <v>417</v>
      </c>
      <c r="P1448" s="79">
        <v>1</v>
      </c>
      <c r="Q1448" s="79" t="s">
        <v>418</v>
      </c>
      <c r="R1448" s="79"/>
      <c r="S1448" s="79"/>
      <c r="T1448" s="78" t="str">
        <f>REPLACE(INDEX(GroupVertices[Group],MATCH(Edges24[[#This Row],[Vertex 1]],GroupVertices[Vertex],0)),1,1,"")</f>
        <v>1</v>
      </c>
      <c r="U1448" s="78" t="str">
        <f>REPLACE(INDEX(GroupVertices[Group],MATCH(Edges24[[#This Row],[Vertex 2]],GroupVertices[Vertex],0)),1,1,"")</f>
        <v>2</v>
      </c>
      <c r="V1448" s="48"/>
      <c r="W1448" s="49"/>
      <c r="X1448" s="48"/>
      <c r="Y1448" s="49"/>
      <c r="Z1448" s="48"/>
      <c r="AA1448" s="49"/>
      <c r="AB1448" s="48"/>
      <c r="AC1448" s="49"/>
      <c r="AD1448" s="48"/>
    </row>
    <row r="1449" spans="1:30" ht="15">
      <c r="A1449" s="65" t="s">
        <v>333</v>
      </c>
      <c r="B1449" s="65" t="s">
        <v>339</v>
      </c>
      <c r="C1449" s="66"/>
      <c r="D1449" s="67"/>
      <c r="E1449" s="66"/>
      <c r="F1449" s="69"/>
      <c r="G1449" s="66"/>
      <c r="H1449" s="70"/>
      <c r="I1449" s="71"/>
      <c r="J1449" s="71"/>
      <c r="K1449" s="34" t="s">
        <v>65</v>
      </c>
      <c r="L1449" s="72">
        <v>1449</v>
      </c>
      <c r="M1449" s="72"/>
      <c r="N1449" s="73"/>
      <c r="O1449" s="79" t="s">
        <v>417</v>
      </c>
      <c r="P1449" s="79">
        <v>1</v>
      </c>
      <c r="Q1449" s="79" t="s">
        <v>418</v>
      </c>
      <c r="R1449" s="79"/>
      <c r="S1449" s="79"/>
      <c r="T1449" s="78" t="str">
        <f>REPLACE(INDEX(GroupVertices[Group],MATCH(Edges24[[#This Row],[Vertex 1]],GroupVertices[Vertex],0)),1,1,"")</f>
        <v>1</v>
      </c>
      <c r="U1449" s="78" t="str">
        <f>REPLACE(INDEX(GroupVertices[Group],MATCH(Edges24[[#This Row],[Vertex 2]],GroupVertices[Vertex],0)),1,1,"")</f>
        <v>2</v>
      </c>
      <c r="V1449" s="48"/>
      <c r="W1449" s="49"/>
      <c r="X1449" s="48"/>
      <c r="Y1449" s="49"/>
      <c r="Z1449" s="48"/>
      <c r="AA1449" s="49"/>
      <c r="AB1449" s="48"/>
      <c r="AC1449" s="49"/>
      <c r="AD1449" s="48"/>
    </row>
    <row r="1450" spans="1:30" ht="15">
      <c r="A1450" s="65" t="s">
        <v>333</v>
      </c>
      <c r="B1450" s="65" t="s">
        <v>347</v>
      </c>
      <c r="C1450" s="66"/>
      <c r="D1450" s="67"/>
      <c r="E1450" s="66"/>
      <c r="F1450" s="69"/>
      <c r="G1450" s="66"/>
      <c r="H1450" s="70"/>
      <c r="I1450" s="71"/>
      <c r="J1450" s="71"/>
      <c r="K1450" s="34" t="s">
        <v>65</v>
      </c>
      <c r="L1450" s="72">
        <v>1450</v>
      </c>
      <c r="M1450" s="72"/>
      <c r="N1450" s="73"/>
      <c r="O1450" s="79" t="s">
        <v>417</v>
      </c>
      <c r="P1450" s="79">
        <v>1</v>
      </c>
      <c r="Q1450" s="79" t="s">
        <v>418</v>
      </c>
      <c r="R1450" s="79"/>
      <c r="S1450" s="79"/>
      <c r="T1450" s="78" t="str">
        <f>REPLACE(INDEX(GroupVertices[Group],MATCH(Edges24[[#This Row],[Vertex 1]],GroupVertices[Vertex],0)),1,1,"")</f>
        <v>1</v>
      </c>
      <c r="U1450" s="78" t="str">
        <f>REPLACE(INDEX(GroupVertices[Group],MATCH(Edges24[[#This Row],[Vertex 2]],GroupVertices[Vertex],0)),1,1,"")</f>
        <v>3</v>
      </c>
      <c r="V1450" s="48"/>
      <c r="W1450" s="49"/>
      <c r="X1450" s="48"/>
      <c r="Y1450" s="49"/>
      <c r="Z1450" s="48"/>
      <c r="AA1450" s="49"/>
      <c r="AB1450" s="48"/>
      <c r="AC1450" s="49"/>
      <c r="AD1450" s="48"/>
    </row>
    <row r="1451" spans="1:30" ht="15">
      <c r="A1451" s="65" t="s">
        <v>333</v>
      </c>
      <c r="B1451" s="65" t="s">
        <v>356</v>
      </c>
      <c r="C1451" s="66"/>
      <c r="D1451" s="67"/>
      <c r="E1451" s="66"/>
      <c r="F1451" s="69"/>
      <c r="G1451" s="66"/>
      <c r="H1451" s="70"/>
      <c r="I1451" s="71"/>
      <c r="J1451" s="71"/>
      <c r="K1451" s="34" t="s">
        <v>66</v>
      </c>
      <c r="L1451" s="72">
        <v>1451</v>
      </c>
      <c r="M1451" s="72"/>
      <c r="N1451" s="73"/>
      <c r="O1451" s="79" t="s">
        <v>417</v>
      </c>
      <c r="P1451" s="79">
        <v>1</v>
      </c>
      <c r="Q1451" s="79" t="s">
        <v>418</v>
      </c>
      <c r="R1451" s="79"/>
      <c r="S1451" s="79"/>
      <c r="T1451" s="78" t="str">
        <f>REPLACE(INDEX(GroupVertices[Group],MATCH(Edges24[[#This Row],[Vertex 1]],GroupVertices[Vertex],0)),1,1,"")</f>
        <v>1</v>
      </c>
      <c r="U1451" s="78" t="str">
        <f>REPLACE(INDEX(GroupVertices[Group],MATCH(Edges24[[#This Row],[Vertex 2]],GroupVertices[Vertex],0)),1,1,"")</f>
        <v>2</v>
      </c>
      <c r="V1451" s="48"/>
      <c r="W1451" s="49"/>
      <c r="X1451" s="48"/>
      <c r="Y1451" s="49"/>
      <c r="Z1451" s="48"/>
      <c r="AA1451" s="49"/>
      <c r="AB1451" s="48"/>
      <c r="AC1451" s="49"/>
      <c r="AD1451" s="48"/>
    </row>
    <row r="1452" spans="1:30" ht="15">
      <c r="A1452" s="65" t="s">
        <v>199</v>
      </c>
      <c r="B1452" s="65" t="s">
        <v>333</v>
      </c>
      <c r="C1452" s="66"/>
      <c r="D1452" s="67"/>
      <c r="E1452" s="66"/>
      <c r="F1452" s="69"/>
      <c r="G1452" s="66"/>
      <c r="H1452" s="70"/>
      <c r="I1452" s="71"/>
      <c r="J1452" s="71"/>
      <c r="K1452" s="34" t="s">
        <v>65</v>
      </c>
      <c r="L1452" s="72">
        <v>1452</v>
      </c>
      <c r="M1452" s="72"/>
      <c r="N1452" s="73"/>
      <c r="O1452" s="79" t="s">
        <v>417</v>
      </c>
      <c r="P1452" s="79">
        <v>1</v>
      </c>
      <c r="Q1452" s="79" t="s">
        <v>418</v>
      </c>
      <c r="R1452" s="79"/>
      <c r="S1452" s="79"/>
      <c r="T1452" s="78" t="str">
        <f>REPLACE(INDEX(GroupVertices[Group],MATCH(Edges24[[#This Row],[Vertex 1]],GroupVertices[Vertex],0)),1,1,"")</f>
        <v>1</v>
      </c>
      <c r="U1452" s="78" t="str">
        <f>REPLACE(INDEX(GroupVertices[Group],MATCH(Edges24[[#This Row],[Vertex 2]],GroupVertices[Vertex],0)),1,1,"")</f>
        <v>1</v>
      </c>
      <c r="V1452" s="48"/>
      <c r="W1452" s="49"/>
      <c r="X1452" s="48"/>
      <c r="Y1452" s="49"/>
      <c r="Z1452" s="48"/>
      <c r="AA1452" s="49"/>
      <c r="AB1452" s="48"/>
      <c r="AC1452" s="49"/>
      <c r="AD1452" s="48"/>
    </row>
    <row r="1453" spans="1:30" ht="15">
      <c r="A1453" s="65" t="s">
        <v>356</v>
      </c>
      <c r="B1453" s="65" t="s">
        <v>333</v>
      </c>
      <c r="C1453" s="66"/>
      <c r="D1453" s="67"/>
      <c r="E1453" s="66"/>
      <c r="F1453" s="69"/>
      <c r="G1453" s="66"/>
      <c r="H1453" s="70"/>
      <c r="I1453" s="71"/>
      <c r="J1453" s="71"/>
      <c r="K1453" s="34" t="s">
        <v>66</v>
      </c>
      <c r="L1453" s="72">
        <v>1453</v>
      </c>
      <c r="M1453" s="72"/>
      <c r="N1453" s="73"/>
      <c r="O1453" s="79" t="s">
        <v>417</v>
      </c>
      <c r="P1453" s="79">
        <v>1</v>
      </c>
      <c r="Q1453" s="79" t="s">
        <v>418</v>
      </c>
      <c r="R1453" s="79"/>
      <c r="S1453" s="79"/>
      <c r="T1453" s="78" t="str">
        <f>REPLACE(INDEX(GroupVertices[Group],MATCH(Edges24[[#This Row],[Vertex 1]],GroupVertices[Vertex],0)),1,1,"")</f>
        <v>2</v>
      </c>
      <c r="U1453" s="78" t="str">
        <f>REPLACE(INDEX(GroupVertices[Group],MATCH(Edges24[[#This Row],[Vertex 2]],GroupVertices[Vertex],0)),1,1,"")</f>
        <v>1</v>
      </c>
      <c r="V1453" s="48"/>
      <c r="W1453" s="49"/>
      <c r="X1453" s="48"/>
      <c r="Y1453" s="49"/>
      <c r="Z1453" s="48"/>
      <c r="AA1453" s="49"/>
      <c r="AB1453" s="48"/>
      <c r="AC1453" s="49"/>
      <c r="AD1453" s="48"/>
    </row>
    <row r="1454" spans="1:30" ht="15">
      <c r="A1454" s="65" t="s">
        <v>304</v>
      </c>
      <c r="B1454" s="65" t="s">
        <v>222</v>
      </c>
      <c r="C1454" s="66"/>
      <c r="D1454" s="67"/>
      <c r="E1454" s="66"/>
      <c r="F1454" s="69"/>
      <c r="G1454" s="66"/>
      <c r="H1454" s="70"/>
      <c r="I1454" s="71"/>
      <c r="J1454" s="71"/>
      <c r="K1454" s="34" t="s">
        <v>65</v>
      </c>
      <c r="L1454" s="72">
        <v>1454</v>
      </c>
      <c r="M1454" s="72"/>
      <c r="N1454" s="73"/>
      <c r="O1454" s="79" t="s">
        <v>417</v>
      </c>
      <c r="P1454" s="79">
        <v>1</v>
      </c>
      <c r="Q1454" s="79" t="s">
        <v>418</v>
      </c>
      <c r="R1454" s="79"/>
      <c r="S1454" s="79"/>
      <c r="T1454" s="78" t="str">
        <f>REPLACE(INDEX(GroupVertices[Group],MATCH(Edges24[[#This Row],[Vertex 1]],GroupVertices[Vertex],0)),1,1,"")</f>
        <v>2</v>
      </c>
      <c r="U1454" s="78" t="str">
        <f>REPLACE(INDEX(GroupVertices[Group],MATCH(Edges24[[#This Row],[Vertex 2]],GroupVertices[Vertex],0)),1,1,"")</f>
        <v>3</v>
      </c>
      <c r="V1454" s="48"/>
      <c r="W1454" s="49"/>
      <c r="X1454" s="48"/>
      <c r="Y1454" s="49"/>
      <c r="Z1454" s="48"/>
      <c r="AA1454" s="49"/>
      <c r="AB1454" s="48"/>
      <c r="AC1454" s="49"/>
      <c r="AD1454" s="48"/>
    </row>
    <row r="1455" spans="1:30" ht="15">
      <c r="A1455" s="65" t="s">
        <v>304</v>
      </c>
      <c r="B1455" s="65" t="s">
        <v>396</v>
      </c>
      <c r="C1455" s="66"/>
      <c r="D1455" s="67"/>
      <c r="E1455" s="66"/>
      <c r="F1455" s="69"/>
      <c r="G1455" s="66"/>
      <c r="H1455" s="70"/>
      <c r="I1455" s="71"/>
      <c r="J1455" s="71"/>
      <c r="K1455" s="34" t="s">
        <v>65</v>
      </c>
      <c r="L1455" s="72">
        <v>1455</v>
      </c>
      <c r="M1455" s="72"/>
      <c r="N1455" s="73"/>
      <c r="O1455" s="79" t="s">
        <v>417</v>
      </c>
      <c r="P1455" s="79">
        <v>1</v>
      </c>
      <c r="Q1455" s="79" t="s">
        <v>418</v>
      </c>
      <c r="R1455" s="79"/>
      <c r="S1455" s="79"/>
      <c r="T1455" s="78" t="str">
        <f>REPLACE(INDEX(GroupVertices[Group],MATCH(Edges24[[#This Row],[Vertex 1]],GroupVertices[Vertex],0)),1,1,"")</f>
        <v>2</v>
      </c>
      <c r="U1455" s="78" t="str">
        <f>REPLACE(INDEX(GroupVertices[Group],MATCH(Edges24[[#This Row],[Vertex 2]],GroupVertices[Vertex],0)),1,1,"")</f>
        <v>2</v>
      </c>
      <c r="V1455" s="48"/>
      <c r="W1455" s="49"/>
      <c r="X1455" s="48"/>
      <c r="Y1455" s="49"/>
      <c r="Z1455" s="48"/>
      <c r="AA1455" s="49"/>
      <c r="AB1455" s="48"/>
      <c r="AC1455" s="49"/>
      <c r="AD1455" s="48"/>
    </row>
    <row r="1456" spans="1:30" ht="15">
      <c r="A1456" s="65" t="s">
        <v>199</v>
      </c>
      <c r="B1456" s="65" t="s">
        <v>304</v>
      </c>
      <c r="C1456" s="66"/>
      <c r="D1456" s="67"/>
      <c r="E1456" s="66"/>
      <c r="F1456" s="69"/>
      <c r="G1456" s="66"/>
      <c r="H1456" s="70"/>
      <c r="I1456" s="71"/>
      <c r="J1456" s="71"/>
      <c r="K1456" s="34" t="s">
        <v>65</v>
      </c>
      <c r="L1456" s="72">
        <v>1456</v>
      </c>
      <c r="M1456" s="72"/>
      <c r="N1456" s="73"/>
      <c r="O1456" s="79" t="s">
        <v>417</v>
      </c>
      <c r="P1456" s="79">
        <v>1</v>
      </c>
      <c r="Q1456" s="79" t="s">
        <v>418</v>
      </c>
      <c r="R1456" s="79"/>
      <c r="S1456" s="79"/>
      <c r="T1456" s="78" t="str">
        <f>REPLACE(INDEX(GroupVertices[Group],MATCH(Edges24[[#This Row],[Vertex 1]],GroupVertices[Vertex],0)),1,1,"")</f>
        <v>1</v>
      </c>
      <c r="U1456" s="78" t="str">
        <f>REPLACE(INDEX(GroupVertices[Group],MATCH(Edges24[[#This Row],[Vertex 2]],GroupVertices[Vertex],0)),1,1,"")</f>
        <v>2</v>
      </c>
      <c r="V1456" s="48"/>
      <c r="W1456" s="49"/>
      <c r="X1456" s="48"/>
      <c r="Y1456" s="49"/>
      <c r="Z1456" s="48"/>
      <c r="AA1456" s="49"/>
      <c r="AB1456" s="48"/>
      <c r="AC1456" s="49"/>
      <c r="AD1456" s="48"/>
    </row>
    <row r="1457" spans="1:30" ht="15">
      <c r="A1457" s="65" t="s">
        <v>356</v>
      </c>
      <c r="B1457" s="65" t="s">
        <v>304</v>
      </c>
      <c r="C1457" s="66"/>
      <c r="D1457" s="67"/>
      <c r="E1457" s="66"/>
      <c r="F1457" s="69"/>
      <c r="G1457" s="66"/>
      <c r="H1457" s="70"/>
      <c r="I1457" s="71"/>
      <c r="J1457" s="71"/>
      <c r="K1457" s="34" t="s">
        <v>65</v>
      </c>
      <c r="L1457" s="72">
        <v>1457</v>
      </c>
      <c r="M1457" s="72"/>
      <c r="N1457" s="73"/>
      <c r="O1457" s="79" t="s">
        <v>417</v>
      </c>
      <c r="P1457" s="79">
        <v>1</v>
      </c>
      <c r="Q1457" s="79" t="s">
        <v>418</v>
      </c>
      <c r="R1457" s="79"/>
      <c r="S1457" s="79"/>
      <c r="T1457" s="78" t="str">
        <f>REPLACE(INDEX(GroupVertices[Group],MATCH(Edges24[[#This Row],[Vertex 1]],GroupVertices[Vertex],0)),1,1,"")</f>
        <v>2</v>
      </c>
      <c r="U1457" s="78" t="str">
        <f>REPLACE(INDEX(GroupVertices[Group],MATCH(Edges24[[#This Row],[Vertex 2]],GroupVertices[Vertex],0)),1,1,"")</f>
        <v>2</v>
      </c>
      <c r="V1457" s="48"/>
      <c r="W1457" s="49"/>
      <c r="X1457" s="48"/>
      <c r="Y1457" s="49"/>
      <c r="Z1457" s="48"/>
      <c r="AA1457" s="49"/>
      <c r="AB1457" s="48"/>
      <c r="AC1457" s="49"/>
      <c r="AD1457" s="48"/>
    </row>
    <row r="1458" spans="1:30" ht="15">
      <c r="A1458" s="65" t="s">
        <v>275</v>
      </c>
      <c r="B1458" s="65" t="s">
        <v>351</v>
      </c>
      <c r="C1458" s="66"/>
      <c r="D1458" s="67"/>
      <c r="E1458" s="66"/>
      <c r="F1458" s="69"/>
      <c r="G1458" s="66"/>
      <c r="H1458" s="70"/>
      <c r="I1458" s="71"/>
      <c r="J1458" s="71"/>
      <c r="K1458" s="34" t="s">
        <v>66</v>
      </c>
      <c r="L1458" s="72">
        <v>1458</v>
      </c>
      <c r="M1458" s="72"/>
      <c r="N1458" s="73"/>
      <c r="O1458" s="79" t="s">
        <v>417</v>
      </c>
      <c r="P1458" s="79">
        <v>1</v>
      </c>
      <c r="Q1458" s="79" t="s">
        <v>418</v>
      </c>
      <c r="R1458" s="79"/>
      <c r="S1458" s="79"/>
      <c r="T1458" s="78" t="str">
        <f>REPLACE(INDEX(GroupVertices[Group],MATCH(Edges24[[#This Row],[Vertex 1]],GroupVertices[Vertex],0)),1,1,"")</f>
        <v>3</v>
      </c>
      <c r="U1458" s="78" t="str">
        <f>REPLACE(INDEX(GroupVertices[Group],MATCH(Edges24[[#This Row],[Vertex 2]],GroupVertices[Vertex],0)),1,1,"")</f>
        <v>4</v>
      </c>
      <c r="V1458" s="48"/>
      <c r="W1458" s="49"/>
      <c r="X1458" s="48"/>
      <c r="Y1458" s="49"/>
      <c r="Z1458" s="48"/>
      <c r="AA1458" s="49"/>
      <c r="AB1458" s="48"/>
      <c r="AC1458" s="49"/>
      <c r="AD1458" s="48"/>
    </row>
    <row r="1459" spans="1:30" ht="15">
      <c r="A1459" s="65" t="s">
        <v>339</v>
      </c>
      <c r="B1459" s="65" t="s">
        <v>351</v>
      </c>
      <c r="C1459" s="66"/>
      <c r="D1459" s="67"/>
      <c r="E1459" s="66"/>
      <c r="F1459" s="69"/>
      <c r="G1459" s="66"/>
      <c r="H1459" s="70"/>
      <c r="I1459" s="71"/>
      <c r="J1459" s="71"/>
      <c r="K1459" s="34" t="s">
        <v>66</v>
      </c>
      <c r="L1459" s="72">
        <v>1459</v>
      </c>
      <c r="M1459" s="72"/>
      <c r="N1459" s="73"/>
      <c r="O1459" s="79" t="s">
        <v>417</v>
      </c>
      <c r="P1459" s="79">
        <v>1</v>
      </c>
      <c r="Q1459" s="79" t="s">
        <v>418</v>
      </c>
      <c r="R1459" s="79"/>
      <c r="S1459" s="79"/>
      <c r="T1459" s="78" t="str">
        <f>REPLACE(INDEX(GroupVertices[Group],MATCH(Edges24[[#This Row],[Vertex 1]],GroupVertices[Vertex],0)),1,1,"")</f>
        <v>2</v>
      </c>
      <c r="U1459" s="78" t="str">
        <f>REPLACE(INDEX(GroupVertices[Group],MATCH(Edges24[[#This Row],[Vertex 2]],GroupVertices[Vertex],0)),1,1,"")</f>
        <v>4</v>
      </c>
      <c r="V1459" s="48"/>
      <c r="W1459" s="49"/>
      <c r="X1459" s="48"/>
      <c r="Y1459" s="49"/>
      <c r="Z1459" s="48"/>
      <c r="AA1459" s="49"/>
      <c r="AB1459" s="48"/>
      <c r="AC1459" s="49"/>
      <c r="AD1459" s="48"/>
    </row>
    <row r="1460" spans="1:30" ht="15">
      <c r="A1460" s="65" t="s">
        <v>351</v>
      </c>
      <c r="B1460" s="65" t="s">
        <v>242</v>
      </c>
      <c r="C1460" s="66"/>
      <c r="D1460" s="67"/>
      <c r="E1460" s="66"/>
      <c r="F1460" s="69"/>
      <c r="G1460" s="66"/>
      <c r="H1460" s="70"/>
      <c r="I1460" s="71"/>
      <c r="J1460" s="71"/>
      <c r="K1460" s="34" t="s">
        <v>65</v>
      </c>
      <c r="L1460" s="72">
        <v>1460</v>
      </c>
      <c r="M1460" s="72"/>
      <c r="N1460" s="73"/>
      <c r="O1460" s="79" t="s">
        <v>417</v>
      </c>
      <c r="P1460" s="79">
        <v>1</v>
      </c>
      <c r="Q1460" s="79" t="s">
        <v>418</v>
      </c>
      <c r="R1460" s="79"/>
      <c r="S1460" s="79"/>
      <c r="T1460" s="78" t="str">
        <f>REPLACE(INDEX(GroupVertices[Group],MATCH(Edges24[[#This Row],[Vertex 1]],GroupVertices[Vertex],0)),1,1,"")</f>
        <v>4</v>
      </c>
      <c r="U1460" s="78" t="str">
        <f>REPLACE(INDEX(GroupVertices[Group],MATCH(Edges24[[#This Row],[Vertex 2]],GroupVertices[Vertex],0)),1,1,"")</f>
        <v>2</v>
      </c>
      <c r="V1460" s="48"/>
      <c r="W1460" s="49"/>
      <c r="X1460" s="48"/>
      <c r="Y1460" s="49"/>
      <c r="Z1460" s="48"/>
      <c r="AA1460" s="49"/>
      <c r="AB1460" s="48"/>
      <c r="AC1460" s="49"/>
      <c r="AD1460" s="48"/>
    </row>
    <row r="1461" spans="1:30" ht="15">
      <c r="A1461" s="65" t="s">
        <v>351</v>
      </c>
      <c r="B1461" s="65" t="s">
        <v>396</v>
      </c>
      <c r="C1461" s="66"/>
      <c r="D1461" s="67"/>
      <c r="E1461" s="66"/>
      <c r="F1461" s="69"/>
      <c r="G1461" s="66"/>
      <c r="H1461" s="70"/>
      <c r="I1461" s="71"/>
      <c r="J1461" s="71"/>
      <c r="K1461" s="34" t="s">
        <v>65</v>
      </c>
      <c r="L1461" s="72">
        <v>1461</v>
      </c>
      <c r="M1461" s="72"/>
      <c r="N1461" s="73"/>
      <c r="O1461" s="79" t="s">
        <v>417</v>
      </c>
      <c r="P1461" s="79">
        <v>1</v>
      </c>
      <c r="Q1461" s="79" t="s">
        <v>418</v>
      </c>
      <c r="R1461" s="79"/>
      <c r="S1461" s="79"/>
      <c r="T1461" s="78" t="str">
        <f>REPLACE(INDEX(GroupVertices[Group],MATCH(Edges24[[#This Row],[Vertex 1]],GroupVertices[Vertex],0)),1,1,"")</f>
        <v>4</v>
      </c>
      <c r="U1461" s="78" t="str">
        <f>REPLACE(INDEX(GroupVertices[Group],MATCH(Edges24[[#This Row],[Vertex 2]],GroupVertices[Vertex],0)),1,1,"")</f>
        <v>2</v>
      </c>
      <c r="V1461" s="48"/>
      <c r="W1461" s="49"/>
      <c r="X1461" s="48"/>
      <c r="Y1461" s="49"/>
      <c r="Z1461" s="48"/>
      <c r="AA1461" s="49"/>
      <c r="AB1461" s="48"/>
      <c r="AC1461" s="49"/>
      <c r="AD1461" s="48"/>
    </row>
    <row r="1462" spans="1:30" ht="15">
      <c r="A1462" s="65" t="s">
        <v>351</v>
      </c>
      <c r="B1462" s="65" t="s">
        <v>275</v>
      </c>
      <c r="C1462" s="66"/>
      <c r="D1462" s="67"/>
      <c r="E1462" s="66"/>
      <c r="F1462" s="69"/>
      <c r="G1462" s="66"/>
      <c r="H1462" s="70"/>
      <c r="I1462" s="71"/>
      <c r="J1462" s="71"/>
      <c r="K1462" s="34" t="s">
        <v>66</v>
      </c>
      <c r="L1462" s="72">
        <v>1462</v>
      </c>
      <c r="M1462" s="72"/>
      <c r="N1462" s="73"/>
      <c r="O1462" s="79" t="s">
        <v>417</v>
      </c>
      <c r="P1462" s="79">
        <v>1</v>
      </c>
      <c r="Q1462" s="79" t="s">
        <v>418</v>
      </c>
      <c r="R1462" s="79"/>
      <c r="S1462" s="79"/>
      <c r="T1462" s="78" t="str">
        <f>REPLACE(INDEX(GroupVertices[Group],MATCH(Edges24[[#This Row],[Vertex 1]],GroupVertices[Vertex],0)),1,1,"")</f>
        <v>4</v>
      </c>
      <c r="U1462" s="78" t="str">
        <f>REPLACE(INDEX(GroupVertices[Group],MATCH(Edges24[[#This Row],[Vertex 2]],GroupVertices[Vertex],0)),1,1,"")</f>
        <v>3</v>
      </c>
      <c r="V1462" s="48"/>
      <c r="W1462" s="49"/>
      <c r="X1462" s="48"/>
      <c r="Y1462" s="49"/>
      <c r="Z1462" s="48"/>
      <c r="AA1462" s="49"/>
      <c r="AB1462" s="48"/>
      <c r="AC1462" s="49"/>
      <c r="AD1462" s="48"/>
    </row>
    <row r="1463" spans="1:30" ht="15">
      <c r="A1463" s="65" t="s">
        <v>351</v>
      </c>
      <c r="B1463" s="65" t="s">
        <v>339</v>
      </c>
      <c r="C1463" s="66"/>
      <c r="D1463" s="67"/>
      <c r="E1463" s="66"/>
      <c r="F1463" s="69"/>
      <c r="G1463" s="66"/>
      <c r="H1463" s="70"/>
      <c r="I1463" s="71"/>
      <c r="J1463" s="71"/>
      <c r="K1463" s="34" t="s">
        <v>66</v>
      </c>
      <c r="L1463" s="72">
        <v>1463</v>
      </c>
      <c r="M1463" s="72"/>
      <c r="N1463" s="73"/>
      <c r="O1463" s="79" t="s">
        <v>417</v>
      </c>
      <c r="P1463" s="79">
        <v>1</v>
      </c>
      <c r="Q1463" s="79" t="s">
        <v>418</v>
      </c>
      <c r="R1463" s="79"/>
      <c r="S1463" s="79"/>
      <c r="T1463" s="78" t="str">
        <f>REPLACE(INDEX(GroupVertices[Group],MATCH(Edges24[[#This Row],[Vertex 1]],GroupVertices[Vertex],0)),1,1,"")</f>
        <v>4</v>
      </c>
      <c r="U1463" s="78" t="str">
        <f>REPLACE(INDEX(GroupVertices[Group],MATCH(Edges24[[#This Row],[Vertex 2]],GroupVertices[Vertex],0)),1,1,"")</f>
        <v>2</v>
      </c>
      <c r="V1463" s="48"/>
      <c r="W1463" s="49"/>
      <c r="X1463" s="48"/>
      <c r="Y1463" s="49"/>
      <c r="Z1463" s="48"/>
      <c r="AA1463" s="49"/>
      <c r="AB1463" s="48"/>
      <c r="AC1463" s="49"/>
      <c r="AD1463" s="48"/>
    </row>
    <row r="1464" spans="1:30" ht="15">
      <c r="A1464" s="65" t="s">
        <v>199</v>
      </c>
      <c r="B1464" s="65" t="s">
        <v>351</v>
      </c>
      <c r="C1464" s="66"/>
      <c r="D1464" s="67"/>
      <c r="E1464" s="66"/>
      <c r="F1464" s="69"/>
      <c r="G1464" s="66"/>
      <c r="H1464" s="70"/>
      <c r="I1464" s="71"/>
      <c r="J1464" s="71"/>
      <c r="K1464" s="34" t="s">
        <v>65</v>
      </c>
      <c r="L1464" s="72">
        <v>1464</v>
      </c>
      <c r="M1464" s="72"/>
      <c r="N1464" s="73"/>
      <c r="O1464" s="79" t="s">
        <v>417</v>
      </c>
      <c r="P1464" s="79">
        <v>1</v>
      </c>
      <c r="Q1464" s="79" t="s">
        <v>418</v>
      </c>
      <c r="R1464" s="79"/>
      <c r="S1464" s="79"/>
      <c r="T1464" s="78" t="str">
        <f>REPLACE(INDEX(GroupVertices[Group],MATCH(Edges24[[#This Row],[Vertex 1]],GroupVertices[Vertex],0)),1,1,"")</f>
        <v>1</v>
      </c>
      <c r="U1464" s="78" t="str">
        <f>REPLACE(INDEX(GroupVertices[Group],MATCH(Edges24[[#This Row],[Vertex 2]],GroupVertices[Vertex],0)),1,1,"")</f>
        <v>4</v>
      </c>
      <c r="V1464" s="48"/>
      <c r="W1464" s="49"/>
      <c r="X1464" s="48"/>
      <c r="Y1464" s="49"/>
      <c r="Z1464" s="48"/>
      <c r="AA1464" s="49"/>
      <c r="AB1464" s="48"/>
      <c r="AC1464" s="49"/>
      <c r="AD1464" s="48"/>
    </row>
    <row r="1465" spans="1:30" ht="15">
      <c r="A1465" s="65" t="s">
        <v>356</v>
      </c>
      <c r="B1465" s="65" t="s">
        <v>351</v>
      </c>
      <c r="C1465" s="66"/>
      <c r="D1465" s="67"/>
      <c r="E1465" s="66"/>
      <c r="F1465" s="69"/>
      <c r="G1465" s="66"/>
      <c r="H1465" s="70"/>
      <c r="I1465" s="71"/>
      <c r="J1465" s="71"/>
      <c r="K1465" s="34" t="s">
        <v>65</v>
      </c>
      <c r="L1465" s="72">
        <v>1465</v>
      </c>
      <c r="M1465" s="72"/>
      <c r="N1465" s="73"/>
      <c r="O1465" s="79" t="s">
        <v>417</v>
      </c>
      <c r="P1465" s="79">
        <v>1</v>
      </c>
      <c r="Q1465" s="79" t="s">
        <v>418</v>
      </c>
      <c r="R1465" s="79"/>
      <c r="S1465" s="79"/>
      <c r="T1465" s="78" t="str">
        <f>REPLACE(INDEX(GroupVertices[Group],MATCH(Edges24[[#This Row],[Vertex 1]],GroupVertices[Vertex],0)),1,1,"")</f>
        <v>2</v>
      </c>
      <c r="U1465" s="78" t="str">
        <f>REPLACE(INDEX(GroupVertices[Group],MATCH(Edges24[[#This Row],[Vertex 2]],GroupVertices[Vertex],0)),1,1,"")</f>
        <v>4</v>
      </c>
      <c r="V1465" s="48"/>
      <c r="W1465" s="49"/>
      <c r="X1465" s="48"/>
      <c r="Y1465" s="49"/>
      <c r="Z1465" s="48"/>
      <c r="AA1465" s="49"/>
      <c r="AB1465" s="48"/>
      <c r="AC1465" s="49"/>
      <c r="AD1465" s="48"/>
    </row>
    <row r="1466" spans="1:30" ht="15">
      <c r="A1466" s="65" t="s">
        <v>242</v>
      </c>
      <c r="B1466" s="65" t="s">
        <v>356</v>
      </c>
      <c r="C1466" s="66"/>
      <c r="D1466" s="67"/>
      <c r="E1466" s="66"/>
      <c r="F1466" s="69"/>
      <c r="G1466" s="66"/>
      <c r="H1466" s="70"/>
      <c r="I1466" s="71"/>
      <c r="J1466" s="71"/>
      <c r="K1466" s="34" t="s">
        <v>66</v>
      </c>
      <c r="L1466" s="72">
        <v>1466</v>
      </c>
      <c r="M1466" s="72"/>
      <c r="N1466" s="73"/>
      <c r="O1466" s="79" t="s">
        <v>417</v>
      </c>
      <c r="P1466" s="79">
        <v>1</v>
      </c>
      <c r="Q1466" s="79" t="s">
        <v>418</v>
      </c>
      <c r="R1466" s="79"/>
      <c r="S1466" s="79"/>
      <c r="T1466" s="78" t="str">
        <f>REPLACE(INDEX(GroupVertices[Group],MATCH(Edges24[[#This Row],[Vertex 1]],GroupVertices[Vertex],0)),1,1,"")</f>
        <v>2</v>
      </c>
      <c r="U1466" s="78" t="str">
        <f>REPLACE(INDEX(GroupVertices[Group],MATCH(Edges24[[#This Row],[Vertex 2]],GroupVertices[Vertex],0)),1,1,"")</f>
        <v>2</v>
      </c>
      <c r="V1466" s="48"/>
      <c r="W1466" s="49"/>
      <c r="X1466" s="48"/>
      <c r="Y1466" s="49"/>
      <c r="Z1466" s="48"/>
      <c r="AA1466" s="49"/>
      <c r="AB1466" s="48"/>
      <c r="AC1466" s="49"/>
      <c r="AD1466" s="48"/>
    </row>
    <row r="1467" spans="1:30" ht="15">
      <c r="A1467" s="65" t="s">
        <v>339</v>
      </c>
      <c r="B1467" s="65" t="s">
        <v>356</v>
      </c>
      <c r="C1467" s="66"/>
      <c r="D1467" s="67"/>
      <c r="E1467" s="66"/>
      <c r="F1467" s="69"/>
      <c r="G1467" s="66"/>
      <c r="H1467" s="70"/>
      <c r="I1467" s="71"/>
      <c r="J1467" s="71"/>
      <c r="K1467" s="34" t="s">
        <v>65</v>
      </c>
      <c r="L1467" s="72">
        <v>1467</v>
      </c>
      <c r="M1467" s="72"/>
      <c r="N1467" s="73"/>
      <c r="O1467" s="79" t="s">
        <v>417</v>
      </c>
      <c r="P1467" s="79">
        <v>1</v>
      </c>
      <c r="Q1467" s="79" t="s">
        <v>418</v>
      </c>
      <c r="R1467" s="79"/>
      <c r="S1467" s="79"/>
      <c r="T1467" s="78" t="str">
        <f>REPLACE(INDEX(GroupVertices[Group],MATCH(Edges24[[#This Row],[Vertex 1]],GroupVertices[Vertex],0)),1,1,"")</f>
        <v>2</v>
      </c>
      <c r="U1467" s="78" t="str">
        <f>REPLACE(INDEX(GroupVertices[Group],MATCH(Edges24[[#This Row],[Vertex 2]],GroupVertices[Vertex],0)),1,1,"")</f>
        <v>2</v>
      </c>
      <c r="V1467" s="48"/>
      <c r="W1467" s="49"/>
      <c r="X1467" s="48"/>
      <c r="Y1467" s="49"/>
      <c r="Z1467" s="48"/>
      <c r="AA1467" s="49"/>
      <c r="AB1467" s="48"/>
      <c r="AC1467" s="49"/>
      <c r="AD1467" s="48"/>
    </row>
    <row r="1468" spans="1:30" ht="15">
      <c r="A1468" s="65" t="s">
        <v>356</v>
      </c>
      <c r="B1468" s="65" t="s">
        <v>242</v>
      </c>
      <c r="C1468" s="66"/>
      <c r="D1468" s="67"/>
      <c r="E1468" s="66"/>
      <c r="F1468" s="69"/>
      <c r="G1468" s="66"/>
      <c r="H1468" s="70"/>
      <c r="I1468" s="71"/>
      <c r="J1468" s="71"/>
      <c r="K1468" s="34" t="s">
        <v>66</v>
      </c>
      <c r="L1468" s="72">
        <v>1468</v>
      </c>
      <c r="M1468" s="72"/>
      <c r="N1468" s="73"/>
      <c r="O1468" s="79" t="s">
        <v>417</v>
      </c>
      <c r="P1468" s="79">
        <v>1</v>
      </c>
      <c r="Q1468" s="79" t="s">
        <v>418</v>
      </c>
      <c r="R1468" s="79"/>
      <c r="S1468" s="79"/>
      <c r="T1468" s="78" t="str">
        <f>REPLACE(INDEX(GroupVertices[Group],MATCH(Edges24[[#This Row],[Vertex 1]],GroupVertices[Vertex],0)),1,1,"")</f>
        <v>2</v>
      </c>
      <c r="U1468" s="78" t="str">
        <f>REPLACE(INDEX(GroupVertices[Group],MATCH(Edges24[[#This Row],[Vertex 2]],GroupVertices[Vertex],0)),1,1,"")</f>
        <v>2</v>
      </c>
      <c r="V1468" s="48"/>
      <c r="W1468" s="49"/>
      <c r="X1468" s="48"/>
      <c r="Y1468" s="49"/>
      <c r="Z1468" s="48"/>
      <c r="AA1468" s="49"/>
      <c r="AB1468" s="48"/>
      <c r="AC1468" s="49"/>
      <c r="AD1468" s="48"/>
    </row>
    <row r="1469" spans="1:30" ht="15">
      <c r="A1469" s="65" t="s">
        <v>199</v>
      </c>
      <c r="B1469" s="65" t="s">
        <v>356</v>
      </c>
      <c r="C1469" s="66"/>
      <c r="D1469" s="67"/>
      <c r="E1469" s="66"/>
      <c r="F1469" s="69"/>
      <c r="G1469" s="66"/>
      <c r="H1469" s="70"/>
      <c r="I1469" s="71"/>
      <c r="J1469" s="71"/>
      <c r="K1469" s="34" t="s">
        <v>65</v>
      </c>
      <c r="L1469" s="72">
        <v>1469</v>
      </c>
      <c r="M1469" s="72"/>
      <c r="N1469" s="73"/>
      <c r="O1469" s="79" t="s">
        <v>417</v>
      </c>
      <c r="P1469" s="79">
        <v>1</v>
      </c>
      <c r="Q1469" s="79" t="s">
        <v>418</v>
      </c>
      <c r="R1469" s="79"/>
      <c r="S1469" s="79"/>
      <c r="T1469" s="78" t="str">
        <f>REPLACE(INDEX(GroupVertices[Group],MATCH(Edges24[[#This Row],[Vertex 1]],GroupVertices[Vertex],0)),1,1,"")</f>
        <v>1</v>
      </c>
      <c r="U1469" s="78" t="str">
        <f>REPLACE(INDEX(GroupVertices[Group],MATCH(Edges24[[#This Row],[Vertex 2]],GroupVertices[Vertex],0)),1,1,"")</f>
        <v>2</v>
      </c>
      <c r="V1469" s="48"/>
      <c r="W1469" s="49"/>
      <c r="X1469" s="48"/>
      <c r="Y1469" s="49"/>
      <c r="Z1469" s="48"/>
      <c r="AA1469" s="49"/>
      <c r="AB1469" s="48"/>
      <c r="AC1469" s="49"/>
      <c r="AD1469" s="48"/>
    </row>
    <row r="1470" spans="1:30" ht="15">
      <c r="A1470" s="65" t="s">
        <v>199</v>
      </c>
      <c r="B1470" s="65" t="s">
        <v>397</v>
      </c>
      <c r="C1470" s="66"/>
      <c r="D1470" s="67"/>
      <c r="E1470" s="66"/>
      <c r="F1470" s="69"/>
      <c r="G1470" s="66"/>
      <c r="H1470" s="70"/>
      <c r="I1470" s="71"/>
      <c r="J1470" s="71"/>
      <c r="K1470" s="34" t="s">
        <v>65</v>
      </c>
      <c r="L1470" s="72">
        <v>1470</v>
      </c>
      <c r="M1470" s="72"/>
      <c r="N1470" s="73"/>
      <c r="O1470" s="79" t="s">
        <v>417</v>
      </c>
      <c r="P1470" s="79">
        <v>1</v>
      </c>
      <c r="Q1470" s="79" t="s">
        <v>418</v>
      </c>
      <c r="R1470" s="79"/>
      <c r="S1470" s="79"/>
      <c r="T1470" s="78" t="str">
        <f>REPLACE(INDEX(GroupVertices[Group],MATCH(Edges24[[#This Row],[Vertex 1]],GroupVertices[Vertex],0)),1,1,"")</f>
        <v>1</v>
      </c>
      <c r="U1470" s="78" t="str">
        <f>REPLACE(INDEX(GroupVertices[Group],MATCH(Edges24[[#This Row],[Vertex 2]],GroupVertices[Vertex],0)),1,1,"")</f>
        <v>5</v>
      </c>
      <c r="V1470" s="48"/>
      <c r="W1470" s="49"/>
      <c r="X1470" s="48"/>
      <c r="Y1470" s="49"/>
      <c r="Z1470" s="48"/>
      <c r="AA1470" s="49"/>
      <c r="AB1470" s="48"/>
      <c r="AC1470" s="49"/>
      <c r="AD1470" s="48"/>
    </row>
    <row r="1471" spans="1:30" ht="15">
      <c r="A1471" s="65" t="s">
        <v>347</v>
      </c>
      <c r="B1471" s="65" t="s">
        <v>397</v>
      </c>
      <c r="C1471" s="66"/>
      <c r="D1471" s="67"/>
      <c r="E1471" s="66"/>
      <c r="F1471" s="69"/>
      <c r="G1471" s="66"/>
      <c r="H1471" s="70"/>
      <c r="I1471" s="71"/>
      <c r="J1471" s="71"/>
      <c r="K1471" s="34" t="s">
        <v>65</v>
      </c>
      <c r="L1471" s="72">
        <v>1471</v>
      </c>
      <c r="M1471" s="72"/>
      <c r="N1471" s="73"/>
      <c r="O1471" s="79" t="s">
        <v>417</v>
      </c>
      <c r="P1471" s="79">
        <v>1</v>
      </c>
      <c r="Q1471" s="79" t="s">
        <v>418</v>
      </c>
      <c r="R1471" s="79"/>
      <c r="S1471" s="79"/>
      <c r="T1471" s="78" t="str">
        <f>REPLACE(INDEX(GroupVertices[Group],MATCH(Edges24[[#This Row],[Vertex 1]],GroupVertices[Vertex],0)),1,1,"")</f>
        <v>3</v>
      </c>
      <c r="U1471" s="78" t="str">
        <f>REPLACE(INDEX(GroupVertices[Group],MATCH(Edges24[[#This Row],[Vertex 2]],GroupVertices[Vertex],0)),1,1,"")</f>
        <v>5</v>
      </c>
      <c r="V1471" s="48"/>
      <c r="W1471" s="49"/>
      <c r="X1471" s="48"/>
      <c r="Y1471" s="49"/>
      <c r="Z1471" s="48"/>
      <c r="AA1471" s="49"/>
      <c r="AB1471" s="48"/>
      <c r="AC1471" s="49"/>
      <c r="AD1471" s="48"/>
    </row>
    <row r="1472" spans="1:30" ht="15">
      <c r="A1472" s="65" t="s">
        <v>357</v>
      </c>
      <c r="B1472" s="65" t="s">
        <v>397</v>
      </c>
      <c r="C1472" s="66"/>
      <c r="D1472" s="67"/>
      <c r="E1472" s="66"/>
      <c r="F1472" s="69"/>
      <c r="G1472" s="66"/>
      <c r="H1472" s="70"/>
      <c r="I1472" s="71"/>
      <c r="J1472" s="71"/>
      <c r="K1472" s="34" t="s">
        <v>65</v>
      </c>
      <c r="L1472" s="72">
        <v>1472</v>
      </c>
      <c r="M1472" s="72"/>
      <c r="N1472" s="73"/>
      <c r="O1472" s="79" t="s">
        <v>417</v>
      </c>
      <c r="P1472" s="79">
        <v>1</v>
      </c>
      <c r="Q1472" s="79" t="s">
        <v>418</v>
      </c>
      <c r="R1472" s="79"/>
      <c r="S1472" s="79"/>
      <c r="T1472" s="78" t="str">
        <f>REPLACE(INDEX(GroupVertices[Group],MATCH(Edges24[[#This Row],[Vertex 1]],GroupVertices[Vertex],0)),1,1,"")</f>
        <v>2</v>
      </c>
      <c r="U1472" s="78" t="str">
        <f>REPLACE(INDEX(GroupVertices[Group],MATCH(Edges24[[#This Row],[Vertex 2]],GroupVertices[Vertex],0)),1,1,"")</f>
        <v>5</v>
      </c>
      <c r="V1472" s="48"/>
      <c r="W1472" s="49"/>
      <c r="X1472" s="48"/>
      <c r="Y1472" s="49"/>
      <c r="Z1472" s="48"/>
      <c r="AA1472" s="49"/>
      <c r="AB1472" s="48"/>
      <c r="AC1472" s="49"/>
      <c r="AD1472" s="48"/>
    </row>
    <row r="1473" spans="1:30" ht="15">
      <c r="A1473" s="65" t="s">
        <v>242</v>
      </c>
      <c r="B1473" s="65" t="s">
        <v>295</v>
      </c>
      <c r="C1473" s="66"/>
      <c r="D1473" s="67"/>
      <c r="E1473" s="66"/>
      <c r="F1473" s="69"/>
      <c r="G1473" s="66"/>
      <c r="H1473" s="70"/>
      <c r="I1473" s="71"/>
      <c r="J1473" s="71"/>
      <c r="K1473" s="34" t="s">
        <v>65</v>
      </c>
      <c r="L1473" s="72">
        <v>1473</v>
      </c>
      <c r="M1473" s="72"/>
      <c r="N1473" s="73"/>
      <c r="O1473" s="79" t="s">
        <v>417</v>
      </c>
      <c r="P1473" s="79">
        <v>1</v>
      </c>
      <c r="Q1473" s="79" t="s">
        <v>418</v>
      </c>
      <c r="R1473" s="79"/>
      <c r="S1473" s="79"/>
      <c r="T1473" s="78" t="str">
        <f>REPLACE(INDEX(GroupVertices[Group],MATCH(Edges24[[#This Row],[Vertex 1]],GroupVertices[Vertex],0)),1,1,"")</f>
        <v>2</v>
      </c>
      <c r="U1473" s="78" t="str">
        <f>REPLACE(INDEX(GroupVertices[Group],MATCH(Edges24[[#This Row],[Vertex 2]],GroupVertices[Vertex],0)),1,1,"")</f>
        <v>2</v>
      </c>
      <c r="V1473" s="48"/>
      <c r="W1473" s="49"/>
      <c r="X1473" s="48"/>
      <c r="Y1473" s="49"/>
      <c r="Z1473" s="48"/>
      <c r="AA1473" s="49"/>
      <c r="AB1473" s="48"/>
      <c r="AC1473" s="49"/>
      <c r="AD1473" s="48"/>
    </row>
    <row r="1474" spans="1:30" ht="15">
      <c r="A1474" s="65" t="s">
        <v>283</v>
      </c>
      <c r="B1474" s="65" t="s">
        <v>295</v>
      </c>
      <c r="C1474" s="66"/>
      <c r="D1474" s="67"/>
      <c r="E1474" s="66"/>
      <c r="F1474" s="69"/>
      <c r="G1474" s="66"/>
      <c r="H1474" s="70"/>
      <c r="I1474" s="71"/>
      <c r="J1474" s="71"/>
      <c r="K1474" s="34" t="s">
        <v>65</v>
      </c>
      <c r="L1474" s="72">
        <v>1474</v>
      </c>
      <c r="M1474" s="72"/>
      <c r="N1474" s="73"/>
      <c r="O1474" s="79" t="s">
        <v>417</v>
      </c>
      <c r="P1474" s="79">
        <v>1</v>
      </c>
      <c r="Q1474" s="79" t="s">
        <v>418</v>
      </c>
      <c r="R1474" s="79"/>
      <c r="S1474" s="79"/>
      <c r="T1474" s="78" t="str">
        <f>REPLACE(INDEX(GroupVertices[Group],MATCH(Edges24[[#This Row],[Vertex 1]],GroupVertices[Vertex],0)),1,1,"")</f>
        <v>2</v>
      </c>
      <c r="U1474" s="78" t="str">
        <f>REPLACE(INDEX(GroupVertices[Group],MATCH(Edges24[[#This Row],[Vertex 2]],GroupVertices[Vertex],0)),1,1,"")</f>
        <v>2</v>
      </c>
      <c r="V1474" s="48"/>
      <c r="W1474" s="49"/>
      <c r="X1474" s="48"/>
      <c r="Y1474" s="49"/>
      <c r="Z1474" s="48"/>
      <c r="AA1474" s="49"/>
      <c r="AB1474" s="48"/>
      <c r="AC1474" s="49"/>
      <c r="AD1474" s="48"/>
    </row>
    <row r="1475" spans="1:30" ht="15">
      <c r="A1475" s="65" t="s">
        <v>199</v>
      </c>
      <c r="B1475" s="65" t="s">
        <v>295</v>
      </c>
      <c r="C1475" s="66"/>
      <c r="D1475" s="67"/>
      <c r="E1475" s="66"/>
      <c r="F1475" s="69"/>
      <c r="G1475" s="66"/>
      <c r="H1475" s="70"/>
      <c r="I1475" s="71"/>
      <c r="J1475" s="71"/>
      <c r="K1475" s="34" t="s">
        <v>65</v>
      </c>
      <c r="L1475" s="72">
        <v>1475</v>
      </c>
      <c r="M1475" s="72"/>
      <c r="N1475" s="73"/>
      <c r="O1475" s="79" t="s">
        <v>417</v>
      </c>
      <c r="P1475" s="79">
        <v>1</v>
      </c>
      <c r="Q1475" s="79" t="s">
        <v>418</v>
      </c>
      <c r="R1475" s="79"/>
      <c r="S1475" s="79"/>
      <c r="T1475" s="78" t="str">
        <f>REPLACE(INDEX(GroupVertices[Group],MATCH(Edges24[[#This Row],[Vertex 1]],GroupVertices[Vertex],0)),1,1,"")</f>
        <v>1</v>
      </c>
      <c r="U1475" s="78" t="str">
        <f>REPLACE(INDEX(GroupVertices[Group],MATCH(Edges24[[#This Row],[Vertex 2]],GroupVertices[Vertex],0)),1,1,"")</f>
        <v>2</v>
      </c>
      <c r="V1475" s="48"/>
      <c r="W1475" s="49"/>
      <c r="X1475" s="48"/>
      <c r="Y1475" s="49"/>
      <c r="Z1475" s="48"/>
      <c r="AA1475" s="49"/>
      <c r="AB1475" s="48"/>
      <c r="AC1475" s="49"/>
      <c r="AD1475" s="48"/>
    </row>
    <row r="1476" spans="1:30" ht="15">
      <c r="A1476" s="65" t="s">
        <v>305</v>
      </c>
      <c r="B1476" s="65" t="s">
        <v>295</v>
      </c>
      <c r="C1476" s="66"/>
      <c r="D1476" s="67"/>
      <c r="E1476" s="66"/>
      <c r="F1476" s="69"/>
      <c r="G1476" s="66"/>
      <c r="H1476" s="70"/>
      <c r="I1476" s="71"/>
      <c r="J1476" s="71"/>
      <c r="K1476" s="34" t="s">
        <v>65</v>
      </c>
      <c r="L1476" s="72">
        <v>1476</v>
      </c>
      <c r="M1476" s="72"/>
      <c r="N1476" s="73"/>
      <c r="O1476" s="79" t="s">
        <v>417</v>
      </c>
      <c r="P1476" s="79">
        <v>1</v>
      </c>
      <c r="Q1476" s="79" t="s">
        <v>418</v>
      </c>
      <c r="R1476" s="79"/>
      <c r="S1476" s="79"/>
      <c r="T1476" s="78" t="str">
        <f>REPLACE(INDEX(GroupVertices[Group],MATCH(Edges24[[#This Row],[Vertex 1]],GroupVertices[Vertex],0)),1,1,"")</f>
        <v>2</v>
      </c>
      <c r="U1476" s="78" t="str">
        <f>REPLACE(INDEX(GroupVertices[Group],MATCH(Edges24[[#This Row],[Vertex 2]],GroupVertices[Vertex],0)),1,1,"")</f>
        <v>2</v>
      </c>
      <c r="V1476" s="48"/>
      <c r="W1476" s="49"/>
      <c r="X1476" s="48"/>
      <c r="Y1476" s="49"/>
      <c r="Z1476" s="48"/>
      <c r="AA1476" s="49"/>
      <c r="AB1476" s="48"/>
      <c r="AC1476" s="49"/>
      <c r="AD1476" s="48"/>
    </row>
    <row r="1477" spans="1:30" ht="15">
      <c r="A1477" s="65" t="s">
        <v>312</v>
      </c>
      <c r="B1477" s="65" t="s">
        <v>295</v>
      </c>
      <c r="C1477" s="66"/>
      <c r="D1477" s="67"/>
      <c r="E1477" s="66"/>
      <c r="F1477" s="69"/>
      <c r="G1477" s="66"/>
      <c r="H1477" s="70"/>
      <c r="I1477" s="71"/>
      <c r="J1477" s="71"/>
      <c r="K1477" s="34" t="s">
        <v>65</v>
      </c>
      <c r="L1477" s="72">
        <v>1477</v>
      </c>
      <c r="M1477" s="72"/>
      <c r="N1477" s="73"/>
      <c r="O1477" s="79" t="s">
        <v>417</v>
      </c>
      <c r="P1477" s="79">
        <v>1</v>
      </c>
      <c r="Q1477" s="79" t="s">
        <v>418</v>
      </c>
      <c r="R1477" s="79"/>
      <c r="S1477" s="79"/>
      <c r="T1477" s="78" t="str">
        <f>REPLACE(INDEX(GroupVertices[Group],MATCH(Edges24[[#This Row],[Vertex 1]],GroupVertices[Vertex],0)),1,1,"")</f>
        <v>2</v>
      </c>
      <c r="U1477" s="78" t="str">
        <f>REPLACE(INDEX(GroupVertices[Group],MATCH(Edges24[[#This Row],[Vertex 2]],GroupVertices[Vertex],0)),1,1,"")</f>
        <v>2</v>
      </c>
      <c r="V1477" s="48"/>
      <c r="W1477" s="49"/>
      <c r="X1477" s="48"/>
      <c r="Y1477" s="49"/>
      <c r="Z1477" s="48"/>
      <c r="AA1477" s="49"/>
      <c r="AB1477" s="48"/>
      <c r="AC1477" s="49"/>
      <c r="AD1477" s="48"/>
    </row>
    <row r="1478" spans="1:30" ht="15">
      <c r="A1478" s="65" t="s">
        <v>357</v>
      </c>
      <c r="B1478" s="65" t="s">
        <v>295</v>
      </c>
      <c r="C1478" s="66"/>
      <c r="D1478" s="67"/>
      <c r="E1478" s="66"/>
      <c r="F1478" s="69"/>
      <c r="G1478" s="66"/>
      <c r="H1478" s="70"/>
      <c r="I1478" s="71"/>
      <c r="J1478" s="71"/>
      <c r="K1478" s="34" t="s">
        <v>65</v>
      </c>
      <c r="L1478" s="72">
        <v>1478</v>
      </c>
      <c r="M1478" s="72"/>
      <c r="N1478" s="73"/>
      <c r="O1478" s="79" t="s">
        <v>417</v>
      </c>
      <c r="P1478" s="79">
        <v>1</v>
      </c>
      <c r="Q1478" s="79" t="s">
        <v>418</v>
      </c>
      <c r="R1478" s="79"/>
      <c r="S1478" s="79"/>
      <c r="T1478" s="78" t="str">
        <f>REPLACE(INDEX(GroupVertices[Group],MATCH(Edges24[[#This Row],[Vertex 1]],GroupVertices[Vertex],0)),1,1,"")</f>
        <v>2</v>
      </c>
      <c r="U1478" s="78" t="str">
        <f>REPLACE(INDEX(GroupVertices[Group],MATCH(Edges24[[#This Row],[Vertex 2]],GroupVertices[Vertex],0)),1,1,"")</f>
        <v>2</v>
      </c>
      <c r="V1478" s="48"/>
      <c r="W1478" s="49"/>
      <c r="X1478" s="48"/>
      <c r="Y1478" s="49"/>
      <c r="Z1478" s="48"/>
      <c r="AA1478" s="49"/>
      <c r="AB1478" s="48"/>
      <c r="AC1478" s="49"/>
      <c r="AD1478" s="48"/>
    </row>
    <row r="1479" spans="1:30" ht="15">
      <c r="A1479" s="65" t="s">
        <v>242</v>
      </c>
      <c r="B1479" s="65" t="s">
        <v>313</v>
      </c>
      <c r="C1479" s="66"/>
      <c r="D1479" s="67"/>
      <c r="E1479" s="66"/>
      <c r="F1479" s="69"/>
      <c r="G1479" s="66"/>
      <c r="H1479" s="70"/>
      <c r="I1479" s="71"/>
      <c r="J1479" s="71"/>
      <c r="K1479" s="34" t="s">
        <v>65</v>
      </c>
      <c r="L1479" s="72">
        <v>1479</v>
      </c>
      <c r="M1479" s="72"/>
      <c r="N1479" s="73"/>
      <c r="O1479" s="79" t="s">
        <v>417</v>
      </c>
      <c r="P1479" s="79">
        <v>1</v>
      </c>
      <c r="Q1479" s="79" t="s">
        <v>418</v>
      </c>
      <c r="R1479" s="79"/>
      <c r="S1479" s="79"/>
      <c r="T1479" s="78" t="str">
        <f>REPLACE(INDEX(GroupVertices[Group],MATCH(Edges24[[#This Row],[Vertex 1]],GroupVertices[Vertex],0)),1,1,"")</f>
        <v>2</v>
      </c>
      <c r="U1479" s="78" t="str">
        <f>REPLACE(INDEX(GroupVertices[Group],MATCH(Edges24[[#This Row],[Vertex 2]],GroupVertices[Vertex],0)),1,1,"")</f>
        <v>2</v>
      </c>
      <c r="V1479" s="48"/>
      <c r="W1479" s="49"/>
      <c r="X1479" s="48"/>
      <c r="Y1479" s="49"/>
      <c r="Z1479" s="48"/>
      <c r="AA1479" s="49"/>
      <c r="AB1479" s="48"/>
      <c r="AC1479" s="49"/>
      <c r="AD1479" s="48"/>
    </row>
    <row r="1480" spans="1:30" ht="15">
      <c r="A1480" s="65" t="s">
        <v>283</v>
      </c>
      <c r="B1480" s="65" t="s">
        <v>313</v>
      </c>
      <c r="C1480" s="66"/>
      <c r="D1480" s="67"/>
      <c r="E1480" s="66"/>
      <c r="F1480" s="69"/>
      <c r="G1480" s="66"/>
      <c r="H1480" s="70"/>
      <c r="I1480" s="71"/>
      <c r="J1480" s="71"/>
      <c r="K1480" s="34" t="s">
        <v>65</v>
      </c>
      <c r="L1480" s="72">
        <v>1480</v>
      </c>
      <c r="M1480" s="72"/>
      <c r="N1480" s="73"/>
      <c r="O1480" s="79" t="s">
        <v>417</v>
      </c>
      <c r="P1480" s="79">
        <v>1</v>
      </c>
      <c r="Q1480" s="79" t="s">
        <v>418</v>
      </c>
      <c r="R1480" s="79"/>
      <c r="S1480" s="79"/>
      <c r="T1480" s="78" t="str">
        <f>REPLACE(INDEX(GroupVertices[Group],MATCH(Edges24[[#This Row],[Vertex 1]],GroupVertices[Vertex],0)),1,1,"")</f>
        <v>2</v>
      </c>
      <c r="U1480" s="78" t="str">
        <f>REPLACE(INDEX(GroupVertices[Group],MATCH(Edges24[[#This Row],[Vertex 2]],GroupVertices[Vertex],0)),1,1,"")</f>
        <v>2</v>
      </c>
      <c r="V1480" s="48"/>
      <c r="W1480" s="49"/>
      <c r="X1480" s="48"/>
      <c r="Y1480" s="49"/>
      <c r="Z1480" s="48"/>
      <c r="AA1480" s="49"/>
      <c r="AB1480" s="48"/>
      <c r="AC1480" s="49"/>
      <c r="AD1480" s="48"/>
    </row>
    <row r="1481" spans="1:30" ht="15">
      <c r="A1481" s="65" t="s">
        <v>199</v>
      </c>
      <c r="B1481" s="65" t="s">
        <v>313</v>
      </c>
      <c r="C1481" s="66"/>
      <c r="D1481" s="67"/>
      <c r="E1481" s="66"/>
      <c r="F1481" s="69"/>
      <c r="G1481" s="66"/>
      <c r="H1481" s="70"/>
      <c r="I1481" s="71"/>
      <c r="J1481" s="71"/>
      <c r="K1481" s="34" t="s">
        <v>65</v>
      </c>
      <c r="L1481" s="72">
        <v>1481</v>
      </c>
      <c r="M1481" s="72"/>
      <c r="N1481" s="73"/>
      <c r="O1481" s="79" t="s">
        <v>417</v>
      </c>
      <c r="P1481" s="79">
        <v>1</v>
      </c>
      <c r="Q1481" s="79" t="s">
        <v>418</v>
      </c>
      <c r="R1481" s="79"/>
      <c r="S1481" s="79"/>
      <c r="T1481" s="78" t="str">
        <f>REPLACE(INDEX(GroupVertices[Group],MATCH(Edges24[[#This Row],[Vertex 1]],GroupVertices[Vertex],0)),1,1,"")</f>
        <v>1</v>
      </c>
      <c r="U1481" s="78" t="str">
        <f>REPLACE(INDEX(GroupVertices[Group],MATCH(Edges24[[#This Row],[Vertex 2]],GroupVertices[Vertex],0)),1,1,"")</f>
        <v>2</v>
      </c>
      <c r="V1481" s="48"/>
      <c r="W1481" s="49"/>
      <c r="X1481" s="48"/>
      <c r="Y1481" s="49"/>
      <c r="Z1481" s="48"/>
      <c r="AA1481" s="49"/>
      <c r="AB1481" s="48"/>
      <c r="AC1481" s="49"/>
      <c r="AD1481" s="48"/>
    </row>
    <row r="1482" spans="1:30" ht="15">
      <c r="A1482" s="65" t="s">
        <v>357</v>
      </c>
      <c r="B1482" s="65" t="s">
        <v>313</v>
      </c>
      <c r="C1482" s="66"/>
      <c r="D1482" s="67"/>
      <c r="E1482" s="66"/>
      <c r="F1482" s="69"/>
      <c r="G1482" s="66"/>
      <c r="H1482" s="70"/>
      <c r="I1482" s="71"/>
      <c r="J1482" s="71"/>
      <c r="K1482" s="34" t="s">
        <v>65</v>
      </c>
      <c r="L1482" s="72">
        <v>1482</v>
      </c>
      <c r="M1482" s="72"/>
      <c r="N1482" s="73"/>
      <c r="O1482" s="79" t="s">
        <v>417</v>
      </c>
      <c r="P1482" s="79">
        <v>1</v>
      </c>
      <c r="Q1482" s="79" t="s">
        <v>418</v>
      </c>
      <c r="R1482" s="79"/>
      <c r="S1482" s="79"/>
      <c r="T1482" s="78" t="str">
        <f>REPLACE(INDEX(GroupVertices[Group],MATCH(Edges24[[#This Row],[Vertex 1]],GroupVertices[Vertex],0)),1,1,"")</f>
        <v>2</v>
      </c>
      <c r="U1482" s="78" t="str">
        <f>REPLACE(INDEX(GroupVertices[Group],MATCH(Edges24[[#This Row],[Vertex 2]],GroupVertices[Vertex],0)),1,1,"")</f>
        <v>2</v>
      </c>
      <c r="V1482" s="48"/>
      <c r="W1482" s="49"/>
      <c r="X1482" s="48"/>
      <c r="Y1482" s="49"/>
      <c r="Z1482" s="48"/>
      <c r="AA1482" s="49"/>
      <c r="AB1482" s="48"/>
      <c r="AC1482" s="49"/>
      <c r="AD1482" s="48"/>
    </row>
    <row r="1483" spans="1:30" ht="15">
      <c r="A1483" s="65" t="s">
        <v>305</v>
      </c>
      <c r="B1483" s="65" t="s">
        <v>355</v>
      </c>
      <c r="C1483" s="66"/>
      <c r="D1483" s="67"/>
      <c r="E1483" s="66"/>
      <c r="F1483" s="69"/>
      <c r="G1483" s="66"/>
      <c r="H1483" s="70"/>
      <c r="I1483" s="71"/>
      <c r="J1483" s="71"/>
      <c r="K1483" s="34" t="s">
        <v>66</v>
      </c>
      <c r="L1483" s="72">
        <v>1483</v>
      </c>
      <c r="M1483" s="72"/>
      <c r="N1483" s="73"/>
      <c r="O1483" s="79" t="s">
        <v>417</v>
      </c>
      <c r="P1483" s="79">
        <v>1</v>
      </c>
      <c r="Q1483" s="79" t="s">
        <v>418</v>
      </c>
      <c r="R1483" s="79"/>
      <c r="S1483" s="79"/>
      <c r="T1483" s="78" t="str">
        <f>REPLACE(INDEX(GroupVertices[Group],MATCH(Edges24[[#This Row],[Vertex 1]],GroupVertices[Vertex],0)),1,1,"")</f>
        <v>2</v>
      </c>
      <c r="U1483" s="78" t="str">
        <f>REPLACE(INDEX(GroupVertices[Group],MATCH(Edges24[[#This Row],[Vertex 2]],GroupVertices[Vertex],0)),1,1,"")</f>
        <v>2</v>
      </c>
      <c r="V1483" s="48"/>
      <c r="W1483" s="49"/>
      <c r="X1483" s="48"/>
      <c r="Y1483" s="49"/>
      <c r="Z1483" s="48"/>
      <c r="AA1483" s="49"/>
      <c r="AB1483" s="48"/>
      <c r="AC1483" s="49"/>
      <c r="AD1483" s="48"/>
    </row>
    <row r="1484" spans="1:30" ht="15">
      <c r="A1484" s="65" t="s">
        <v>355</v>
      </c>
      <c r="B1484" s="65" t="s">
        <v>305</v>
      </c>
      <c r="C1484" s="66"/>
      <c r="D1484" s="67"/>
      <c r="E1484" s="66"/>
      <c r="F1484" s="69"/>
      <c r="G1484" s="66"/>
      <c r="H1484" s="70"/>
      <c r="I1484" s="71"/>
      <c r="J1484" s="71"/>
      <c r="K1484" s="34" t="s">
        <v>66</v>
      </c>
      <c r="L1484" s="72">
        <v>1484</v>
      </c>
      <c r="M1484" s="72"/>
      <c r="N1484" s="73"/>
      <c r="O1484" s="79" t="s">
        <v>417</v>
      </c>
      <c r="P1484" s="79">
        <v>1</v>
      </c>
      <c r="Q1484" s="79" t="s">
        <v>418</v>
      </c>
      <c r="R1484" s="79"/>
      <c r="S1484" s="79"/>
      <c r="T1484" s="78" t="str">
        <f>REPLACE(INDEX(GroupVertices[Group],MATCH(Edges24[[#This Row],[Vertex 1]],GroupVertices[Vertex],0)),1,1,"")</f>
        <v>2</v>
      </c>
      <c r="U1484" s="78" t="str">
        <f>REPLACE(INDEX(GroupVertices[Group],MATCH(Edges24[[#This Row],[Vertex 2]],GroupVertices[Vertex],0)),1,1,"")</f>
        <v>2</v>
      </c>
      <c r="V1484" s="48"/>
      <c r="W1484" s="49"/>
      <c r="X1484" s="48"/>
      <c r="Y1484" s="49"/>
      <c r="Z1484" s="48"/>
      <c r="AA1484" s="49"/>
      <c r="AB1484" s="48"/>
      <c r="AC1484" s="49"/>
      <c r="AD1484" s="48"/>
    </row>
    <row r="1485" spans="1:30" ht="15">
      <c r="A1485" s="65" t="s">
        <v>199</v>
      </c>
      <c r="B1485" s="65" t="s">
        <v>355</v>
      </c>
      <c r="C1485" s="66"/>
      <c r="D1485" s="67"/>
      <c r="E1485" s="66"/>
      <c r="F1485" s="69"/>
      <c r="G1485" s="66"/>
      <c r="H1485" s="70"/>
      <c r="I1485" s="71"/>
      <c r="J1485" s="71"/>
      <c r="K1485" s="34" t="s">
        <v>65</v>
      </c>
      <c r="L1485" s="72">
        <v>1485</v>
      </c>
      <c r="M1485" s="72"/>
      <c r="N1485" s="73"/>
      <c r="O1485" s="79" t="s">
        <v>417</v>
      </c>
      <c r="P1485" s="79">
        <v>1</v>
      </c>
      <c r="Q1485" s="79" t="s">
        <v>418</v>
      </c>
      <c r="R1485" s="79"/>
      <c r="S1485" s="79"/>
      <c r="T1485" s="78" t="str">
        <f>REPLACE(INDEX(GroupVertices[Group],MATCH(Edges24[[#This Row],[Vertex 1]],GroupVertices[Vertex],0)),1,1,"")</f>
        <v>1</v>
      </c>
      <c r="U1485" s="78" t="str">
        <f>REPLACE(INDEX(GroupVertices[Group],MATCH(Edges24[[#This Row],[Vertex 2]],GroupVertices[Vertex],0)),1,1,"")</f>
        <v>2</v>
      </c>
      <c r="V1485" s="48"/>
      <c r="W1485" s="49"/>
      <c r="X1485" s="48"/>
      <c r="Y1485" s="49"/>
      <c r="Z1485" s="48"/>
      <c r="AA1485" s="49"/>
      <c r="AB1485" s="48"/>
      <c r="AC1485" s="49"/>
      <c r="AD1485" s="48"/>
    </row>
    <row r="1486" spans="1:30" ht="15">
      <c r="A1486" s="65" t="s">
        <v>347</v>
      </c>
      <c r="B1486" s="65" t="s">
        <v>355</v>
      </c>
      <c r="C1486" s="66"/>
      <c r="D1486" s="67"/>
      <c r="E1486" s="66"/>
      <c r="F1486" s="69"/>
      <c r="G1486" s="66"/>
      <c r="H1486" s="70"/>
      <c r="I1486" s="71"/>
      <c r="J1486" s="71"/>
      <c r="K1486" s="34" t="s">
        <v>65</v>
      </c>
      <c r="L1486" s="72">
        <v>1486</v>
      </c>
      <c r="M1486" s="72"/>
      <c r="N1486" s="73"/>
      <c r="O1486" s="79" t="s">
        <v>417</v>
      </c>
      <c r="P1486" s="79">
        <v>1</v>
      </c>
      <c r="Q1486" s="79" t="s">
        <v>418</v>
      </c>
      <c r="R1486" s="79"/>
      <c r="S1486" s="79"/>
      <c r="T1486" s="78" t="str">
        <f>REPLACE(INDEX(GroupVertices[Group],MATCH(Edges24[[#This Row],[Vertex 1]],GroupVertices[Vertex],0)),1,1,"")</f>
        <v>3</v>
      </c>
      <c r="U1486" s="78" t="str">
        <f>REPLACE(INDEX(GroupVertices[Group],MATCH(Edges24[[#This Row],[Vertex 2]],GroupVertices[Vertex],0)),1,1,"")</f>
        <v>2</v>
      </c>
      <c r="V1486" s="48"/>
      <c r="W1486" s="49"/>
      <c r="X1486" s="48"/>
      <c r="Y1486" s="49"/>
      <c r="Z1486" s="48"/>
      <c r="AA1486" s="49"/>
      <c r="AB1486" s="48"/>
      <c r="AC1486" s="49"/>
      <c r="AD1486" s="48"/>
    </row>
    <row r="1487" spans="1:30" ht="15">
      <c r="A1487" s="65" t="s">
        <v>357</v>
      </c>
      <c r="B1487" s="65" t="s">
        <v>355</v>
      </c>
      <c r="C1487" s="66"/>
      <c r="D1487" s="67"/>
      <c r="E1487" s="66"/>
      <c r="F1487" s="69"/>
      <c r="G1487" s="66"/>
      <c r="H1487" s="70"/>
      <c r="I1487" s="71"/>
      <c r="J1487" s="71"/>
      <c r="K1487" s="34" t="s">
        <v>65</v>
      </c>
      <c r="L1487" s="72">
        <v>1487</v>
      </c>
      <c r="M1487" s="72"/>
      <c r="N1487" s="73"/>
      <c r="O1487" s="79" t="s">
        <v>417</v>
      </c>
      <c r="P1487" s="79">
        <v>1</v>
      </c>
      <c r="Q1487" s="79" t="s">
        <v>418</v>
      </c>
      <c r="R1487" s="79"/>
      <c r="S1487" s="79"/>
      <c r="T1487" s="78" t="str">
        <f>REPLACE(INDEX(GroupVertices[Group],MATCH(Edges24[[#This Row],[Vertex 1]],GroupVertices[Vertex],0)),1,1,"")</f>
        <v>2</v>
      </c>
      <c r="U1487" s="78" t="str">
        <f>REPLACE(INDEX(GroupVertices[Group],MATCH(Edges24[[#This Row],[Vertex 2]],GroupVertices[Vertex],0)),1,1,"")</f>
        <v>2</v>
      </c>
      <c r="V1487" s="48"/>
      <c r="W1487" s="49"/>
      <c r="X1487" s="48"/>
      <c r="Y1487" s="49"/>
      <c r="Z1487" s="48"/>
      <c r="AA1487" s="49"/>
      <c r="AB1487" s="48"/>
      <c r="AC1487" s="49"/>
      <c r="AD1487" s="48"/>
    </row>
    <row r="1488" spans="1:30" ht="15">
      <c r="A1488" s="65" t="s">
        <v>222</v>
      </c>
      <c r="B1488" s="65" t="s">
        <v>347</v>
      </c>
      <c r="C1488" s="66"/>
      <c r="D1488" s="67"/>
      <c r="E1488" s="66"/>
      <c r="F1488" s="69"/>
      <c r="G1488" s="66"/>
      <c r="H1488" s="70"/>
      <c r="I1488" s="71"/>
      <c r="J1488" s="71"/>
      <c r="K1488" s="34" t="s">
        <v>65</v>
      </c>
      <c r="L1488" s="72">
        <v>1488</v>
      </c>
      <c r="M1488" s="72"/>
      <c r="N1488" s="73"/>
      <c r="O1488" s="79" t="s">
        <v>417</v>
      </c>
      <c r="P1488" s="79">
        <v>1</v>
      </c>
      <c r="Q1488" s="79" t="s">
        <v>418</v>
      </c>
      <c r="R1488" s="79"/>
      <c r="S1488" s="79"/>
      <c r="T1488" s="78" t="str">
        <f>REPLACE(INDEX(GroupVertices[Group],MATCH(Edges24[[#This Row],[Vertex 1]],GroupVertices[Vertex],0)),1,1,"")</f>
        <v>3</v>
      </c>
      <c r="U1488" s="78" t="str">
        <f>REPLACE(INDEX(GroupVertices[Group],MATCH(Edges24[[#This Row],[Vertex 2]],GroupVertices[Vertex],0)),1,1,"")</f>
        <v>3</v>
      </c>
      <c r="V1488" s="48"/>
      <c r="W1488" s="49"/>
      <c r="X1488" s="48"/>
      <c r="Y1488" s="49"/>
      <c r="Z1488" s="48"/>
      <c r="AA1488" s="49"/>
      <c r="AB1488" s="48"/>
      <c r="AC1488" s="49"/>
      <c r="AD1488" s="48"/>
    </row>
    <row r="1489" spans="1:30" ht="15">
      <c r="A1489" s="65" t="s">
        <v>242</v>
      </c>
      <c r="B1489" s="65" t="s">
        <v>347</v>
      </c>
      <c r="C1489" s="66"/>
      <c r="D1489" s="67"/>
      <c r="E1489" s="66"/>
      <c r="F1489" s="69"/>
      <c r="G1489" s="66"/>
      <c r="H1489" s="70"/>
      <c r="I1489" s="71"/>
      <c r="J1489" s="71"/>
      <c r="K1489" s="34" t="s">
        <v>66</v>
      </c>
      <c r="L1489" s="72">
        <v>1489</v>
      </c>
      <c r="M1489" s="72"/>
      <c r="N1489" s="73"/>
      <c r="O1489" s="79" t="s">
        <v>417</v>
      </c>
      <c r="P1489" s="79">
        <v>1</v>
      </c>
      <c r="Q1489" s="79" t="s">
        <v>418</v>
      </c>
      <c r="R1489" s="79"/>
      <c r="S1489" s="79"/>
      <c r="T1489" s="78" t="str">
        <f>REPLACE(INDEX(GroupVertices[Group],MATCH(Edges24[[#This Row],[Vertex 1]],GroupVertices[Vertex],0)),1,1,"")</f>
        <v>2</v>
      </c>
      <c r="U1489" s="78" t="str">
        <f>REPLACE(INDEX(GroupVertices[Group],MATCH(Edges24[[#This Row],[Vertex 2]],GroupVertices[Vertex],0)),1,1,"")</f>
        <v>3</v>
      </c>
      <c r="V1489" s="48"/>
      <c r="W1489" s="49"/>
      <c r="X1489" s="48"/>
      <c r="Y1489" s="49"/>
      <c r="Z1489" s="48"/>
      <c r="AA1489" s="49"/>
      <c r="AB1489" s="48"/>
      <c r="AC1489" s="49"/>
      <c r="AD1489" s="48"/>
    </row>
    <row r="1490" spans="1:30" ht="15">
      <c r="A1490" s="65" t="s">
        <v>347</v>
      </c>
      <c r="B1490" s="65" t="s">
        <v>242</v>
      </c>
      <c r="C1490" s="66"/>
      <c r="D1490" s="67"/>
      <c r="E1490" s="66"/>
      <c r="F1490" s="69"/>
      <c r="G1490" s="66"/>
      <c r="H1490" s="70"/>
      <c r="I1490" s="71"/>
      <c r="J1490" s="71"/>
      <c r="K1490" s="34" t="s">
        <v>66</v>
      </c>
      <c r="L1490" s="72">
        <v>1490</v>
      </c>
      <c r="M1490" s="72"/>
      <c r="N1490" s="73"/>
      <c r="O1490" s="79" t="s">
        <v>417</v>
      </c>
      <c r="P1490" s="79">
        <v>1</v>
      </c>
      <c r="Q1490" s="79" t="s">
        <v>418</v>
      </c>
      <c r="R1490" s="79"/>
      <c r="S1490" s="79"/>
      <c r="T1490" s="78" t="str">
        <f>REPLACE(INDEX(GroupVertices[Group],MATCH(Edges24[[#This Row],[Vertex 1]],GroupVertices[Vertex],0)),1,1,"")</f>
        <v>3</v>
      </c>
      <c r="U1490" s="78" t="str">
        <f>REPLACE(INDEX(GroupVertices[Group],MATCH(Edges24[[#This Row],[Vertex 2]],GroupVertices[Vertex],0)),1,1,"")</f>
        <v>2</v>
      </c>
      <c r="V1490" s="48"/>
      <c r="W1490" s="49"/>
      <c r="X1490" s="48"/>
      <c r="Y1490" s="49"/>
      <c r="Z1490" s="48"/>
      <c r="AA1490" s="49"/>
      <c r="AB1490" s="48"/>
      <c r="AC1490" s="49"/>
      <c r="AD1490" s="48"/>
    </row>
    <row r="1491" spans="1:30" ht="15">
      <c r="A1491" s="65" t="s">
        <v>347</v>
      </c>
      <c r="B1491" s="65" t="s">
        <v>274</v>
      </c>
      <c r="C1491" s="66"/>
      <c r="D1491" s="67"/>
      <c r="E1491" s="66"/>
      <c r="F1491" s="69"/>
      <c r="G1491" s="66"/>
      <c r="H1491" s="70"/>
      <c r="I1491" s="71"/>
      <c r="J1491" s="71"/>
      <c r="K1491" s="34" t="s">
        <v>65</v>
      </c>
      <c r="L1491" s="72">
        <v>1491</v>
      </c>
      <c r="M1491" s="72"/>
      <c r="N1491" s="73"/>
      <c r="O1491" s="79" t="s">
        <v>417</v>
      </c>
      <c r="P1491" s="79">
        <v>1</v>
      </c>
      <c r="Q1491" s="79" t="s">
        <v>418</v>
      </c>
      <c r="R1491" s="79"/>
      <c r="S1491" s="79"/>
      <c r="T1491" s="78" t="str">
        <f>REPLACE(INDEX(GroupVertices[Group],MATCH(Edges24[[#This Row],[Vertex 1]],GroupVertices[Vertex],0)),1,1,"")</f>
        <v>3</v>
      </c>
      <c r="U1491" s="78" t="str">
        <f>REPLACE(INDEX(GroupVertices[Group],MATCH(Edges24[[#This Row],[Vertex 2]],GroupVertices[Vertex],0)),1,1,"")</f>
        <v>3</v>
      </c>
      <c r="V1491" s="48"/>
      <c r="W1491" s="49"/>
      <c r="X1491" s="48"/>
      <c r="Y1491" s="49"/>
      <c r="Z1491" s="48"/>
      <c r="AA1491" s="49"/>
      <c r="AB1491" s="48"/>
      <c r="AC1491" s="49"/>
      <c r="AD1491" s="48"/>
    </row>
    <row r="1492" spans="1:30" ht="15">
      <c r="A1492" s="65" t="s">
        <v>347</v>
      </c>
      <c r="B1492" s="65" t="s">
        <v>305</v>
      </c>
      <c r="C1492" s="66"/>
      <c r="D1492" s="67"/>
      <c r="E1492" s="66"/>
      <c r="F1492" s="69"/>
      <c r="G1492" s="66"/>
      <c r="H1492" s="70"/>
      <c r="I1492" s="71"/>
      <c r="J1492" s="71"/>
      <c r="K1492" s="34" t="s">
        <v>65</v>
      </c>
      <c r="L1492" s="72">
        <v>1492</v>
      </c>
      <c r="M1492" s="72"/>
      <c r="N1492" s="73"/>
      <c r="O1492" s="79" t="s">
        <v>417</v>
      </c>
      <c r="P1492" s="79">
        <v>1</v>
      </c>
      <c r="Q1492" s="79" t="s">
        <v>418</v>
      </c>
      <c r="R1492" s="79"/>
      <c r="S1492" s="79"/>
      <c r="T1492" s="78" t="str">
        <f>REPLACE(INDEX(GroupVertices[Group],MATCH(Edges24[[#This Row],[Vertex 1]],GroupVertices[Vertex],0)),1,1,"")</f>
        <v>3</v>
      </c>
      <c r="U1492" s="78" t="str">
        <f>REPLACE(INDEX(GroupVertices[Group],MATCH(Edges24[[#This Row],[Vertex 2]],GroupVertices[Vertex],0)),1,1,"")</f>
        <v>2</v>
      </c>
      <c r="V1492" s="48"/>
      <c r="W1492" s="49"/>
      <c r="X1492" s="48"/>
      <c r="Y1492" s="49"/>
      <c r="Z1492" s="48"/>
      <c r="AA1492" s="49"/>
      <c r="AB1492" s="48"/>
      <c r="AC1492" s="49"/>
      <c r="AD1492" s="48"/>
    </row>
    <row r="1493" spans="1:30" ht="15">
      <c r="A1493" s="65" t="s">
        <v>347</v>
      </c>
      <c r="B1493" s="65" t="s">
        <v>357</v>
      </c>
      <c r="C1493" s="66"/>
      <c r="D1493" s="67"/>
      <c r="E1493" s="66"/>
      <c r="F1493" s="69"/>
      <c r="G1493" s="66"/>
      <c r="H1493" s="70"/>
      <c r="I1493" s="71"/>
      <c r="J1493" s="71"/>
      <c r="K1493" s="34" t="s">
        <v>66</v>
      </c>
      <c r="L1493" s="72">
        <v>1493</v>
      </c>
      <c r="M1493" s="72"/>
      <c r="N1493" s="73"/>
      <c r="O1493" s="79" t="s">
        <v>417</v>
      </c>
      <c r="P1493" s="79">
        <v>1</v>
      </c>
      <c r="Q1493" s="79" t="s">
        <v>418</v>
      </c>
      <c r="R1493" s="79"/>
      <c r="S1493" s="79"/>
      <c r="T1493" s="78" t="str">
        <f>REPLACE(INDEX(GroupVertices[Group],MATCH(Edges24[[#This Row],[Vertex 1]],GroupVertices[Vertex],0)),1,1,"")</f>
        <v>3</v>
      </c>
      <c r="U1493" s="78" t="str">
        <f>REPLACE(INDEX(GroupVertices[Group],MATCH(Edges24[[#This Row],[Vertex 2]],GroupVertices[Vertex],0)),1,1,"")</f>
        <v>2</v>
      </c>
      <c r="V1493" s="48"/>
      <c r="W1493" s="49"/>
      <c r="X1493" s="48"/>
      <c r="Y1493" s="49"/>
      <c r="Z1493" s="48"/>
      <c r="AA1493" s="49"/>
      <c r="AB1493" s="48"/>
      <c r="AC1493" s="49"/>
      <c r="AD1493" s="48"/>
    </row>
    <row r="1494" spans="1:30" ht="15">
      <c r="A1494" s="65" t="s">
        <v>199</v>
      </c>
      <c r="B1494" s="65" t="s">
        <v>347</v>
      </c>
      <c r="C1494" s="66"/>
      <c r="D1494" s="67"/>
      <c r="E1494" s="66"/>
      <c r="F1494" s="69"/>
      <c r="G1494" s="66"/>
      <c r="H1494" s="70"/>
      <c r="I1494" s="71"/>
      <c r="J1494" s="71"/>
      <c r="K1494" s="34" t="s">
        <v>65</v>
      </c>
      <c r="L1494" s="72">
        <v>1494</v>
      </c>
      <c r="M1494" s="72"/>
      <c r="N1494" s="73"/>
      <c r="O1494" s="79" t="s">
        <v>417</v>
      </c>
      <c r="P1494" s="79">
        <v>1</v>
      </c>
      <c r="Q1494" s="79" t="s">
        <v>418</v>
      </c>
      <c r="R1494" s="79"/>
      <c r="S1494" s="79"/>
      <c r="T1494" s="78" t="str">
        <f>REPLACE(INDEX(GroupVertices[Group],MATCH(Edges24[[#This Row],[Vertex 1]],GroupVertices[Vertex],0)),1,1,"")</f>
        <v>1</v>
      </c>
      <c r="U1494" s="78" t="str">
        <f>REPLACE(INDEX(GroupVertices[Group],MATCH(Edges24[[#This Row],[Vertex 2]],GroupVertices[Vertex],0)),1,1,"")</f>
        <v>3</v>
      </c>
      <c r="V1494" s="48"/>
      <c r="W1494" s="49"/>
      <c r="X1494" s="48"/>
      <c r="Y1494" s="49"/>
      <c r="Z1494" s="48"/>
      <c r="AA1494" s="49"/>
      <c r="AB1494" s="48"/>
      <c r="AC1494" s="49"/>
      <c r="AD1494" s="48"/>
    </row>
    <row r="1495" spans="1:30" ht="15">
      <c r="A1495" s="65" t="s">
        <v>357</v>
      </c>
      <c r="B1495" s="65" t="s">
        <v>347</v>
      </c>
      <c r="C1495" s="66"/>
      <c r="D1495" s="67"/>
      <c r="E1495" s="66"/>
      <c r="F1495" s="69"/>
      <c r="G1495" s="66"/>
      <c r="H1495" s="70"/>
      <c r="I1495" s="71"/>
      <c r="J1495" s="71"/>
      <c r="K1495" s="34" t="s">
        <v>66</v>
      </c>
      <c r="L1495" s="72">
        <v>1495</v>
      </c>
      <c r="M1495" s="72"/>
      <c r="N1495" s="73"/>
      <c r="O1495" s="79" t="s">
        <v>417</v>
      </c>
      <c r="P1495" s="79">
        <v>1</v>
      </c>
      <c r="Q1495" s="79" t="s">
        <v>418</v>
      </c>
      <c r="R1495" s="79"/>
      <c r="S1495" s="79"/>
      <c r="T1495" s="78" t="str">
        <f>REPLACE(INDEX(GroupVertices[Group],MATCH(Edges24[[#This Row],[Vertex 1]],GroupVertices[Vertex],0)),1,1,"")</f>
        <v>2</v>
      </c>
      <c r="U1495" s="78" t="str">
        <f>REPLACE(INDEX(GroupVertices[Group],MATCH(Edges24[[#This Row],[Vertex 2]],GroupVertices[Vertex],0)),1,1,"")</f>
        <v>3</v>
      </c>
      <c r="V1495" s="48"/>
      <c r="W1495" s="49"/>
      <c r="X1495" s="48"/>
      <c r="Y1495" s="49"/>
      <c r="Z1495" s="48"/>
      <c r="AA1495" s="49"/>
      <c r="AB1495" s="48"/>
      <c r="AC1495" s="49"/>
      <c r="AD1495" s="48"/>
    </row>
    <row r="1496" spans="1:30" ht="15">
      <c r="A1496" s="65" t="s">
        <v>298</v>
      </c>
      <c r="B1496" s="65" t="s">
        <v>340</v>
      </c>
      <c r="C1496" s="66"/>
      <c r="D1496" s="67"/>
      <c r="E1496" s="66"/>
      <c r="F1496" s="69"/>
      <c r="G1496" s="66"/>
      <c r="H1496" s="70"/>
      <c r="I1496" s="71"/>
      <c r="J1496" s="71"/>
      <c r="K1496" s="34" t="s">
        <v>65</v>
      </c>
      <c r="L1496" s="72">
        <v>1496</v>
      </c>
      <c r="M1496" s="72"/>
      <c r="N1496" s="73"/>
      <c r="O1496" s="79" t="s">
        <v>417</v>
      </c>
      <c r="P1496" s="79">
        <v>1</v>
      </c>
      <c r="Q1496" s="79" t="s">
        <v>418</v>
      </c>
      <c r="R1496" s="79"/>
      <c r="S1496" s="79"/>
      <c r="T1496" s="78" t="str">
        <f>REPLACE(INDEX(GroupVertices[Group],MATCH(Edges24[[#This Row],[Vertex 1]],GroupVertices[Vertex],0)),1,1,"")</f>
        <v>1</v>
      </c>
      <c r="U1496" s="78" t="str">
        <f>REPLACE(INDEX(GroupVertices[Group],MATCH(Edges24[[#This Row],[Vertex 2]],GroupVertices[Vertex],0)),1,1,"")</f>
        <v>4</v>
      </c>
      <c r="V1496" s="48"/>
      <c r="W1496" s="49"/>
      <c r="X1496" s="48"/>
      <c r="Y1496" s="49"/>
      <c r="Z1496" s="48"/>
      <c r="AA1496" s="49"/>
      <c r="AB1496" s="48"/>
      <c r="AC1496" s="49"/>
      <c r="AD1496" s="48"/>
    </row>
    <row r="1497" spans="1:30" ht="15">
      <c r="A1497" s="65" t="s">
        <v>298</v>
      </c>
      <c r="B1497" s="65" t="s">
        <v>312</v>
      </c>
      <c r="C1497" s="66"/>
      <c r="D1497" s="67"/>
      <c r="E1497" s="66"/>
      <c r="F1497" s="69"/>
      <c r="G1497" s="66"/>
      <c r="H1497" s="70"/>
      <c r="I1497" s="71"/>
      <c r="J1497" s="71"/>
      <c r="K1497" s="34" t="s">
        <v>66</v>
      </c>
      <c r="L1497" s="72">
        <v>1497</v>
      </c>
      <c r="M1497" s="72"/>
      <c r="N1497" s="73"/>
      <c r="O1497" s="79" t="s">
        <v>417</v>
      </c>
      <c r="P1497" s="79">
        <v>1</v>
      </c>
      <c r="Q1497" s="79" t="s">
        <v>418</v>
      </c>
      <c r="R1497" s="79"/>
      <c r="S1497" s="79"/>
      <c r="T1497" s="78" t="str">
        <f>REPLACE(INDEX(GroupVertices[Group],MATCH(Edges24[[#This Row],[Vertex 1]],GroupVertices[Vertex],0)),1,1,"")</f>
        <v>1</v>
      </c>
      <c r="U1497" s="78" t="str">
        <f>REPLACE(INDEX(GroupVertices[Group],MATCH(Edges24[[#This Row],[Vertex 2]],GroupVertices[Vertex],0)),1,1,"")</f>
        <v>2</v>
      </c>
      <c r="V1497" s="48"/>
      <c r="W1497" s="49"/>
      <c r="X1497" s="48"/>
      <c r="Y1497" s="49"/>
      <c r="Z1497" s="48"/>
      <c r="AA1497" s="49"/>
      <c r="AB1497" s="48"/>
      <c r="AC1497" s="49"/>
      <c r="AD1497" s="48"/>
    </row>
    <row r="1498" spans="1:30" ht="15">
      <c r="A1498" s="65" t="s">
        <v>298</v>
      </c>
      <c r="B1498" s="65" t="s">
        <v>358</v>
      </c>
      <c r="C1498" s="66"/>
      <c r="D1498" s="67"/>
      <c r="E1498" s="66"/>
      <c r="F1498" s="69"/>
      <c r="G1498" s="66"/>
      <c r="H1498" s="70"/>
      <c r="I1498" s="71"/>
      <c r="J1498" s="71"/>
      <c r="K1498" s="34" t="s">
        <v>66</v>
      </c>
      <c r="L1498" s="72">
        <v>1498</v>
      </c>
      <c r="M1498" s="72"/>
      <c r="N1498" s="73"/>
      <c r="O1498" s="79" t="s">
        <v>417</v>
      </c>
      <c r="P1498" s="79">
        <v>1</v>
      </c>
      <c r="Q1498" s="79" t="s">
        <v>418</v>
      </c>
      <c r="R1498" s="79"/>
      <c r="S1498" s="79"/>
      <c r="T1498" s="78" t="str">
        <f>REPLACE(INDEX(GroupVertices[Group],MATCH(Edges24[[#This Row],[Vertex 1]],GroupVertices[Vertex],0)),1,1,"")</f>
        <v>1</v>
      </c>
      <c r="U1498" s="78" t="str">
        <f>REPLACE(INDEX(GroupVertices[Group],MATCH(Edges24[[#This Row],[Vertex 2]],GroupVertices[Vertex],0)),1,1,"")</f>
        <v>1</v>
      </c>
      <c r="V1498" s="48"/>
      <c r="W1498" s="49"/>
      <c r="X1498" s="48"/>
      <c r="Y1498" s="49"/>
      <c r="Z1498" s="48"/>
      <c r="AA1498" s="49"/>
      <c r="AB1498" s="48"/>
      <c r="AC1498" s="49"/>
      <c r="AD1498" s="48"/>
    </row>
    <row r="1499" spans="1:30" ht="15">
      <c r="A1499" s="65" t="s">
        <v>199</v>
      </c>
      <c r="B1499" s="65" t="s">
        <v>298</v>
      </c>
      <c r="C1499" s="66"/>
      <c r="D1499" s="67"/>
      <c r="E1499" s="66"/>
      <c r="F1499" s="69"/>
      <c r="G1499" s="66"/>
      <c r="H1499" s="70"/>
      <c r="I1499" s="71"/>
      <c r="J1499" s="71"/>
      <c r="K1499" s="34" t="s">
        <v>65</v>
      </c>
      <c r="L1499" s="72">
        <v>1499</v>
      </c>
      <c r="M1499" s="72"/>
      <c r="N1499" s="73"/>
      <c r="O1499" s="79" t="s">
        <v>417</v>
      </c>
      <c r="P1499" s="79">
        <v>1</v>
      </c>
      <c r="Q1499" s="79" t="s">
        <v>418</v>
      </c>
      <c r="R1499" s="79"/>
      <c r="S1499" s="79"/>
      <c r="T1499" s="78" t="str">
        <f>REPLACE(INDEX(GroupVertices[Group],MATCH(Edges24[[#This Row],[Vertex 1]],GroupVertices[Vertex],0)),1,1,"")</f>
        <v>1</v>
      </c>
      <c r="U1499" s="78" t="str">
        <f>REPLACE(INDEX(GroupVertices[Group],MATCH(Edges24[[#This Row],[Vertex 2]],GroupVertices[Vertex],0)),1,1,"")</f>
        <v>1</v>
      </c>
      <c r="V1499" s="48"/>
      <c r="W1499" s="49"/>
      <c r="X1499" s="48"/>
      <c r="Y1499" s="49"/>
      <c r="Z1499" s="48"/>
      <c r="AA1499" s="49"/>
      <c r="AB1499" s="48"/>
      <c r="AC1499" s="49"/>
      <c r="AD1499" s="48"/>
    </row>
    <row r="1500" spans="1:30" ht="15">
      <c r="A1500" s="65" t="s">
        <v>312</v>
      </c>
      <c r="B1500" s="65" t="s">
        <v>298</v>
      </c>
      <c r="C1500" s="66"/>
      <c r="D1500" s="67"/>
      <c r="E1500" s="66"/>
      <c r="F1500" s="69"/>
      <c r="G1500" s="66"/>
      <c r="H1500" s="70"/>
      <c r="I1500" s="71"/>
      <c r="J1500" s="71"/>
      <c r="K1500" s="34" t="s">
        <v>66</v>
      </c>
      <c r="L1500" s="72">
        <v>1500</v>
      </c>
      <c r="M1500" s="72"/>
      <c r="N1500" s="73"/>
      <c r="O1500" s="79" t="s">
        <v>417</v>
      </c>
      <c r="P1500" s="79">
        <v>1</v>
      </c>
      <c r="Q1500" s="79" t="s">
        <v>418</v>
      </c>
      <c r="R1500" s="79"/>
      <c r="S1500" s="79"/>
      <c r="T1500" s="78" t="str">
        <f>REPLACE(INDEX(GroupVertices[Group],MATCH(Edges24[[#This Row],[Vertex 1]],GroupVertices[Vertex],0)),1,1,"")</f>
        <v>2</v>
      </c>
      <c r="U1500" s="78" t="str">
        <f>REPLACE(INDEX(GroupVertices[Group],MATCH(Edges24[[#This Row],[Vertex 2]],GroupVertices[Vertex],0)),1,1,"")</f>
        <v>1</v>
      </c>
      <c r="V1500" s="48"/>
      <c r="W1500" s="49"/>
      <c r="X1500" s="48"/>
      <c r="Y1500" s="49"/>
      <c r="Z1500" s="48"/>
      <c r="AA1500" s="49"/>
      <c r="AB1500" s="48"/>
      <c r="AC1500" s="49"/>
      <c r="AD1500" s="48"/>
    </row>
    <row r="1501" spans="1:30" ht="15">
      <c r="A1501" s="65" t="s">
        <v>358</v>
      </c>
      <c r="B1501" s="65" t="s">
        <v>298</v>
      </c>
      <c r="C1501" s="66"/>
      <c r="D1501" s="67"/>
      <c r="E1501" s="66"/>
      <c r="F1501" s="69"/>
      <c r="G1501" s="66"/>
      <c r="H1501" s="70"/>
      <c r="I1501" s="71"/>
      <c r="J1501" s="71"/>
      <c r="K1501" s="34" t="s">
        <v>66</v>
      </c>
      <c r="L1501" s="72">
        <v>1501</v>
      </c>
      <c r="M1501" s="72"/>
      <c r="N1501" s="73"/>
      <c r="O1501" s="79" t="s">
        <v>417</v>
      </c>
      <c r="P1501" s="79">
        <v>1</v>
      </c>
      <c r="Q1501" s="79" t="s">
        <v>418</v>
      </c>
      <c r="R1501" s="79"/>
      <c r="S1501" s="79"/>
      <c r="T1501" s="78" t="str">
        <f>REPLACE(INDEX(GroupVertices[Group],MATCH(Edges24[[#This Row],[Vertex 1]],GroupVertices[Vertex],0)),1,1,"")</f>
        <v>1</v>
      </c>
      <c r="U1501" s="78" t="str">
        <f>REPLACE(INDEX(GroupVertices[Group],MATCH(Edges24[[#This Row],[Vertex 2]],GroupVertices[Vertex],0)),1,1,"")</f>
        <v>1</v>
      </c>
      <c r="V1501" s="48"/>
      <c r="W1501" s="49"/>
      <c r="X1501" s="48"/>
      <c r="Y1501" s="49"/>
      <c r="Z1501" s="48"/>
      <c r="AA1501" s="49"/>
      <c r="AB1501" s="48"/>
      <c r="AC1501" s="49"/>
      <c r="AD1501" s="48"/>
    </row>
    <row r="1502" spans="1:30" ht="15">
      <c r="A1502" s="65" t="s">
        <v>299</v>
      </c>
      <c r="B1502" s="65" t="s">
        <v>274</v>
      </c>
      <c r="C1502" s="66"/>
      <c r="D1502" s="67"/>
      <c r="E1502" s="66"/>
      <c r="F1502" s="69"/>
      <c r="G1502" s="66"/>
      <c r="H1502" s="70"/>
      <c r="I1502" s="71"/>
      <c r="J1502" s="71"/>
      <c r="K1502" s="34" t="s">
        <v>65</v>
      </c>
      <c r="L1502" s="72">
        <v>1502</v>
      </c>
      <c r="M1502" s="72"/>
      <c r="N1502" s="73"/>
      <c r="O1502" s="79" t="s">
        <v>417</v>
      </c>
      <c r="P1502" s="79">
        <v>1</v>
      </c>
      <c r="Q1502" s="79" t="s">
        <v>418</v>
      </c>
      <c r="R1502" s="79"/>
      <c r="S1502" s="79"/>
      <c r="T1502" s="78" t="str">
        <f>REPLACE(INDEX(GroupVertices[Group],MATCH(Edges24[[#This Row],[Vertex 1]],GroupVertices[Vertex],0)),1,1,"")</f>
        <v>1</v>
      </c>
      <c r="U1502" s="78" t="str">
        <f>REPLACE(INDEX(GroupVertices[Group],MATCH(Edges24[[#This Row],[Vertex 2]],GroupVertices[Vertex],0)),1,1,"")</f>
        <v>3</v>
      </c>
      <c r="V1502" s="48"/>
      <c r="W1502" s="49"/>
      <c r="X1502" s="48"/>
      <c r="Y1502" s="49"/>
      <c r="Z1502" s="48"/>
      <c r="AA1502" s="49"/>
      <c r="AB1502" s="48"/>
      <c r="AC1502" s="49"/>
      <c r="AD1502" s="48"/>
    </row>
    <row r="1503" spans="1:30" ht="15">
      <c r="A1503" s="65" t="s">
        <v>199</v>
      </c>
      <c r="B1503" s="65" t="s">
        <v>299</v>
      </c>
      <c r="C1503" s="66"/>
      <c r="D1503" s="67"/>
      <c r="E1503" s="66"/>
      <c r="F1503" s="69"/>
      <c r="G1503" s="66"/>
      <c r="H1503" s="70"/>
      <c r="I1503" s="71"/>
      <c r="J1503" s="71"/>
      <c r="K1503" s="34" t="s">
        <v>65</v>
      </c>
      <c r="L1503" s="72">
        <v>1503</v>
      </c>
      <c r="M1503" s="72"/>
      <c r="N1503" s="73"/>
      <c r="O1503" s="79" t="s">
        <v>417</v>
      </c>
      <c r="P1503" s="79">
        <v>1</v>
      </c>
      <c r="Q1503" s="79" t="s">
        <v>418</v>
      </c>
      <c r="R1503" s="79"/>
      <c r="S1503" s="79"/>
      <c r="T1503" s="78" t="str">
        <f>REPLACE(INDEX(GroupVertices[Group],MATCH(Edges24[[#This Row],[Vertex 1]],GroupVertices[Vertex],0)),1,1,"")</f>
        <v>1</v>
      </c>
      <c r="U1503" s="78" t="str">
        <f>REPLACE(INDEX(GroupVertices[Group],MATCH(Edges24[[#This Row],[Vertex 2]],GroupVertices[Vertex],0)),1,1,"")</f>
        <v>1</v>
      </c>
      <c r="V1503" s="48"/>
      <c r="W1503" s="49"/>
      <c r="X1503" s="48"/>
      <c r="Y1503" s="49"/>
      <c r="Z1503" s="48"/>
      <c r="AA1503" s="49"/>
      <c r="AB1503" s="48"/>
      <c r="AC1503" s="49"/>
      <c r="AD1503" s="48"/>
    </row>
    <row r="1504" spans="1:30" ht="15">
      <c r="A1504" s="65" t="s">
        <v>242</v>
      </c>
      <c r="B1504" s="65" t="s">
        <v>299</v>
      </c>
      <c r="C1504" s="66"/>
      <c r="D1504" s="67"/>
      <c r="E1504" s="66"/>
      <c r="F1504" s="69"/>
      <c r="G1504" s="66"/>
      <c r="H1504" s="70"/>
      <c r="I1504" s="71"/>
      <c r="J1504" s="71"/>
      <c r="K1504" s="34" t="s">
        <v>65</v>
      </c>
      <c r="L1504" s="72">
        <v>1504</v>
      </c>
      <c r="M1504" s="72"/>
      <c r="N1504" s="73"/>
      <c r="O1504" s="79" t="s">
        <v>417</v>
      </c>
      <c r="P1504" s="79">
        <v>1</v>
      </c>
      <c r="Q1504" s="79" t="s">
        <v>418</v>
      </c>
      <c r="R1504" s="79"/>
      <c r="S1504" s="79"/>
      <c r="T1504" s="78" t="str">
        <f>REPLACE(INDEX(GroupVertices[Group],MATCH(Edges24[[#This Row],[Vertex 1]],GroupVertices[Vertex],0)),1,1,"")</f>
        <v>2</v>
      </c>
      <c r="U1504" s="78" t="str">
        <f>REPLACE(INDEX(GroupVertices[Group],MATCH(Edges24[[#This Row],[Vertex 2]],GroupVertices[Vertex],0)),1,1,"")</f>
        <v>1</v>
      </c>
      <c r="V1504" s="48"/>
      <c r="W1504" s="49"/>
      <c r="X1504" s="48"/>
      <c r="Y1504" s="49"/>
      <c r="Z1504" s="48"/>
      <c r="AA1504" s="49"/>
      <c r="AB1504" s="48"/>
      <c r="AC1504" s="49"/>
      <c r="AD1504" s="48"/>
    </row>
    <row r="1505" spans="1:30" ht="15">
      <c r="A1505" s="65" t="s">
        <v>358</v>
      </c>
      <c r="B1505" s="65" t="s">
        <v>299</v>
      </c>
      <c r="C1505" s="66"/>
      <c r="D1505" s="67"/>
      <c r="E1505" s="66"/>
      <c r="F1505" s="69"/>
      <c r="G1505" s="66"/>
      <c r="H1505" s="70"/>
      <c r="I1505" s="71"/>
      <c r="J1505" s="71"/>
      <c r="K1505" s="34" t="s">
        <v>65</v>
      </c>
      <c r="L1505" s="72">
        <v>1505</v>
      </c>
      <c r="M1505" s="72"/>
      <c r="N1505" s="73"/>
      <c r="O1505" s="79" t="s">
        <v>417</v>
      </c>
      <c r="P1505" s="79">
        <v>1</v>
      </c>
      <c r="Q1505" s="79" t="s">
        <v>418</v>
      </c>
      <c r="R1505" s="79"/>
      <c r="S1505" s="79"/>
      <c r="T1505" s="78" t="str">
        <f>REPLACE(INDEX(GroupVertices[Group],MATCH(Edges24[[#This Row],[Vertex 1]],GroupVertices[Vertex],0)),1,1,"")</f>
        <v>1</v>
      </c>
      <c r="U1505" s="78" t="str">
        <f>REPLACE(INDEX(GroupVertices[Group],MATCH(Edges24[[#This Row],[Vertex 2]],GroupVertices[Vertex],0)),1,1,"")</f>
        <v>1</v>
      </c>
      <c r="V1505" s="48"/>
      <c r="W1505" s="49"/>
      <c r="X1505" s="48"/>
      <c r="Y1505" s="49"/>
      <c r="Z1505" s="48"/>
      <c r="AA1505" s="49"/>
      <c r="AB1505" s="48"/>
      <c r="AC1505" s="49"/>
      <c r="AD1505" s="48"/>
    </row>
    <row r="1506" spans="1:30" ht="15">
      <c r="A1506" s="65" t="s">
        <v>222</v>
      </c>
      <c r="B1506" s="65" t="s">
        <v>242</v>
      </c>
      <c r="C1506" s="66"/>
      <c r="D1506" s="67"/>
      <c r="E1506" s="66"/>
      <c r="F1506" s="69"/>
      <c r="G1506" s="66"/>
      <c r="H1506" s="70"/>
      <c r="I1506" s="71"/>
      <c r="J1506" s="71"/>
      <c r="K1506" s="34" t="s">
        <v>66</v>
      </c>
      <c r="L1506" s="72">
        <v>1506</v>
      </c>
      <c r="M1506" s="72"/>
      <c r="N1506" s="73"/>
      <c r="O1506" s="79" t="s">
        <v>417</v>
      </c>
      <c r="P1506" s="79">
        <v>1</v>
      </c>
      <c r="Q1506" s="79" t="s">
        <v>418</v>
      </c>
      <c r="R1506" s="79"/>
      <c r="S1506" s="79"/>
      <c r="T1506" s="78" t="str">
        <f>REPLACE(INDEX(GroupVertices[Group],MATCH(Edges24[[#This Row],[Vertex 1]],GroupVertices[Vertex],0)),1,1,"")</f>
        <v>3</v>
      </c>
      <c r="U1506" s="78" t="str">
        <f>REPLACE(INDEX(GroupVertices[Group],MATCH(Edges24[[#This Row],[Vertex 2]],GroupVertices[Vertex],0)),1,1,"")</f>
        <v>2</v>
      </c>
      <c r="V1506" s="48"/>
      <c r="W1506" s="49"/>
      <c r="X1506" s="48"/>
      <c r="Y1506" s="49"/>
      <c r="Z1506" s="48"/>
      <c r="AA1506" s="49"/>
      <c r="AB1506" s="48"/>
      <c r="AC1506" s="49"/>
      <c r="AD1506" s="48"/>
    </row>
    <row r="1507" spans="1:30" ht="15">
      <c r="A1507" s="65" t="s">
        <v>222</v>
      </c>
      <c r="B1507" s="65" t="s">
        <v>350</v>
      </c>
      <c r="C1507" s="66"/>
      <c r="D1507" s="67"/>
      <c r="E1507" s="66"/>
      <c r="F1507" s="69"/>
      <c r="G1507" s="66"/>
      <c r="H1507" s="70"/>
      <c r="I1507" s="71"/>
      <c r="J1507" s="71"/>
      <c r="K1507" s="34" t="s">
        <v>65</v>
      </c>
      <c r="L1507" s="72">
        <v>1507</v>
      </c>
      <c r="M1507" s="72"/>
      <c r="N1507" s="73"/>
      <c r="O1507" s="79" t="s">
        <v>417</v>
      </c>
      <c r="P1507" s="79">
        <v>1</v>
      </c>
      <c r="Q1507" s="79" t="s">
        <v>418</v>
      </c>
      <c r="R1507" s="79"/>
      <c r="S1507" s="79"/>
      <c r="T1507" s="78" t="str">
        <f>REPLACE(INDEX(GroupVertices[Group],MATCH(Edges24[[#This Row],[Vertex 1]],GroupVertices[Vertex],0)),1,1,"")</f>
        <v>3</v>
      </c>
      <c r="U1507" s="78" t="str">
        <f>REPLACE(INDEX(GroupVertices[Group],MATCH(Edges24[[#This Row],[Vertex 2]],GroupVertices[Vertex],0)),1,1,"")</f>
        <v>3</v>
      </c>
      <c r="V1507" s="48"/>
      <c r="W1507" s="49"/>
      <c r="X1507" s="48"/>
      <c r="Y1507" s="49"/>
      <c r="Z1507" s="48"/>
      <c r="AA1507" s="49"/>
      <c r="AB1507" s="48"/>
      <c r="AC1507" s="49"/>
      <c r="AD1507" s="48"/>
    </row>
    <row r="1508" spans="1:30" ht="15">
      <c r="A1508" s="65" t="s">
        <v>222</v>
      </c>
      <c r="B1508" s="65" t="s">
        <v>274</v>
      </c>
      <c r="C1508" s="66"/>
      <c r="D1508" s="67"/>
      <c r="E1508" s="66"/>
      <c r="F1508" s="69"/>
      <c r="G1508" s="66"/>
      <c r="H1508" s="70"/>
      <c r="I1508" s="71"/>
      <c r="J1508" s="71"/>
      <c r="K1508" s="34" t="s">
        <v>65</v>
      </c>
      <c r="L1508" s="72">
        <v>1508</v>
      </c>
      <c r="M1508" s="72"/>
      <c r="N1508" s="73"/>
      <c r="O1508" s="79" t="s">
        <v>417</v>
      </c>
      <c r="P1508" s="79">
        <v>1</v>
      </c>
      <c r="Q1508" s="79" t="s">
        <v>418</v>
      </c>
      <c r="R1508" s="79"/>
      <c r="S1508" s="79"/>
      <c r="T1508" s="78" t="str">
        <f>REPLACE(INDEX(GroupVertices[Group],MATCH(Edges24[[#This Row],[Vertex 1]],GroupVertices[Vertex],0)),1,1,"")</f>
        <v>3</v>
      </c>
      <c r="U1508" s="78" t="str">
        <f>REPLACE(INDEX(GroupVertices[Group],MATCH(Edges24[[#This Row],[Vertex 2]],GroupVertices[Vertex],0)),1,1,"")</f>
        <v>3</v>
      </c>
      <c r="V1508" s="48"/>
      <c r="W1508" s="49"/>
      <c r="X1508" s="48"/>
      <c r="Y1508" s="49"/>
      <c r="Z1508" s="48"/>
      <c r="AA1508" s="49"/>
      <c r="AB1508" s="48"/>
      <c r="AC1508" s="49"/>
      <c r="AD1508" s="48"/>
    </row>
    <row r="1509" spans="1:30" ht="15">
      <c r="A1509" s="65" t="s">
        <v>222</v>
      </c>
      <c r="B1509" s="65" t="s">
        <v>396</v>
      </c>
      <c r="C1509" s="66"/>
      <c r="D1509" s="67"/>
      <c r="E1509" s="66"/>
      <c r="F1509" s="69"/>
      <c r="G1509" s="66"/>
      <c r="H1509" s="70"/>
      <c r="I1509" s="71"/>
      <c r="J1509" s="71"/>
      <c r="K1509" s="34" t="s">
        <v>65</v>
      </c>
      <c r="L1509" s="72">
        <v>1509</v>
      </c>
      <c r="M1509" s="72"/>
      <c r="N1509" s="73"/>
      <c r="O1509" s="79" t="s">
        <v>417</v>
      </c>
      <c r="P1509" s="79">
        <v>1</v>
      </c>
      <c r="Q1509" s="79" t="s">
        <v>418</v>
      </c>
      <c r="R1509" s="79"/>
      <c r="S1509" s="79"/>
      <c r="T1509" s="78" t="str">
        <f>REPLACE(INDEX(GroupVertices[Group],MATCH(Edges24[[#This Row],[Vertex 1]],GroupVertices[Vertex],0)),1,1,"")</f>
        <v>3</v>
      </c>
      <c r="U1509" s="78" t="str">
        <f>REPLACE(INDEX(GroupVertices[Group],MATCH(Edges24[[#This Row],[Vertex 2]],GroupVertices[Vertex],0)),1,1,"")</f>
        <v>2</v>
      </c>
      <c r="V1509" s="48"/>
      <c r="W1509" s="49"/>
      <c r="X1509" s="48"/>
      <c r="Y1509" s="49"/>
      <c r="Z1509" s="48"/>
      <c r="AA1509" s="49"/>
      <c r="AB1509" s="48"/>
      <c r="AC1509" s="49"/>
      <c r="AD1509" s="48"/>
    </row>
    <row r="1510" spans="1:30" ht="15">
      <c r="A1510" s="65" t="s">
        <v>222</v>
      </c>
      <c r="B1510" s="65" t="s">
        <v>283</v>
      </c>
      <c r="C1510" s="66"/>
      <c r="D1510" s="67"/>
      <c r="E1510" s="66"/>
      <c r="F1510" s="69"/>
      <c r="G1510" s="66"/>
      <c r="H1510" s="70"/>
      <c r="I1510" s="71"/>
      <c r="J1510" s="71"/>
      <c r="K1510" s="34" t="s">
        <v>65</v>
      </c>
      <c r="L1510" s="72">
        <v>1510</v>
      </c>
      <c r="M1510" s="72"/>
      <c r="N1510" s="73"/>
      <c r="O1510" s="79" t="s">
        <v>417</v>
      </c>
      <c r="P1510" s="79">
        <v>1</v>
      </c>
      <c r="Q1510" s="79" t="s">
        <v>418</v>
      </c>
      <c r="R1510" s="79"/>
      <c r="S1510" s="79"/>
      <c r="T1510" s="78" t="str">
        <f>REPLACE(INDEX(GroupVertices[Group],MATCH(Edges24[[#This Row],[Vertex 1]],GroupVertices[Vertex],0)),1,1,"")</f>
        <v>3</v>
      </c>
      <c r="U1510" s="78" t="str">
        <f>REPLACE(INDEX(GroupVertices[Group],MATCH(Edges24[[#This Row],[Vertex 2]],GroupVertices[Vertex],0)),1,1,"")</f>
        <v>2</v>
      </c>
      <c r="V1510" s="48"/>
      <c r="W1510" s="49"/>
      <c r="X1510" s="48"/>
      <c r="Y1510" s="49"/>
      <c r="Z1510" s="48"/>
      <c r="AA1510" s="49"/>
      <c r="AB1510" s="48"/>
      <c r="AC1510" s="49"/>
      <c r="AD1510" s="48"/>
    </row>
    <row r="1511" spans="1:30" ht="15">
      <c r="A1511" s="65" t="s">
        <v>222</v>
      </c>
      <c r="B1511" s="65" t="s">
        <v>357</v>
      </c>
      <c r="C1511" s="66"/>
      <c r="D1511" s="67"/>
      <c r="E1511" s="66"/>
      <c r="F1511" s="69"/>
      <c r="G1511" s="66"/>
      <c r="H1511" s="70"/>
      <c r="I1511" s="71"/>
      <c r="J1511" s="71"/>
      <c r="K1511" s="34" t="s">
        <v>65</v>
      </c>
      <c r="L1511" s="72">
        <v>1511</v>
      </c>
      <c r="M1511" s="72"/>
      <c r="N1511" s="73"/>
      <c r="O1511" s="79" t="s">
        <v>417</v>
      </c>
      <c r="P1511" s="79">
        <v>1</v>
      </c>
      <c r="Q1511" s="79" t="s">
        <v>418</v>
      </c>
      <c r="R1511" s="79"/>
      <c r="S1511" s="79"/>
      <c r="T1511" s="78" t="str">
        <f>REPLACE(INDEX(GroupVertices[Group],MATCH(Edges24[[#This Row],[Vertex 1]],GroupVertices[Vertex],0)),1,1,"")</f>
        <v>3</v>
      </c>
      <c r="U1511" s="78" t="str">
        <f>REPLACE(INDEX(GroupVertices[Group],MATCH(Edges24[[#This Row],[Vertex 2]],GroupVertices[Vertex],0)),1,1,"")</f>
        <v>2</v>
      </c>
      <c r="V1511" s="48"/>
      <c r="W1511" s="49"/>
      <c r="X1511" s="48"/>
      <c r="Y1511" s="49"/>
      <c r="Z1511" s="48"/>
      <c r="AA1511" s="49"/>
      <c r="AB1511" s="48"/>
      <c r="AC1511" s="49"/>
      <c r="AD1511" s="48"/>
    </row>
    <row r="1512" spans="1:30" ht="15">
      <c r="A1512" s="65" t="s">
        <v>199</v>
      </c>
      <c r="B1512" s="65" t="s">
        <v>222</v>
      </c>
      <c r="C1512" s="66"/>
      <c r="D1512" s="67"/>
      <c r="E1512" s="66"/>
      <c r="F1512" s="69"/>
      <c r="G1512" s="66"/>
      <c r="H1512" s="70"/>
      <c r="I1512" s="71"/>
      <c r="J1512" s="71"/>
      <c r="K1512" s="34" t="s">
        <v>65</v>
      </c>
      <c r="L1512" s="72">
        <v>1512</v>
      </c>
      <c r="M1512" s="72"/>
      <c r="N1512" s="73"/>
      <c r="O1512" s="79" t="s">
        <v>417</v>
      </c>
      <c r="P1512" s="79">
        <v>1</v>
      </c>
      <c r="Q1512" s="79" t="s">
        <v>418</v>
      </c>
      <c r="R1512" s="79"/>
      <c r="S1512" s="79"/>
      <c r="T1512" s="78" t="str">
        <f>REPLACE(INDEX(GroupVertices[Group],MATCH(Edges24[[#This Row],[Vertex 1]],GroupVertices[Vertex],0)),1,1,"")</f>
        <v>1</v>
      </c>
      <c r="U1512" s="78" t="str">
        <f>REPLACE(INDEX(GroupVertices[Group],MATCH(Edges24[[#This Row],[Vertex 2]],GroupVertices[Vertex],0)),1,1,"")</f>
        <v>3</v>
      </c>
      <c r="V1512" s="48"/>
      <c r="W1512" s="49"/>
      <c r="X1512" s="48"/>
      <c r="Y1512" s="49"/>
      <c r="Z1512" s="48"/>
      <c r="AA1512" s="49"/>
      <c r="AB1512" s="48"/>
      <c r="AC1512" s="49"/>
      <c r="AD1512" s="48"/>
    </row>
    <row r="1513" spans="1:30" ht="15">
      <c r="A1513" s="65" t="s">
        <v>242</v>
      </c>
      <c r="B1513" s="65" t="s">
        <v>222</v>
      </c>
      <c r="C1513" s="66"/>
      <c r="D1513" s="67"/>
      <c r="E1513" s="66"/>
      <c r="F1513" s="69"/>
      <c r="G1513" s="66"/>
      <c r="H1513" s="70"/>
      <c r="I1513" s="71"/>
      <c r="J1513" s="71"/>
      <c r="K1513" s="34" t="s">
        <v>66</v>
      </c>
      <c r="L1513" s="72">
        <v>1513</v>
      </c>
      <c r="M1513" s="72"/>
      <c r="N1513" s="73"/>
      <c r="O1513" s="79" t="s">
        <v>417</v>
      </c>
      <c r="P1513" s="79">
        <v>1</v>
      </c>
      <c r="Q1513" s="79" t="s">
        <v>418</v>
      </c>
      <c r="R1513" s="79"/>
      <c r="S1513" s="79"/>
      <c r="T1513" s="78" t="str">
        <f>REPLACE(INDEX(GroupVertices[Group],MATCH(Edges24[[#This Row],[Vertex 1]],GroupVertices[Vertex],0)),1,1,"")</f>
        <v>2</v>
      </c>
      <c r="U1513" s="78" t="str">
        <f>REPLACE(INDEX(GroupVertices[Group],MATCH(Edges24[[#This Row],[Vertex 2]],GroupVertices[Vertex],0)),1,1,"")</f>
        <v>3</v>
      </c>
      <c r="V1513" s="48"/>
      <c r="W1513" s="49"/>
      <c r="X1513" s="48"/>
      <c r="Y1513" s="49"/>
      <c r="Z1513" s="48"/>
      <c r="AA1513" s="49"/>
      <c r="AB1513" s="48"/>
      <c r="AC1513" s="49"/>
      <c r="AD1513" s="48"/>
    </row>
    <row r="1514" spans="1:30" ht="15">
      <c r="A1514" s="65" t="s">
        <v>297</v>
      </c>
      <c r="B1514" s="65" t="s">
        <v>222</v>
      </c>
      <c r="C1514" s="66"/>
      <c r="D1514" s="67"/>
      <c r="E1514" s="66"/>
      <c r="F1514" s="69"/>
      <c r="G1514" s="66"/>
      <c r="H1514" s="70"/>
      <c r="I1514" s="71"/>
      <c r="J1514" s="71"/>
      <c r="K1514" s="34" t="s">
        <v>65</v>
      </c>
      <c r="L1514" s="72">
        <v>1514</v>
      </c>
      <c r="M1514" s="72"/>
      <c r="N1514" s="73"/>
      <c r="O1514" s="79" t="s">
        <v>417</v>
      </c>
      <c r="P1514" s="79">
        <v>1</v>
      </c>
      <c r="Q1514" s="79" t="s">
        <v>418</v>
      </c>
      <c r="R1514" s="79"/>
      <c r="S1514" s="79"/>
      <c r="T1514" s="78" t="str">
        <f>REPLACE(INDEX(GroupVertices[Group],MATCH(Edges24[[#This Row],[Vertex 1]],GroupVertices[Vertex],0)),1,1,"")</f>
        <v>4</v>
      </c>
      <c r="U1514" s="78" t="str">
        <f>REPLACE(INDEX(GroupVertices[Group],MATCH(Edges24[[#This Row],[Vertex 2]],GroupVertices[Vertex],0)),1,1,"")</f>
        <v>3</v>
      </c>
      <c r="V1514" s="48"/>
      <c r="W1514" s="49"/>
      <c r="X1514" s="48"/>
      <c r="Y1514" s="49"/>
      <c r="Z1514" s="48"/>
      <c r="AA1514" s="49"/>
      <c r="AB1514" s="48"/>
      <c r="AC1514" s="49"/>
      <c r="AD1514" s="48"/>
    </row>
    <row r="1515" spans="1:30" ht="15">
      <c r="A1515" s="65" t="s">
        <v>358</v>
      </c>
      <c r="B1515" s="65" t="s">
        <v>222</v>
      </c>
      <c r="C1515" s="66"/>
      <c r="D1515" s="67"/>
      <c r="E1515" s="66"/>
      <c r="F1515" s="69"/>
      <c r="G1515" s="66"/>
      <c r="H1515" s="70"/>
      <c r="I1515" s="71"/>
      <c r="J1515" s="71"/>
      <c r="K1515" s="34" t="s">
        <v>65</v>
      </c>
      <c r="L1515" s="72">
        <v>1515</v>
      </c>
      <c r="M1515" s="72"/>
      <c r="N1515" s="73"/>
      <c r="O1515" s="79" t="s">
        <v>417</v>
      </c>
      <c r="P1515" s="79">
        <v>1</v>
      </c>
      <c r="Q1515" s="79" t="s">
        <v>418</v>
      </c>
      <c r="R1515" s="79"/>
      <c r="S1515" s="79"/>
      <c r="T1515" s="78" t="str">
        <f>REPLACE(INDEX(GroupVertices[Group],MATCH(Edges24[[#This Row],[Vertex 1]],GroupVertices[Vertex],0)),1,1,"")</f>
        <v>1</v>
      </c>
      <c r="U1515" s="78" t="str">
        <f>REPLACE(INDEX(GroupVertices[Group],MATCH(Edges24[[#This Row],[Vertex 2]],GroupVertices[Vertex],0)),1,1,"")</f>
        <v>3</v>
      </c>
      <c r="V1515" s="48"/>
      <c r="W1515" s="49"/>
      <c r="X1515" s="48"/>
      <c r="Y1515" s="49"/>
      <c r="Z1515" s="48"/>
      <c r="AA1515" s="49"/>
      <c r="AB1515" s="48"/>
      <c r="AC1515" s="49"/>
      <c r="AD1515" s="48"/>
    </row>
    <row r="1516" spans="1:30" ht="15">
      <c r="A1516" s="65" t="s">
        <v>199</v>
      </c>
      <c r="B1516" s="65" t="s">
        <v>340</v>
      </c>
      <c r="C1516" s="66"/>
      <c r="D1516" s="67"/>
      <c r="E1516" s="66"/>
      <c r="F1516" s="69"/>
      <c r="G1516" s="66"/>
      <c r="H1516" s="70"/>
      <c r="I1516" s="71"/>
      <c r="J1516" s="71"/>
      <c r="K1516" s="34" t="s">
        <v>65</v>
      </c>
      <c r="L1516" s="72">
        <v>1516</v>
      </c>
      <c r="M1516" s="72"/>
      <c r="N1516" s="73"/>
      <c r="O1516" s="79" t="s">
        <v>417</v>
      </c>
      <c r="P1516" s="79">
        <v>1</v>
      </c>
      <c r="Q1516" s="79" t="s">
        <v>418</v>
      </c>
      <c r="R1516" s="79"/>
      <c r="S1516" s="79"/>
      <c r="T1516" s="78" t="str">
        <f>REPLACE(INDEX(GroupVertices[Group],MATCH(Edges24[[#This Row],[Vertex 1]],GroupVertices[Vertex],0)),1,1,"")</f>
        <v>1</v>
      </c>
      <c r="U1516" s="78" t="str">
        <f>REPLACE(INDEX(GroupVertices[Group],MATCH(Edges24[[#This Row],[Vertex 2]],GroupVertices[Vertex],0)),1,1,"")</f>
        <v>4</v>
      </c>
      <c r="V1516" s="48"/>
      <c r="W1516" s="49"/>
      <c r="X1516" s="48"/>
      <c r="Y1516" s="49"/>
      <c r="Z1516" s="48"/>
      <c r="AA1516" s="49"/>
      <c r="AB1516" s="48"/>
      <c r="AC1516" s="49"/>
      <c r="AD1516" s="48"/>
    </row>
    <row r="1517" spans="1:30" ht="15">
      <c r="A1517" s="65" t="s">
        <v>274</v>
      </c>
      <c r="B1517" s="65" t="s">
        <v>340</v>
      </c>
      <c r="C1517" s="66"/>
      <c r="D1517" s="67"/>
      <c r="E1517" s="66"/>
      <c r="F1517" s="69"/>
      <c r="G1517" s="66"/>
      <c r="H1517" s="70"/>
      <c r="I1517" s="71"/>
      <c r="J1517" s="71"/>
      <c r="K1517" s="34" t="s">
        <v>65</v>
      </c>
      <c r="L1517" s="72">
        <v>1517</v>
      </c>
      <c r="M1517" s="72"/>
      <c r="N1517" s="73"/>
      <c r="O1517" s="79" t="s">
        <v>417</v>
      </c>
      <c r="P1517" s="79">
        <v>1</v>
      </c>
      <c r="Q1517" s="79" t="s">
        <v>418</v>
      </c>
      <c r="R1517" s="79"/>
      <c r="S1517" s="79"/>
      <c r="T1517" s="78" t="str">
        <f>REPLACE(INDEX(GroupVertices[Group],MATCH(Edges24[[#This Row],[Vertex 1]],GroupVertices[Vertex],0)),1,1,"")</f>
        <v>3</v>
      </c>
      <c r="U1517" s="78" t="str">
        <f>REPLACE(INDEX(GroupVertices[Group],MATCH(Edges24[[#This Row],[Vertex 2]],GroupVertices[Vertex],0)),1,1,"")</f>
        <v>4</v>
      </c>
      <c r="V1517" s="48"/>
      <c r="W1517" s="49"/>
      <c r="X1517" s="48"/>
      <c r="Y1517" s="49"/>
      <c r="Z1517" s="48"/>
      <c r="AA1517" s="49"/>
      <c r="AB1517" s="48"/>
      <c r="AC1517" s="49"/>
      <c r="AD1517" s="48"/>
    </row>
    <row r="1518" spans="1:30" ht="15">
      <c r="A1518" s="65" t="s">
        <v>270</v>
      </c>
      <c r="B1518" s="65" t="s">
        <v>340</v>
      </c>
      <c r="C1518" s="66"/>
      <c r="D1518" s="67"/>
      <c r="E1518" s="66"/>
      <c r="F1518" s="69"/>
      <c r="G1518" s="66"/>
      <c r="H1518" s="70"/>
      <c r="I1518" s="71"/>
      <c r="J1518" s="71"/>
      <c r="K1518" s="34" t="s">
        <v>65</v>
      </c>
      <c r="L1518" s="72">
        <v>1518</v>
      </c>
      <c r="M1518" s="72"/>
      <c r="N1518" s="73"/>
      <c r="O1518" s="79" t="s">
        <v>417</v>
      </c>
      <c r="P1518" s="79">
        <v>1</v>
      </c>
      <c r="Q1518" s="79" t="s">
        <v>418</v>
      </c>
      <c r="R1518" s="79"/>
      <c r="S1518" s="79"/>
      <c r="T1518" s="78" t="str">
        <f>REPLACE(INDEX(GroupVertices[Group],MATCH(Edges24[[#This Row],[Vertex 1]],GroupVertices[Vertex],0)),1,1,"")</f>
        <v>2</v>
      </c>
      <c r="U1518" s="78" t="str">
        <f>REPLACE(INDEX(GroupVertices[Group],MATCH(Edges24[[#This Row],[Vertex 2]],GroupVertices[Vertex],0)),1,1,"")</f>
        <v>4</v>
      </c>
      <c r="V1518" s="48"/>
      <c r="W1518" s="49"/>
      <c r="X1518" s="48"/>
      <c r="Y1518" s="49"/>
      <c r="Z1518" s="48"/>
      <c r="AA1518" s="49"/>
      <c r="AB1518" s="48"/>
      <c r="AC1518" s="49"/>
      <c r="AD1518" s="48"/>
    </row>
    <row r="1519" spans="1:30" ht="15">
      <c r="A1519" s="65" t="s">
        <v>312</v>
      </c>
      <c r="B1519" s="65" t="s">
        <v>340</v>
      </c>
      <c r="C1519" s="66"/>
      <c r="D1519" s="67"/>
      <c r="E1519" s="66"/>
      <c r="F1519" s="69"/>
      <c r="G1519" s="66"/>
      <c r="H1519" s="70"/>
      <c r="I1519" s="71"/>
      <c r="J1519" s="71"/>
      <c r="K1519" s="34" t="s">
        <v>65</v>
      </c>
      <c r="L1519" s="72">
        <v>1519</v>
      </c>
      <c r="M1519" s="72"/>
      <c r="N1519" s="73"/>
      <c r="O1519" s="79" t="s">
        <v>417</v>
      </c>
      <c r="P1519" s="79">
        <v>1</v>
      </c>
      <c r="Q1519" s="79" t="s">
        <v>418</v>
      </c>
      <c r="R1519" s="79"/>
      <c r="S1519" s="79"/>
      <c r="T1519" s="78" t="str">
        <f>REPLACE(INDEX(GroupVertices[Group],MATCH(Edges24[[#This Row],[Vertex 1]],GroupVertices[Vertex],0)),1,1,"")</f>
        <v>2</v>
      </c>
      <c r="U1519" s="78" t="str">
        <f>REPLACE(INDEX(GroupVertices[Group],MATCH(Edges24[[#This Row],[Vertex 2]],GroupVertices[Vertex],0)),1,1,"")</f>
        <v>4</v>
      </c>
      <c r="V1519" s="48"/>
      <c r="W1519" s="49"/>
      <c r="X1519" s="48"/>
      <c r="Y1519" s="49"/>
      <c r="Z1519" s="48"/>
      <c r="AA1519" s="49"/>
      <c r="AB1519" s="48"/>
      <c r="AC1519" s="49"/>
      <c r="AD1519" s="48"/>
    </row>
    <row r="1520" spans="1:30" ht="15">
      <c r="A1520" s="65" t="s">
        <v>339</v>
      </c>
      <c r="B1520" s="65" t="s">
        <v>340</v>
      </c>
      <c r="C1520" s="66"/>
      <c r="D1520" s="67"/>
      <c r="E1520" s="66"/>
      <c r="F1520" s="69"/>
      <c r="G1520" s="66"/>
      <c r="H1520" s="70"/>
      <c r="I1520" s="71"/>
      <c r="J1520" s="71"/>
      <c r="K1520" s="34" t="s">
        <v>65</v>
      </c>
      <c r="L1520" s="72">
        <v>1520</v>
      </c>
      <c r="M1520" s="72"/>
      <c r="N1520" s="73"/>
      <c r="O1520" s="79" t="s">
        <v>417</v>
      </c>
      <c r="P1520" s="79">
        <v>1</v>
      </c>
      <c r="Q1520" s="79" t="s">
        <v>418</v>
      </c>
      <c r="R1520" s="79"/>
      <c r="S1520" s="79"/>
      <c r="T1520" s="78" t="str">
        <f>REPLACE(INDEX(GroupVertices[Group],MATCH(Edges24[[#This Row],[Vertex 1]],GroupVertices[Vertex],0)),1,1,"")</f>
        <v>2</v>
      </c>
      <c r="U1520" s="78" t="str">
        <f>REPLACE(INDEX(GroupVertices[Group],MATCH(Edges24[[#This Row],[Vertex 2]],GroupVertices[Vertex],0)),1,1,"")</f>
        <v>4</v>
      </c>
      <c r="V1520" s="48"/>
      <c r="W1520" s="49"/>
      <c r="X1520" s="48"/>
      <c r="Y1520" s="49"/>
      <c r="Z1520" s="48"/>
      <c r="AA1520" s="49"/>
      <c r="AB1520" s="48"/>
      <c r="AC1520" s="49"/>
      <c r="AD1520" s="48"/>
    </row>
    <row r="1521" spans="1:30" ht="15">
      <c r="A1521" s="65" t="s">
        <v>358</v>
      </c>
      <c r="B1521" s="65" t="s">
        <v>340</v>
      </c>
      <c r="C1521" s="66"/>
      <c r="D1521" s="67"/>
      <c r="E1521" s="66"/>
      <c r="F1521" s="69"/>
      <c r="G1521" s="66"/>
      <c r="H1521" s="70"/>
      <c r="I1521" s="71"/>
      <c r="J1521" s="71"/>
      <c r="K1521" s="34" t="s">
        <v>65</v>
      </c>
      <c r="L1521" s="72">
        <v>1521</v>
      </c>
      <c r="M1521" s="72"/>
      <c r="N1521" s="73"/>
      <c r="O1521" s="79" t="s">
        <v>417</v>
      </c>
      <c r="P1521" s="79">
        <v>1</v>
      </c>
      <c r="Q1521" s="79" t="s">
        <v>418</v>
      </c>
      <c r="R1521" s="79"/>
      <c r="S1521" s="79"/>
      <c r="T1521" s="78" t="str">
        <f>REPLACE(INDEX(GroupVertices[Group],MATCH(Edges24[[#This Row],[Vertex 1]],GroupVertices[Vertex],0)),1,1,"")</f>
        <v>1</v>
      </c>
      <c r="U1521" s="78" t="str">
        <f>REPLACE(INDEX(GroupVertices[Group],MATCH(Edges24[[#This Row],[Vertex 2]],GroupVertices[Vertex],0)),1,1,"")</f>
        <v>4</v>
      </c>
      <c r="V1521" s="48"/>
      <c r="W1521" s="49"/>
      <c r="X1521" s="48"/>
      <c r="Y1521" s="49"/>
      <c r="Z1521" s="48"/>
      <c r="AA1521" s="49"/>
      <c r="AB1521" s="48"/>
      <c r="AC1521" s="49"/>
      <c r="AD1521" s="48"/>
    </row>
    <row r="1522" spans="1:30" ht="15">
      <c r="A1522" s="65" t="s">
        <v>242</v>
      </c>
      <c r="B1522" s="65" t="s">
        <v>350</v>
      </c>
      <c r="C1522" s="66"/>
      <c r="D1522" s="67"/>
      <c r="E1522" s="66"/>
      <c r="F1522" s="69"/>
      <c r="G1522" s="66"/>
      <c r="H1522" s="70"/>
      <c r="I1522" s="71"/>
      <c r="J1522" s="71"/>
      <c r="K1522" s="34" t="s">
        <v>65</v>
      </c>
      <c r="L1522" s="72">
        <v>1522</v>
      </c>
      <c r="M1522" s="72"/>
      <c r="N1522" s="73"/>
      <c r="O1522" s="79" t="s">
        <v>417</v>
      </c>
      <c r="P1522" s="79">
        <v>1</v>
      </c>
      <c r="Q1522" s="79" t="s">
        <v>418</v>
      </c>
      <c r="R1522" s="79"/>
      <c r="S1522" s="79"/>
      <c r="T1522" s="78" t="str">
        <f>REPLACE(INDEX(GroupVertices[Group],MATCH(Edges24[[#This Row],[Vertex 1]],GroupVertices[Vertex],0)),1,1,"")</f>
        <v>2</v>
      </c>
      <c r="U1522" s="78" t="str">
        <f>REPLACE(INDEX(GroupVertices[Group],MATCH(Edges24[[#This Row],[Vertex 2]],GroupVertices[Vertex],0)),1,1,"")</f>
        <v>3</v>
      </c>
      <c r="V1522" s="48"/>
      <c r="W1522" s="49"/>
      <c r="X1522" s="48"/>
      <c r="Y1522" s="49"/>
      <c r="Z1522" s="48"/>
      <c r="AA1522" s="49"/>
      <c r="AB1522" s="48"/>
      <c r="AC1522" s="49"/>
      <c r="AD1522" s="48"/>
    </row>
    <row r="1523" spans="1:30" ht="15">
      <c r="A1523" s="65" t="s">
        <v>242</v>
      </c>
      <c r="B1523" s="65" t="s">
        <v>274</v>
      </c>
      <c r="C1523" s="66"/>
      <c r="D1523" s="67"/>
      <c r="E1523" s="66"/>
      <c r="F1523" s="69"/>
      <c r="G1523" s="66"/>
      <c r="H1523" s="70"/>
      <c r="I1523" s="71"/>
      <c r="J1523" s="71"/>
      <c r="K1523" s="34" t="s">
        <v>66</v>
      </c>
      <c r="L1523" s="72">
        <v>1523</v>
      </c>
      <c r="M1523" s="72"/>
      <c r="N1523" s="73"/>
      <c r="O1523" s="79" t="s">
        <v>417</v>
      </c>
      <c r="P1523" s="79">
        <v>1</v>
      </c>
      <c r="Q1523" s="79" t="s">
        <v>418</v>
      </c>
      <c r="R1523" s="79"/>
      <c r="S1523" s="79"/>
      <c r="T1523" s="78" t="str">
        <f>REPLACE(INDEX(GroupVertices[Group],MATCH(Edges24[[#This Row],[Vertex 1]],GroupVertices[Vertex],0)),1,1,"")</f>
        <v>2</v>
      </c>
      <c r="U1523" s="78" t="str">
        <f>REPLACE(INDEX(GroupVertices[Group],MATCH(Edges24[[#This Row],[Vertex 2]],GroupVertices[Vertex],0)),1,1,"")</f>
        <v>3</v>
      </c>
      <c r="V1523" s="48"/>
      <c r="W1523" s="49"/>
      <c r="X1523" s="48"/>
      <c r="Y1523" s="49"/>
      <c r="Z1523" s="48"/>
      <c r="AA1523" s="49"/>
      <c r="AB1523" s="48"/>
      <c r="AC1523" s="49"/>
      <c r="AD1523" s="48"/>
    </row>
    <row r="1524" spans="1:30" ht="15">
      <c r="A1524" s="65" t="s">
        <v>242</v>
      </c>
      <c r="B1524" s="65" t="s">
        <v>270</v>
      </c>
      <c r="C1524" s="66"/>
      <c r="D1524" s="67"/>
      <c r="E1524" s="66"/>
      <c r="F1524" s="69"/>
      <c r="G1524" s="66"/>
      <c r="H1524" s="70"/>
      <c r="I1524" s="71"/>
      <c r="J1524" s="71"/>
      <c r="K1524" s="34" t="s">
        <v>66</v>
      </c>
      <c r="L1524" s="72">
        <v>1524</v>
      </c>
      <c r="M1524" s="72"/>
      <c r="N1524" s="73"/>
      <c r="O1524" s="79" t="s">
        <v>417</v>
      </c>
      <c r="P1524" s="79">
        <v>1</v>
      </c>
      <c r="Q1524" s="79" t="s">
        <v>418</v>
      </c>
      <c r="R1524" s="79"/>
      <c r="S1524" s="79"/>
      <c r="T1524" s="78" t="str">
        <f>REPLACE(INDEX(GroupVertices[Group],MATCH(Edges24[[#This Row],[Vertex 1]],GroupVertices[Vertex],0)),1,1,"")</f>
        <v>2</v>
      </c>
      <c r="U1524" s="78" t="str">
        <f>REPLACE(INDEX(GroupVertices[Group],MATCH(Edges24[[#This Row],[Vertex 2]],GroupVertices[Vertex],0)),1,1,"")</f>
        <v>2</v>
      </c>
      <c r="V1524" s="48"/>
      <c r="W1524" s="49"/>
      <c r="X1524" s="48"/>
      <c r="Y1524" s="49"/>
      <c r="Z1524" s="48"/>
      <c r="AA1524" s="49"/>
      <c r="AB1524" s="48"/>
      <c r="AC1524" s="49"/>
      <c r="AD1524" s="48"/>
    </row>
    <row r="1525" spans="1:30" ht="15">
      <c r="A1525" s="65" t="s">
        <v>242</v>
      </c>
      <c r="B1525" s="65" t="s">
        <v>396</v>
      </c>
      <c r="C1525" s="66"/>
      <c r="D1525" s="67"/>
      <c r="E1525" s="66"/>
      <c r="F1525" s="69"/>
      <c r="G1525" s="66"/>
      <c r="H1525" s="70"/>
      <c r="I1525" s="71"/>
      <c r="J1525" s="71"/>
      <c r="K1525" s="34" t="s">
        <v>65</v>
      </c>
      <c r="L1525" s="72">
        <v>1525</v>
      </c>
      <c r="M1525" s="72"/>
      <c r="N1525" s="73"/>
      <c r="O1525" s="79" t="s">
        <v>417</v>
      </c>
      <c r="P1525" s="79">
        <v>1</v>
      </c>
      <c r="Q1525" s="79" t="s">
        <v>418</v>
      </c>
      <c r="R1525" s="79"/>
      <c r="S1525" s="79"/>
      <c r="T1525" s="78" t="str">
        <f>REPLACE(INDEX(GroupVertices[Group],MATCH(Edges24[[#This Row],[Vertex 1]],GroupVertices[Vertex],0)),1,1,"")</f>
        <v>2</v>
      </c>
      <c r="U1525" s="78" t="str">
        <f>REPLACE(INDEX(GroupVertices[Group],MATCH(Edges24[[#This Row],[Vertex 2]],GroupVertices[Vertex],0)),1,1,"")</f>
        <v>2</v>
      </c>
      <c r="V1525" s="48"/>
      <c r="W1525" s="49"/>
      <c r="X1525" s="48"/>
      <c r="Y1525" s="49"/>
      <c r="Z1525" s="48"/>
      <c r="AA1525" s="49"/>
      <c r="AB1525" s="48"/>
      <c r="AC1525" s="49"/>
      <c r="AD1525" s="48"/>
    </row>
    <row r="1526" spans="1:30" ht="15">
      <c r="A1526" s="65" t="s">
        <v>242</v>
      </c>
      <c r="B1526" s="65" t="s">
        <v>275</v>
      </c>
      <c r="C1526" s="66"/>
      <c r="D1526" s="67"/>
      <c r="E1526" s="66"/>
      <c r="F1526" s="69"/>
      <c r="G1526" s="66"/>
      <c r="H1526" s="70"/>
      <c r="I1526" s="71"/>
      <c r="J1526" s="71"/>
      <c r="K1526" s="34" t="s">
        <v>66</v>
      </c>
      <c r="L1526" s="72">
        <v>1526</v>
      </c>
      <c r="M1526" s="72"/>
      <c r="N1526" s="73"/>
      <c r="O1526" s="79" t="s">
        <v>417</v>
      </c>
      <c r="P1526" s="79">
        <v>1</v>
      </c>
      <c r="Q1526" s="79" t="s">
        <v>418</v>
      </c>
      <c r="R1526" s="79"/>
      <c r="S1526" s="79"/>
      <c r="T1526" s="78" t="str">
        <f>REPLACE(INDEX(GroupVertices[Group],MATCH(Edges24[[#This Row],[Vertex 1]],GroupVertices[Vertex],0)),1,1,"")</f>
        <v>2</v>
      </c>
      <c r="U1526" s="78" t="str">
        <f>REPLACE(INDEX(GroupVertices[Group],MATCH(Edges24[[#This Row],[Vertex 2]],GroupVertices[Vertex],0)),1,1,"")</f>
        <v>3</v>
      </c>
      <c r="V1526" s="48"/>
      <c r="W1526" s="49"/>
      <c r="X1526" s="48"/>
      <c r="Y1526" s="49"/>
      <c r="Z1526" s="48"/>
      <c r="AA1526" s="49"/>
      <c r="AB1526" s="48"/>
      <c r="AC1526" s="49"/>
      <c r="AD1526" s="48"/>
    </row>
    <row r="1527" spans="1:30" ht="15">
      <c r="A1527" s="65" t="s">
        <v>242</v>
      </c>
      <c r="B1527" s="65" t="s">
        <v>283</v>
      </c>
      <c r="C1527" s="66"/>
      <c r="D1527" s="67"/>
      <c r="E1527" s="66"/>
      <c r="F1527" s="69"/>
      <c r="G1527" s="66"/>
      <c r="H1527" s="70"/>
      <c r="I1527" s="71"/>
      <c r="J1527" s="71"/>
      <c r="K1527" s="34" t="s">
        <v>65</v>
      </c>
      <c r="L1527" s="72">
        <v>1527</v>
      </c>
      <c r="M1527" s="72"/>
      <c r="N1527" s="73"/>
      <c r="O1527" s="79" t="s">
        <v>417</v>
      </c>
      <c r="P1527" s="79">
        <v>1</v>
      </c>
      <c r="Q1527" s="79" t="s">
        <v>418</v>
      </c>
      <c r="R1527" s="79"/>
      <c r="S1527" s="79"/>
      <c r="T1527" s="78" t="str">
        <f>REPLACE(INDEX(GroupVertices[Group],MATCH(Edges24[[#This Row],[Vertex 1]],GroupVertices[Vertex],0)),1,1,"")</f>
        <v>2</v>
      </c>
      <c r="U1527" s="78" t="str">
        <f>REPLACE(INDEX(GroupVertices[Group],MATCH(Edges24[[#This Row],[Vertex 2]],GroupVertices[Vertex],0)),1,1,"")</f>
        <v>2</v>
      </c>
      <c r="V1527" s="48"/>
      <c r="W1527" s="49"/>
      <c r="X1527" s="48"/>
      <c r="Y1527" s="49"/>
      <c r="Z1527" s="48"/>
      <c r="AA1527" s="49"/>
      <c r="AB1527" s="48"/>
      <c r="AC1527" s="49"/>
      <c r="AD1527" s="48"/>
    </row>
    <row r="1528" spans="1:30" ht="15">
      <c r="A1528" s="65" t="s">
        <v>242</v>
      </c>
      <c r="B1528" s="65" t="s">
        <v>305</v>
      </c>
      <c r="C1528" s="66"/>
      <c r="D1528" s="67"/>
      <c r="E1528" s="66"/>
      <c r="F1528" s="69"/>
      <c r="G1528" s="66"/>
      <c r="H1528" s="70"/>
      <c r="I1528" s="71"/>
      <c r="J1528" s="71"/>
      <c r="K1528" s="34" t="s">
        <v>66</v>
      </c>
      <c r="L1528" s="72">
        <v>1528</v>
      </c>
      <c r="M1528" s="72"/>
      <c r="N1528" s="73"/>
      <c r="O1528" s="79" t="s">
        <v>417</v>
      </c>
      <c r="P1528" s="79">
        <v>1</v>
      </c>
      <c r="Q1528" s="79" t="s">
        <v>418</v>
      </c>
      <c r="R1528" s="79"/>
      <c r="S1528" s="79"/>
      <c r="T1528" s="78" t="str">
        <f>REPLACE(INDEX(GroupVertices[Group],MATCH(Edges24[[#This Row],[Vertex 1]],GroupVertices[Vertex],0)),1,1,"")</f>
        <v>2</v>
      </c>
      <c r="U1528" s="78" t="str">
        <f>REPLACE(INDEX(GroupVertices[Group],MATCH(Edges24[[#This Row],[Vertex 2]],GroupVertices[Vertex],0)),1,1,"")</f>
        <v>2</v>
      </c>
      <c r="V1528" s="48"/>
      <c r="W1528" s="49"/>
      <c r="X1528" s="48"/>
      <c r="Y1528" s="49"/>
      <c r="Z1528" s="48"/>
      <c r="AA1528" s="49"/>
      <c r="AB1528" s="48"/>
      <c r="AC1528" s="49"/>
      <c r="AD1528" s="48"/>
    </row>
    <row r="1529" spans="1:30" ht="15">
      <c r="A1529" s="65" t="s">
        <v>242</v>
      </c>
      <c r="B1529" s="65" t="s">
        <v>312</v>
      </c>
      <c r="C1529" s="66"/>
      <c r="D1529" s="67"/>
      <c r="E1529" s="66"/>
      <c r="F1529" s="69"/>
      <c r="G1529" s="66"/>
      <c r="H1529" s="70"/>
      <c r="I1529" s="71"/>
      <c r="J1529" s="71"/>
      <c r="K1529" s="34" t="s">
        <v>66</v>
      </c>
      <c r="L1529" s="72">
        <v>1529</v>
      </c>
      <c r="M1529" s="72"/>
      <c r="N1529" s="73"/>
      <c r="O1529" s="79" t="s">
        <v>417</v>
      </c>
      <c r="P1529" s="79">
        <v>1</v>
      </c>
      <c r="Q1529" s="79" t="s">
        <v>418</v>
      </c>
      <c r="R1529" s="79"/>
      <c r="S1529" s="79"/>
      <c r="T1529" s="78" t="str">
        <f>REPLACE(INDEX(GroupVertices[Group],MATCH(Edges24[[#This Row],[Vertex 1]],GroupVertices[Vertex],0)),1,1,"")</f>
        <v>2</v>
      </c>
      <c r="U1529" s="78" t="str">
        <f>REPLACE(INDEX(GroupVertices[Group],MATCH(Edges24[[#This Row],[Vertex 2]],GroupVertices[Vertex],0)),1,1,"")</f>
        <v>2</v>
      </c>
      <c r="V1529" s="48"/>
      <c r="W1529" s="49"/>
      <c r="X1529" s="48"/>
      <c r="Y1529" s="49"/>
      <c r="Z1529" s="48"/>
      <c r="AA1529" s="49"/>
      <c r="AB1529" s="48"/>
      <c r="AC1529" s="49"/>
      <c r="AD1529" s="48"/>
    </row>
    <row r="1530" spans="1:30" ht="15">
      <c r="A1530" s="65" t="s">
        <v>242</v>
      </c>
      <c r="B1530" s="65" t="s">
        <v>339</v>
      </c>
      <c r="C1530" s="66"/>
      <c r="D1530" s="67"/>
      <c r="E1530" s="66"/>
      <c r="F1530" s="69"/>
      <c r="G1530" s="66"/>
      <c r="H1530" s="70"/>
      <c r="I1530" s="71"/>
      <c r="J1530" s="71"/>
      <c r="K1530" s="34" t="s">
        <v>66</v>
      </c>
      <c r="L1530" s="72">
        <v>1530</v>
      </c>
      <c r="M1530" s="72"/>
      <c r="N1530" s="73"/>
      <c r="O1530" s="79" t="s">
        <v>417</v>
      </c>
      <c r="P1530" s="79">
        <v>1</v>
      </c>
      <c r="Q1530" s="79" t="s">
        <v>418</v>
      </c>
      <c r="R1530" s="79"/>
      <c r="S1530" s="79"/>
      <c r="T1530" s="78" t="str">
        <f>REPLACE(INDEX(GroupVertices[Group],MATCH(Edges24[[#This Row],[Vertex 1]],GroupVertices[Vertex],0)),1,1,"")</f>
        <v>2</v>
      </c>
      <c r="U1530" s="78" t="str">
        <f>REPLACE(INDEX(GroupVertices[Group],MATCH(Edges24[[#This Row],[Vertex 2]],GroupVertices[Vertex],0)),1,1,"")</f>
        <v>2</v>
      </c>
      <c r="V1530" s="48"/>
      <c r="W1530" s="49"/>
      <c r="X1530" s="48"/>
      <c r="Y1530" s="49"/>
      <c r="Z1530" s="48"/>
      <c r="AA1530" s="49"/>
      <c r="AB1530" s="48"/>
      <c r="AC1530" s="49"/>
      <c r="AD1530" s="48"/>
    </row>
    <row r="1531" spans="1:30" ht="15">
      <c r="A1531" s="65" t="s">
        <v>199</v>
      </c>
      <c r="B1531" s="65" t="s">
        <v>242</v>
      </c>
      <c r="C1531" s="66"/>
      <c r="D1531" s="67"/>
      <c r="E1531" s="66"/>
      <c r="F1531" s="69"/>
      <c r="G1531" s="66"/>
      <c r="H1531" s="70"/>
      <c r="I1531" s="71"/>
      <c r="J1531" s="71"/>
      <c r="K1531" s="34" t="s">
        <v>65</v>
      </c>
      <c r="L1531" s="72">
        <v>1531</v>
      </c>
      <c r="M1531" s="72"/>
      <c r="N1531" s="73"/>
      <c r="O1531" s="79" t="s">
        <v>417</v>
      </c>
      <c r="P1531" s="79">
        <v>1</v>
      </c>
      <c r="Q1531" s="79" t="s">
        <v>418</v>
      </c>
      <c r="R1531" s="79"/>
      <c r="S1531" s="79"/>
      <c r="T1531" s="78" t="str">
        <f>REPLACE(INDEX(GroupVertices[Group],MATCH(Edges24[[#This Row],[Vertex 1]],GroupVertices[Vertex],0)),1,1,"")</f>
        <v>1</v>
      </c>
      <c r="U1531" s="78" t="str">
        <f>REPLACE(INDEX(GroupVertices[Group],MATCH(Edges24[[#This Row],[Vertex 2]],GroupVertices[Vertex],0)),1,1,"")</f>
        <v>2</v>
      </c>
      <c r="V1531" s="48"/>
      <c r="W1531" s="49"/>
      <c r="X1531" s="48"/>
      <c r="Y1531" s="49"/>
      <c r="Z1531" s="48"/>
      <c r="AA1531" s="49"/>
      <c r="AB1531" s="48"/>
      <c r="AC1531" s="49"/>
      <c r="AD1531" s="48"/>
    </row>
    <row r="1532" spans="1:30" ht="15">
      <c r="A1532" s="65" t="s">
        <v>274</v>
      </c>
      <c r="B1532" s="65" t="s">
        <v>242</v>
      </c>
      <c r="C1532" s="66"/>
      <c r="D1532" s="67"/>
      <c r="E1532" s="66"/>
      <c r="F1532" s="69"/>
      <c r="G1532" s="66"/>
      <c r="H1532" s="70"/>
      <c r="I1532" s="71"/>
      <c r="J1532" s="71"/>
      <c r="K1532" s="34" t="s">
        <v>66</v>
      </c>
      <c r="L1532" s="72">
        <v>1532</v>
      </c>
      <c r="M1532" s="72"/>
      <c r="N1532" s="73"/>
      <c r="O1532" s="79" t="s">
        <v>417</v>
      </c>
      <c r="P1532" s="79">
        <v>1</v>
      </c>
      <c r="Q1532" s="79" t="s">
        <v>418</v>
      </c>
      <c r="R1532" s="79"/>
      <c r="S1532" s="79"/>
      <c r="T1532" s="78" t="str">
        <f>REPLACE(INDEX(GroupVertices[Group],MATCH(Edges24[[#This Row],[Vertex 1]],GroupVertices[Vertex],0)),1,1,"")</f>
        <v>3</v>
      </c>
      <c r="U1532" s="78" t="str">
        <f>REPLACE(INDEX(GroupVertices[Group],MATCH(Edges24[[#This Row],[Vertex 2]],GroupVertices[Vertex],0)),1,1,"")</f>
        <v>2</v>
      </c>
      <c r="V1532" s="48"/>
      <c r="W1532" s="49"/>
      <c r="X1532" s="48"/>
      <c r="Y1532" s="49"/>
      <c r="Z1532" s="48"/>
      <c r="AA1532" s="49"/>
      <c r="AB1532" s="48"/>
      <c r="AC1532" s="49"/>
      <c r="AD1532" s="48"/>
    </row>
    <row r="1533" spans="1:30" ht="15">
      <c r="A1533" s="65" t="s">
        <v>270</v>
      </c>
      <c r="B1533" s="65" t="s">
        <v>242</v>
      </c>
      <c r="C1533" s="66"/>
      <c r="D1533" s="67"/>
      <c r="E1533" s="66"/>
      <c r="F1533" s="69"/>
      <c r="G1533" s="66"/>
      <c r="H1533" s="70"/>
      <c r="I1533" s="71"/>
      <c r="J1533" s="71"/>
      <c r="K1533" s="34" t="s">
        <v>66</v>
      </c>
      <c r="L1533" s="72">
        <v>1533</v>
      </c>
      <c r="M1533" s="72"/>
      <c r="N1533" s="73"/>
      <c r="O1533" s="79" t="s">
        <v>417</v>
      </c>
      <c r="P1533" s="79">
        <v>1</v>
      </c>
      <c r="Q1533" s="79" t="s">
        <v>418</v>
      </c>
      <c r="R1533" s="79"/>
      <c r="S1533" s="79"/>
      <c r="T1533" s="78" t="str">
        <f>REPLACE(INDEX(GroupVertices[Group],MATCH(Edges24[[#This Row],[Vertex 1]],GroupVertices[Vertex],0)),1,1,"")</f>
        <v>2</v>
      </c>
      <c r="U1533" s="78" t="str">
        <f>REPLACE(INDEX(GroupVertices[Group],MATCH(Edges24[[#This Row],[Vertex 2]],GroupVertices[Vertex],0)),1,1,"")</f>
        <v>2</v>
      </c>
      <c r="V1533" s="48"/>
      <c r="W1533" s="49"/>
      <c r="X1533" s="48"/>
      <c r="Y1533" s="49"/>
      <c r="Z1533" s="48"/>
      <c r="AA1533" s="49"/>
      <c r="AB1533" s="48"/>
      <c r="AC1533" s="49"/>
      <c r="AD1533" s="48"/>
    </row>
    <row r="1534" spans="1:30" ht="15">
      <c r="A1534" s="65" t="s">
        <v>275</v>
      </c>
      <c r="B1534" s="65" t="s">
        <v>242</v>
      </c>
      <c r="C1534" s="66"/>
      <c r="D1534" s="67"/>
      <c r="E1534" s="66"/>
      <c r="F1534" s="69"/>
      <c r="G1534" s="66"/>
      <c r="H1534" s="70"/>
      <c r="I1534" s="71"/>
      <c r="J1534" s="71"/>
      <c r="K1534" s="34" t="s">
        <v>66</v>
      </c>
      <c r="L1534" s="72">
        <v>1534</v>
      </c>
      <c r="M1534" s="72"/>
      <c r="N1534" s="73"/>
      <c r="O1534" s="79" t="s">
        <v>417</v>
      </c>
      <c r="P1534" s="79">
        <v>1</v>
      </c>
      <c r="Q1534" s="79" t="s">
        <v>418</v>
      </c>
      <c r="R1534" s="79"/>
      <c r="S1534" s="79"/>
      <c r="T1534" s="78" t="str">
        <f>REPLACE(INDEX(GroupVertices[Group],MATCH(Edges24[[#This Row],[Vertex 1]],GroupVertices[Vertex],0)),1,1,"")</f>
        <v>3</v>
      </c>
      <c r="U1534" s="78" t="str">
        <f>REPLACE(INDEX(GroupVertices[Group],MATCH(Edges24[[#This Row],[Vertex 2]],GroupVertices[Vertex],0)),1,1,"")</f>
        <v>2</v>
      </c>
      <c r="V1534" s="48"/>
      <c r="W1534" s="49"/>
      <c r="X1534" s="48"/>
      <c r="Y1534" s="49"/>
      <c r="Z1534" s="48"/>
      <c r="AA1534" s="49"/>
      <c r="AB1534" s="48"/>
      <c r="AC1534" s="49"/>
      <c r="AD1534" s="48"/>
    </row>
    <row r="1535" spans="1:30" ht="15">
      <c r="A1535" s="65" t="s">
        <v>305</v>
      </c>
      <c r="B1535" s="65" t="s">
        <v>242</v>
      </c>
      <c r="C1535" s="66"/>
      <c r="D1535" s="67"/>
      <c r="E1535" s="66"/>
      <c r="F1535" s="69"/>
      <c r="G1535" s="66"/>
      <c r="H1535" s="70"/>
      <c r="I1535" s="71"/>
      <c r="J1535" s="71"/>
      <c r="K1535" s="34" t="s">
        <v>66</v>
      </c>
      <c r="L1535" s="72">
        <v>1535</v>
      </c>
      <c r="M1535" s="72"/>
      <c r="N1535" s="73"/>
      <c r="O1535" s="79" t="s">
        <v>417</v>
      </c>
      <c r="P1535" s="79">
        <v>1</v>
      </c>
      <c r="Q1535" s="79" t="s">
        <v>418</v>
      </c>
      <c r="R1535" s="79"/>
      <c r="S1535" s="79"/>
      <c r="T1535" s="78" t="str">
        <f>REPLACE(INDEX(GroupVertices[Group],MATCH(Edges24[[#This Row],[Vertex 1]],GroupVertices[Vertex],0)),1,1,"")</f>
        <v>2</v>
      </c>
      <c r="U1535" s="78" t="str">
        <f>REPLACE(INDEX(GroupVertices[Group],MATCH(Edges24[[#This Row],[Vertex 2]],GroupVertices[Vertex],0)),1,1,"")</f>
        <v>2</v>
      </c>
      <c r="V1535" s="48"/>
      <c r="W1535" s="49"/>
      <c r="X1535" s="48"/>
      <c r="Y1535" s="49"/>
      <c r="Z1535" s="48"/>
      <c r="AA1535" s="49"/>
      <c r="AB1535" s="48"/>
      <c r="AC1535" s="49"/>
      <c r="AD1535" s="48"/>
    </row>
    <row r="1536" spans="1:30" ht="15">
      <c r="A1536" s="65" t="s">
        <v>312</v>
      </c>
      <c r="B1536" s="65" t="s">
        <v>242</v>
      </c>
      <c r="C1536" s="66"/>
      <c r="D1536" s="67"/>
      <c r="E1536" s="66"/>
      <c r="F1536" s="69"/>
      <c r="G1536" s="66"/>
      <c r="H1536" s="70"/>
      <c r="I1536" s="71"/>
      <c r="J1536" s="71"/>
      <c r="K1536" s="34" t="s">
        <v>66</v>
      </c>
      <c r="L1536" s="72">
        <v>1536</v>
      </c>
      <c r="M1536" s="72"/>
      <c r="N1536" s="73"/>
      <c r="O1536" s="79" t="s">
        <v>417</v>
      </c>
      <c r="P1536" s="79">
        <v>1</v>
      </c>
      <c r="Q1536" s="79" t="s">
        <v>418</v>
      </c>
      <c r="R1536" s="79"/>
      <c r="S1536" s="79"/>
      <c r="T1536" s="78" t="str">
        <f>REPLACE(INDEX(GroupVertices[Group],MATCH(Edges24[[#This Row],[Vertex 1]],GroupVertices[Vertex],0)),1,1,"")</f>
        <v>2</v>
      </c>
      <c r="U1536" s="78" t="str">
        <f>REPLACE(INDEX(GroupVertices[Group],MATCH(Edges24[[#This Row],[Vertex 2]],GroupVertices[Vertex],0)),1,1,"")</f>
        <v>2</v>
      </c>
      <c r="V1536" s="48"/>
      <c r="W1536" s="49"/>
      <c r="X1536" s="48"/>
      <c r="Y1536" s="49"/>
      <c r="Z1536" s="48"/>
      <c r="AA1536" s="49"/>
      <c r="AB1536" s="48"/>
      <c r="AC1536" s="49"/>
      <c r="AD1536" s="48"/>
    </row>
    <row r="1537" spans="1:30" ht="15">
      <c r="A1537" s="65" t="s">
        <v>339</v>
      </c>
      <c r="B1537" s="65" t="s">
        <v>242</v>
      </c>
      <c r="C1537" s="66"/>
      <c r="D1537" s="67"/>
      <c r="E1537" s="66"/>
      <c r="F1537" s="69"/>
      <c r="G1537" s="66"/>
      <c r="H1537" s="70"/>
      <c r="I1537" s="71"/>
      <c r="J1537" s="71"/>
      <c r="K1537" s="34" t="s">
        <v>66</v>
      </c>
      <c r="L1537" s="72">
        <v>1537</v>
      </c>
      <c r="M1537" s="72"/>
      <c r="N1537" s="73"/>
      <c r="O1537" s="79" t="s">
        <v>417</v>
      </c>
      <c r="P1537" s="79">
        <v>1</v>
      </c>
      <c r="Q1537" s="79" t="s">
        <v>418</v>
      </c>
      <c r="R1537" s="79"/>
      <c r="S1537" s="79"/>
      <c r="T1537" s="78" t="str">
        <f>REPLACE(INDEX(GroupVertices[Group],MATCH(Edges24[[#This Row],[Vertex 1]],GroupVertices[Vertex],0)),1,1,"")</f>
        <v>2</v>
      </c>
      <c r="U1537" s="78" t="str">
        <f>REPLACE(INDEX(GroupVertices[Group],MATCH(Edges24[[#This Row],[Vertex 2]],GroupVertices[Vertex],0)),1,1,"")</f>
        <v>2</v>
      </c>
      <c r="V1537" s="48"/>
      <c r="W1537" s="49"/>
      <c r="X1537" s="48"/>
      <c r="Y1537" s="49"/>
      <c r="Z1537" s="48"/>
      <c r="AA1537" s="49"/>
      <c r="AB1537" s="48"/>
      <c r="AC1537" s="49"/>
      <c r="AD1537" s="48"/>
    </row>
    <row r="1538" spans="1:30" ht="15">
      <c r="A1538" s="65" t="s">
        <v>357</v>
      </c>
      <c r="B1538" s="65" t="s">
        <v>242</v>
      </c>
      <c r="C1538" s="66"/>
      <c r="D1538" s="67"/>
      <c r="E1538" s="66"/>
      <c r="F1538" s="69"/>
      <c r="G1538" s="66"/>
      <c r="H1538" s="70"/>
      <c r="I1538" s="71"/>
      <c r="J1538" s="71"/>
      <c r="K1538" s="34" t="s">
        <v>65</v>
      </c>
      <c r="L1538" s="72">
        <v>1538</v>
      </c>
      <c r="M1538" s="72"/>
      <c r="N1538" s="73"/>
      <c r="O1538" s="79" t="s">
        <v>417</v>
      </c>
      <c r="P1538" s="79">
        <v>1</v>
      </c>
      <c r="Q1538" s="79" t="s">
        <v>418</v>
      </c>
      <c r="R1538" s="79"/>
      <c r="S1538" s="79"/>
      <c r="T1538" s="78" t="str">
        <f>REPLACE(INDEX(GroupVertices[Group],MATCH(Edges24[[#This Row],[Vertex 1]],GroupVertices[Vertex],0)),1,1,"")</f>
        <v>2</v>
      </c>
      <c r="U1538" s="78" t="str">
        <f>REPLACE(INDEX(GroupVertices[Group],MATCH(Edges24[[#This Row],[Vertex 2]],GroupVertices[Vertex],0)),1,1,"")</f>
        <v>2</v>
      </c>
      <c r="V1538" s="48"/>
      <c r="W1538" s="49"/>
      <c r="X1538" s="48"/>
      <c r="Y1538" s="49"/>
      <c r="Z1538" s="48"/>
      <c r="AA1538" s="49"/>
      <c r="AB1538" s="48"/>
      <c r="AC1538" s="49"/>
      <c r="AD1538" s="48"/>
    </row>
    <row r="1539" spans="1:30" ht="15">
      <c r="A1539" s="65" t="s">
        <v>358</v>
      </c>
      <c r="B1539" s="65" t="s">
        <v>242</v>
      </c>
      <c r="C1539" s="66"/>
      <c r="D1539" s="67"/>
      <c r="E1539" s="66"/>
      <c r="F1539" s="69"/>
      <c r="G1539" s="66"/>
      <c r="H1539" s="70"/>
      <c r="I1539" s="71"/>
      <c r="J1539" s="71"/>
      <c r="K1539" s="34" t="s">
        <v>65</v>
      </c>
      <c r="L1539" s="72">
        <v>1539</v>
      </c>
      <c r="M1539" s="72"/>
      <c r="N1539" s="73"/>
      <c r="O1539" s="79" t="s">
        <v>417</v>
      </c>
      <c r="P1539" s="79">
        <v>1</v>
      </c>
      <c r="Q1539" s="79" t="s">
        <v>418</v>
      </c>
      <c r="R1539" s="79"/>
      <c r="S1539" s="79"/>
      <c r="T1539" s="78" t="str">
        <f>REPLACE(INDEX(GroupVertices[Group],MATCH(Edges24[[#This Row],[Vertex 1]],GroupVertices[Vertex],0)),1,1,"")</f>
        <v>1</v>
      </c>
      <c r="U1539" s="78" t="str">
        <f>REPLACE(INDEX(GroupVertices[Group],MATCH(Edges24[[#This Row],[Vertex 2]],GroupVertices[Vertex],0)),1,1,"")</f>
        <v>2</v>
      </c>
      <c r="V1539" s="48"/>
      <c r="W1539" s="49"/>
      <c r="X1539" s="48"/>
      <c r="Y1539" s="49"/>
      <c r="Z1539" s="48"/>
      <c r="AA1539" s="49"/>
      <c r="AB1539" s="48"/>
      <c r="AC1539" s="49"/>
      <c r="AD1539" s="48"/>
    </row>
    <row r="1540" spans="1:30" ht="15">
      <c r="A1540" s="65" t="s">
        <v>350</v>
      </c>
      <c r="B1540" s="65" t="s">
        <v>274</v>
      </c>
      <c r="C1540" s="66"/>
      <c r="D1540" s="67"/>
      <c r="E1540" s="66"/>
      <c r="F1540" s="69"/>
      <c r="G1540" s="66"/>
      <c r="H1540" s="70"/>
      <c r="I1540" s="71"/>
      <c r="J1540" s="71"/>
      <c r="K1540" s="34" t="s">
        <v>65</v>
      </c>
      <c r="L1540" s="72">
        <v>1540</v>
      </c>
      <c r="M1540" s="72"/>
      <c r="N1540" s="73"/>
      <c r="O1540" s="79" t="s">
        <v>417</v>
      </c>
      <c r="P1540" s="79">
        <v>1</v>
      </c>
      <c r="Q1540" s="79" t="s">
        <v>418</v>
      </c>
      <c r="R1540" s="79"/>
      <c r="S1540" s="79"/>
      <c r="T1540" s="78" t="str">
        <f>REPLACE(INDEX(GroupVertices[Group],MATCH(Edges24[[#This Row],[Vertex 1]],GroupVertices[Vertex],0)),1,1,"")</f>
        <v>3</v>
      </c>
      <c r="U1540" s="78" t="str">
        <f>REPLACE(INDEX(GroupVertices[Group],MATCH(Edges24[[#This Row],[Vertex 2]],GroupVertices[Vertex],0)),1,1,"")</f>
        <v>3</v>
      </c>
      <c r="V1540" s="48"/>
      <c r="W1540" s="49"/>
      <c r="X1540" s="48"/>
      <c r="Y1540" s="49"/>
      <c r="Z1540" s="48"/>
      <c r="AA1540" s="49"/>
      <c r="AB1540" s="48"/>
      <c r="AC1540" s="49"/>
      <c r="AD1540" s="48"/>
    </row>
    <row r="1541" spans="1:30" ht="15">
      <c r="A1541" s="65" t="s">
        <v>350</v>
      </c>
      <c r="B1541" s="65" t="s">
        <v>275</v>
      </c>
      <c r="C1541" s="66"/>
      <c r="D1541" s="67"/>
      <c r="E1541" s="66"/>
      <c r="F1541" s="69"/>
      <c r="G1541" s="66"/>
      <c r="H1541" s="70"/>
      <c r="I1541" s="71"/>
      <c r="J1541" s="71"/>
      <c r="K1541" s="34" t="s">
        <v>65</v>
      </c>
      <c r="L1541" s="72">
        <v>1541</v>
      </c>
      <c r="M1541" s="72"/>
      <c r="N1541" s="73"/>
      <c r="O1541" s="79" t="s">
        <v>417</v>
      </c>
      <c r="P1541" s="79">
        <v>1</v>
      </c>
      <c r="Q1541" s="79" t="s">
        <v>418</v>
      </c>
      <c r="R1541" s="79"/>
      <c r="S1541" s="79"/>
      <c r="T1541" s="78" t="str">
        <f>REPLACE(INDEX(GroupVertices[Group],MATCH(Edges24[[#This Row],[Vertex 1]],GroupVertices[Vertex],0)),1,1,"")</f>
        <v>3</v>
      </c>
      <c r="U1541" s="78" t="str">
        <f>REPLACE(INDEX(GroupVertices[Group],MATCH(Edges24[[#This Row],[Vertex 2]],GroupVertices[Vertex],0)),1,1,"")</f>
        <v>3</v>
      </c>
      <c r="V1541" s="48"/>
      <c r="W1541" s="49"/>
      <c r="X1541" s="48"/>
      <c r="Y1541" s="49"/>
      <c r="Z1541" s="48"/>
      <c r="AA1541" s="49"/>
      <c r="AB1541" s="48"/>
      <c r="AC1541" s="49"/>
      <c r="AD1541" s="48"/>
    </row>
    <row r="1542" spans="1:30" ht="15">
      <c r="A1542" s="65" t="s">
        <v>199</v>
      </c>
      <c r="B1542" s="65" t="s">
        <v>350</v>
      </c>
      <c r="C1542" s="66"/>
      <c r="D1542" s="67"/>
      <c r="E1542" s="66"/>
      <c r="F1542" s="69"/>
      <c r="G1542" s="66"/>
      <c r="H1542" s="70"/>
      <c r="I1542" s="71"/>
      <c r="J1542" s="71"/>
      <c r="K1542" s="34" t="s">
        <v>65</v>
      </c>
      <c r="L1542" s="72">
        <v>1542</v>
      </c>
      <c r="M1542" s="72"/>
      <c r="N1542" s="73"/>
      <c r="O1542" s="79" t="s">
        <v>417</v>
      </c>
      <c r="P1542" s="79">
        <v>1</v>
      </c>
      <c r="Q1542" s="79" t="s">
        <v>418</v>
      </c>
      <c r="R1542" s="79"/>
      <c r="S1542" s="79"/>
      <c r="T1542" s="78" t="str">
        <f>REPLACE(INDEX(GroupVertices[Group],MATCH(Edges24[[#This Row],[Vertex 1]],GroupVertices[Vertex],0)),1,1,"")</f>
        <v>1</v>
      </c>
      <c r="U1542" s="78" t="str">
        <f>REPLACE(INDEX(GroupVertices[Group],MATCH(Edges24[[#This Row],[Vertex 2]],GroupVertices[Vertex],0)),1,1,"")</f>
        <v>3</v>
      </c>
      <c r="V1542" s="48"/>
      <c r="W1542" s="49"/>
      <c r="X1542" s="48"/>
      <c r="Y1542" s="49"/>
      <c r="Z1542" s="48"/>
      <c r="AA1542" s="49"/>
      <c r="AB1542" s="48"/>
      <c r="AC1542" s="49"/>
      <c r="AD1542" s="48"/>
    </row>
    <row r="1543" spans="1:30" ht="15">
      <c r="A1543" s="65" t="s">
        <v>297</v>
      </c>
      <c r="B1543" s="65" t="s">
        <v>350</v>
      </c>
      <c r="C1543" s="66"/>
      <c r="D1543" s="67"/>
      <c r="E1543" s="66"/>
      <c r="F1543" s="69"/>
      <c r="G1543" s="66"/>
      <c r="H1543" s="70"/>
      <c r="I1543" s="71"/>
      <c r="J1543" s="71"/>
      <c r="K1543" s="34" t="s">
        <v>65</v>
      </c>
      <c r="L1543" s="72">
        <v>1543</v>
      </c>
      <c r="M1543" s="72"/>
      <c r="N1543" s="73"/>
      <c r="O1543" s="79" t="s">
        <v>417</v>
      </c>
      <c r="P1543" s="79">
        <v>1</v>
      </c>
      <c r="Q1543" s="79" t="s">
        <v>418</v>
      </c>
      <c r="R1543" s="79"/>
      <c r="S1543" s="79"/>
      <c r="T1543" s="78" t="str">
        <f>REPLACE(INDEX(GroupVertices[Group],MATCH(Edges24[[#This Row],[Vertex 1]],GroupVertices[Vertex],0)),1,1,"")</f>
        <v>4</v>
      </c>
      <c r="U1543" s="78" t="str">
        <f>REPLACE(INDEX(GroupVertices[Group],MATCH(Edges24[[#This Row],[Vertex 2]],GroupVertices[Vertex],0)),1,1,"")</f>
        <v>3</v>
      </c>
      <c r="V1543" s="48"/>
      <c r="W1543" s="49"/>
      <c r="X1543" s="48"/>
      <c r="Y1543" s="49"/>
      <c r="Z1543" s="48"/>
      <c r="AA1543" s="49"/>
      <c r="AB1543" s="48"/>
      <c r="AC1543" s="49"/>
      <c r="AD1543" s="48"/>
    </row>
    <row r="1544" spans="1:30" ht="15">
      <c r="A1544" s="65" t="s">
        <v>312</v>
      </c>
      <c r="B1544" s="65" t="s">
        <v>350</v>
      </c>
      <c r="C1544" s="66"/>
      <c r="D1544" s="67"/>
      <c r="E1544" s="66"/>
      <c r="F1544" s="69"/>
      <c r="G1544" s="66"/>
      <c r="H1544" s="70"/>
      <c r="I1544" s="71"/>
      <c r="J1544" s="71"/>
      <c r="K1544" s="34" t="s">
        <v>65</v>
      </c>
      <c r="L1544" s="72">
        <v>1544</v>
      </c>
      <c r="M1544" s="72"/>
      <c r="N1544" s="73"/>
      <c r="O1544" s="79" t="s">
        <v>417</v>
      </c>
      <c r="P1544" s="79">
        <v>1</v>
      </c>
      <c r="Q1544" s="79" t="s">
        <v>418</v>
      </c>
      <c r="R1544" s="79"/>
      <c r="S1544" s="79"/>
      <c r="T1544" s="78" t="str">
        <f>REPLACE(INDEX(GroupVertices[Group],MATCH(Edges24[[#This Row],[Vertex 1]],GroupVertices[Vertex],0)),1,1,"")</f>
        <v>2</v>
      </c>
      <c r="U1544" s="78" t="str">
        <f>REPLACE(INDEX(GroupVertices[Group],MATCH(Edges24[[#This Row],[Vertex 2]],GroupVertices[Vertex],0)),1,1,"")</f>
        <v>3</v>
      </c>
      <c r="V1544" s="48"/>
      <c r="W1544" s="49"/>
      <c r="X1544" s="48"/>
      <c r="Y1544" s="49"/>
      <c r="Z1544" s="48"/>
      <c r="AA1544" s="49"/>
      <c r="AB1544" s="48"/>
      <c r="AC1544" s="49"/>
      <c r="AD1544" s="48"/>
    </row>
    <row r="1545" spans="1:30" ht="15">
      <c r="A1545" s="65" t="s">
        <v>357</v>
      </c>
      <c r="B1545" s="65" t="s">
        <v>350</v>
      </c>
      <c r="C1545" s="66"/>
      <c r="D1545" s="67"/>
      <c r="E1545" s="66"/>
      <c r="F1545" s="69"/>
      <c r="G1545" s="66"/>
      <c r="H1545" s="70"/>
      <c r="I1545" s="71"/>
      <c r="J1545" s="71"/>
      <c r="K1545" s="34" t="s">
        <v>65</v>
      </c>
      <c r="L1545" s="72">
        <v>1545</v>
      </c>
      <c r="M1545" s="72"/>
      <c r="N1545" s="73"/>
      <c r="O1545" s="79" t="s">
        <v>417</v>
      </c>
      <c r="P1545" s="79">
        <v>1</v>
      </c>
      <c r="Q1545" s="79" t="s">
        <v>418</v>
      </c>
      <c r="R1545" s="79"/>
      <c r="S1545" s="79"/>
      <c r="T1545" s="78" t="str">
        <f>REPLACE(INDEX(GroupVertices[Group],MATCH(Edges24[[#This Row],[Vertex 1]],GroupVertices[Vertex],0)),1,1,"")</f>
        <v>2</v>
      </c>
      <c r="U1545" s="78" t="str">
        <f>REPLACE(INDEX(GroupVertices[Group],MATCH(Edges24[[#This Row],[Vertex 2]],GroupVertices[Vertex],0)),1,1,"")</f>
        <v>3</v>
      </c>
      <c r="V1545" s="48"/>
      <c r="W1545" s="49"/>
      <c r="X1545" s="48"/>
      <c r="Y1545" s="49"/>
      <c r="Z1545" s="48"/>
      <c r="AA1545" s="49"/>
      <c r="AB1545" s="48"/>
      <c r="AC1545" s="49"/>
      <c r="AD1545" s="48"/>
    </row>
    <row r="1546" spans="1:30" ht="15">
      <c r="A1546" s="65" t="s">
        <v>358</v>
      </c>
      <c r="B1546" s="65" t="s">
        <v>350</v>
      </c>
      <c r="C1546" s="66"/>
      <c r="D1546" s="67"/>
      <c r="E1546" s="66"/>
      <c r="F1546" s="69"/>
      <c r="G1546" s="66"/>
      <c r="H1546" s="70"/>
      <c r="I1546" s="71"/>
      <c r="J1546" s="71"/>
      <c r="K1546" s="34" t="s">
        <v>65</v>
      </c>
      <c r="L1546" s="72">
        <v>1546</v>
      </c>
      <c r="M1546" s="72"/>
      <c r="N1546" s="73"/>
      <c r="O1546" s="79" t="s">
        <v>417</v>
      </c>
      <c r="P1546" s="79">
        <v>1</v>
      </c>
      <c r="Q1546" s="79" t="s">
        <v>418</v>
      </c>
      <c r="R1546" s="79"/>
      <c r="S1546" s="79"/>
      <c r="T1546" s="78" t="str">
        <f>REPLACE(INDEX(GroupVertices[Group],MATCH(Edges24[[#This Row],[Vertex 1]],GroupVertices[Vertex],0)),1,1,"")</f>
        <v>1</v>
      </c>
      <c r="U1546" s="78" t="str">
        <f>REPLACE(INDEX(GroupVertices[Group],MATCH(Edges24[[#This Row],[Vertex 2]],GroupVertices[Vertex],0)),1,1,"")</f>
        <v>3</v>
      </c>
      <c r="V1546" s="48"/>
      <c r="W1546" s="49"/>
      <c r="X1546" s="48"/>
      <c r="Y1546" s="49"/>
      <c r="Z1546" s="48"/>
      <c r="AA1546" s="49"/>
      <c r="AB1546" s="48"/>
      <c r="AC1546" s="49"/>
      <c r="AD1546" s="48"/>
    </row>
    <row r="1547" spans="1:30" ht="15">
      <c r="A1547" s="65" t="s">
        <v>274</v>
      </c>
      <c r="B1547" s="65" t="s">
        <v>396</v>
      </c>
      <c r="C1547" s="66"/>
      <c r="D1547" s="67"/>
      <c r="E1547" s="66"/>
      <c r="F1547" s="69"/>
      <c r="G1547" s="66"/>
      <c r="H1547" s="70"/>
      <c r="I1547" s="71"/>
      <c r="J1547" s="71"/>
      <c r="K1547" s="34" t="s">
        <v>65</v>
      </c>
      <c r="L1547" s="72">
        <v>1547</v>
      </c>
      <c r="M1547" s="72"/>
      <c r="N1547" s="73"/>
      <c r="O1547" s="79" t="s">
        <v>417</v>
      </c>
      <c r="P1547" s="79">
        <v>1</v>
      </c>
      <c r="Q1547" s="79" t="s">
        <v>418</v>
      </c>
      <c r="R1547" s="79"/>
      <c r="S1547" s="79"/>
      <c r="T1547" s="78" t="str">
        <f>REPLACE(INDEX(GroupVertices[Group],MATCH(Edges24[[#This Row],[Vertex 1]],GroupVertices[Vertex],0)),1,1,"")</f>
        <v>3</v>
      </c>
      <c r="U1547" s="78" t="str">
        <f>REPLACE(INDEX(GroupVertices[Group],MATCH(Edges24[[#This Row],[Vertex 2]],GroupVertices[Vertex],0)),1,1,"")</f>
        <v>2</v>
      </c>
      <c r="V1547" s="48"/>
      <c r="W1547" s="49"/>
      <c r="X1547" s="48"/>
      <c r="Y1547" s="49"/>
      <c r="Z1547" s="48"/>
      <c r="AA1547" s="49"/>
      <c r="AB1547" s="48"/>
      <c r="AC1547" s="49"/>
      <c r="AD1547" s="48"/>
    </row>
    <row r="1548" spans="1:30" ht="15">
      <c r="A1548" s="65" t="s">
        <v>199</v>
      </c>
      <c r="B1548" s="65" t="s">
        <v>274</v>
      </c>
      <c r="C1548" s="66"/>
      <c r="D1548" s="67"/>
      <c r="E1548" s="66"/>
      <c r="F1548" s="69"/>
      <c r="G1548" s="66"/>
      <c r="H1548" s="70"/>
      <c r="I1548" s="71"/>
      <c r="J1548" s="71"/>
      <c r="K1548" s="34" t="s">
        <v>65</v>
      </c>
      <c r="L1548" s="72">
        <v>1548</v>
      </c>
      <c r="M1548" s="72"/>
      <c r="N1548" s="73"/>
      <c r="O1548" s="79" t="s">
        <v>417</v>
      </c>
      <c r="P1548" s="79">
        <v>1</v>
      </c>
      <c r="Q1548" s="79" t="s">
        <v>418</v>
      </c>
      <c r="R1548" s="79"/>
      <c r="S1548" s="79"/>
      <c r="T1548" s="78" t="str">
        <f>REPLACE(INDEX(GroupVertices[Group],MATCH(Edges24[[#This Row],[Vertex 1]],GroupVertices[Vertex],0)),1,1,"")</f>
        <v>1</v>
      </c>
      <c r="U1548" s="78" t="str">
        <f>REPLACE(INDEX(GroupVertices[Group],MATCH(Edges24[[#This Row],[Vertex 2]],GroupVertices[Vertex],0)),1,1,"")</f>
        <v>3</v>
      </c>
      <c r="V1548" s="48"/>
      <c r="W1548" s="49"/>
      <c r="X1548" s="48"/>
      <c r="Y1548" s="49"/>
      <c r="Z1548" s="48"/>
      <c r="AA1548" s="49"/>
      <c r="AB1548" s="48"/>
      <c r="AC1548" s="49"/>
      <c r="AD1548" s="48"/>
    </row>
    <row r="1549" spans="1:30" ht="15">
      <c r="A1549" s="65" t="s">
        <v>275</v>
      </c>
      <c r="B1549" s="65" t="s">
        <v>274</v>
      </c>
      <c r="C1549" s="66"/>
      <c r="D1549" s="67"/>
      <c r="E1549" s="66"/>
      <c r="F1549" s="69"/>
      <c r="G1549" s="66"/>
      <c r="H1549" s="70"/>
      <c r="I1549" s="71"/>
      <c r="J1549" s="71"/>
      <c r="K1549" s="34" t="s">
        <v>65</v>
      </c>
      <c r="L1549" s="72">
        <v>1549</v>
      </c>
      <c r="M1549" s="72"/>
      <c r="N1549" s="73"/>
      <c r="O1549" s="79" t="s">
        <v>417</v>
      </c>
      <c r="P1549" s="79">
        <v>1</v>
      </c>
      <c r="Q1549" s="79" t="s">
        <v>418</v>
      </c>
      <c r="R1549" s="79"/>
      <c r="S1549" s="79"/>
      <c r="T1549" s="78" t="str">
        <f>REPLACE(INDEX(GroupVertices[Group],MATCH(Edges24[[#This Row],[Vertex 1]],GroupVertices[Vertex],0)),1,1,"")</f>
        <v>3</v>
      </c>
      <c r="U1549" s="78" t="str">
        <f>REPLACE(INDEX(GroupVertices[Group],MATCH(Edges24[[#This Row],[Vertex 2]],GroupVertices[Vertex],0)),1,1,"")</f>
        <v>3</v>
      </c>
      <c r="V1549" s="48"/>
      <c r="W1549" s="49"/>
      <c r="X1549" s="48"/>
      <c r="Y1549" s="49"/>
      <c r="Z1549" s="48"/>
      <c r="AA1549" s="49"/>
      <c r="AB1549" s="48"/>
      <c r="AC1549" s="49"/>
      <c r="AD1549" s="48"/>
    </row>
    <row r="1550" spans="1:30" ht="15">
      <c r="A1550" s="65" t="s">
        <v>305</v>
      </c>
      <c r="B1550" s="65" t="s">
        <v>274</v>
      </c>
      <c r="C1550" s="66"/>
      <c r="D1550" s="67"/>
      <c r="E1550" s="66"/>
      <c r="F1550" s="69"/>
      <c r="G1550" s="66"/>
      <c r="H1550" s="70"/>
      <c r="I1550" s="71"/>
      <c r="J1550" s="71"/>
      <c r="K1550" s="34" t="s">
        <v>65</v>
      </c>
      <c r="L1550" s="72">
        <v>1550</v>
      </c>
      <c r="M1550" s="72"/>
      <c r="N1550" s="73"/>
      <c r="O1550" s="79" t="s">
        <v>417</v>
      </c>
      <c r="P1550" s="79">
        <v>1</v>
      </c>
      <c r="Q1550" s="79" t="s">
        <v>418</v>
      </c>
      <c r="R1550" s="79"/>
      <c r="S1550" s="79"/>
      <c r="T1550" s="78" t="str">
        <f>REPLACE(INDEX(GroupVertices[Group],MATCH(Edges24[[#This Row],[Vertex 1]],GroupVertices[Vertex],0)),1,1,"")</f>
        <v>2</v>
      </c>
      <c r="U1550" s="78" t="str">
        <f>REPLACE(INDEX(GroupVertices[Group],MATCH(Edges24[[#This Row],[Vertex 2]],GroupVertices[Vertex],0)),1,1,"")</f>
        <v>3</v>
      </c>
      <c r="V1550" s="48"/>
      <c r="W1550" s="49"/>
      <c r="X1550" s="48"/>
      <c r="Y1550" s="49"/>
      <c r="Z1550" s="48"/>
      <c r="AA1550" s="49"/>
      <c r="AB1550" s="48"/>
      <c r="AC1550" s="49"/>
      <c r="AD1550" s="48"/>
    </row>
    <row r="1551" spans="1:30" ht="15">
      <c r="A1551" s="65" t="s">
        <v>312</v>
      </c>
      <c r="B1551" s="65" t="s">
        <v>274</v>
      </c>
      <c r="C1551" s="66"/>
      <c r="D1551" s="67"/>
      <c r="E1551" s="66"/>
      <c r="F1551" s="69"/>
      <c r="G1551" s="66"/>
      <c r="H1551" s="70"/>
      <c r="I1551" s="71"/>
      <c r="J1551" s="71"/>
      <c r="K1551" s="34" t="s">
        <v>65</v>
      </c>
      <c r="L1551" s="72">
        <v>1551</v>
      </c>
      <c r="M1551" s="72"/>
      <c r="N1551" s="73"/>
      <c r="O1551" s="79" t="s">
        <v>417</v>
      </c>
      <c r="P1551" s="79">
        <v>1</v>
      </c>
      <c r="Q1551" s="79" t="s">
        <v>418</v>
      </c>
      <c r="R1551" s="79"/>
      <c r="S1551" s="79"/>
      <c r="T1551" s="78" t="str">
        <f>REPLACE(INDEX(GroupVertices[Group],MATCH(Edges24[[#This Row],[Vertex 1]],GroupVertices[Vertex],0)),1,1,"")</f>
        <v>2</v>
      </c>
      <c r="U1551" s="78" t="str">
        <f>REPLACE(INDEX(GroupVertices[Group],MATCH(Edges24[[#This Row],[Vertex 2]],GroupVertices[Vertex],0)),1,1,"")</f>
        <v>3</v>
      </c>
      <c r="V1551" s="48"/>
      <c r="W1551" s="49"/>
      <c r="X1551" s="48"/>
      <c r="Y1551" s="49"/>
      <c r="Z1551" s="48"/>
      <c r="AA1551" s="49"/>
      <c r="AB1551" s="48"/>
      <c r="AC1551" s="49"/>
      <c r="AD1551" s="48"/>
    </row>
    <row r="1552" spans="1:30" ht="15">
      <c r="A1552" s="65" t="s">
        <v>339</v>
      </c>
      <c r="B1552" s="65" t="s">
        <v>274</v>
      </c>
      <c r="C1552" s="66"/>
      <c r="D1552" s="67"/>
      <c r="E1552" s="66"/>
      <c r="F1552" s="69"/>
      <c r="G1552" s="66"/>
      <c r="H1552" s="70"/>
      <c r="I1552" s="71"/>
      <c r="J1552" s="71"/>
      <c r="K1552" s="34" t="s">
        <v>65</v>
      </c>
      <c r="L1552" s="72">
        <v>1552</v>
      </c>
      <c r="M1552" s="72"/>
      <c r="N1552" s="73"/>
      <c r="O1552" s="79" t="s">
        <v>417</v>
      </c>
      <c r="P1552" s="79">
        <v>1</v>
      </c>
      <c r="Q1552" s="79" t="s">
        <v>418</v>
      </c>
      <c r="R1552" s="79"/>
      <c r="S1552" s="79"/>
      <c r="T1552" s="78" t="str">
        <f>REPLACE(INDEX(GroupVertices[Group],MATCH(Edges24[[#This Row],[Vertex 1]],GroupVertices[Vertex],0)),1,1,"")</f>
        <v>2</v>
      </c>
      <c r="U1552" s="78" t="str">
        <f>REPLACE(INDEX(GroupVertices[Group],MATCH(Edges24[[#This Row],[Vertex 2]],GroupVertices[Vertex],0)),1,1,"")</f>
        <v>3</v>
      </c>
      <c r="V1552" s="48"/>
      <c r="W1552" s="49"/>
      <c r="X1552" s="48"/>
      <c r="Y1552" s="49"/>
      <c r="Z1552" s="48"/>
      <c r="AA1552" s="49"/>
      <c r="AB1552" s="48"/>
      <c r="AC1552" s="49"/>
      <c r="AD1552" s="48"/>
    </row>
    <row r="1553" spans="1:30" ht="15">
      <c r="A1553" s="65" t="s">
        <v>358</v>
      </c>
      <c r="B1553" s="65" t="s">
        <v>274</v>
      </c>
      <c r="C1553" s="66"/>
      <c r="D1553" s="67"/>
      <c r="E1553" s="66"/>
      <c r="F1553" s="69"/>
      <c r="G1553" s="66"/>
      <c r="H1553" s="70"/>
      <c r="I1553" s="71"/>
      <c r="J1553" s="71"/>
      <c r="K1553" s="34" t="s">
        <v>65</v>
      </c>
      <c r="L1553" s="72">
        <v>1553</v>
      </c>
      <c r="M1553" s="72"/>
      <c r="N1553" s="73"/>
      <c r="O1553" s="79" t="s">
        <v>417</v>
      </c>
      <c r="P1553" s="79">
        <v>1</v>
      </c>
      <c r="Q1553" s="79" t="s">
        <v>418</v>
      </c>
      <c r="R1553" s="79"/>
      <c r="S1553" s="79"/>
      <c r="T1553" s="78" t="str">
        <f>REPLACE(INDEX(GroupVertices[Group],MATCH(Edges24[[#This Row],[Vertex 1]],GroupVertices[Vertex],0)),1,1,"")</f>
        <v>1</v>
      </c>
      <c r="U1553" s="78" t="str">
        <f>REPLACE(INDEX(GroupVertices[Group],MATCH(Edges24[[#This Row],[Vertex 2]],GroupVertices[Vertex],0)),1,1,"")</f>
        <v>3</v>
      </c>
      <c r="V1553" s="48"/>
      <c r="W1553" s="49"/>
      <c r="X1553" s="48"/>
      <c r="Y1553" s="49"/>
      <c r="Z1553" s="48"/>
      <c r="AA1553" s="49"/>
      <c r="AB1553" s="48"/>
      <c r="AC1553" s="49"/>
      <c r="AD1553" s="48"/>
    </row>
    <row r="1554" spans="1:30" ht="15">
      <c r="A1554" s="65" t="s">
        <v>270</v>
      </c>
      <c r="B1554" s="65" t="s">
        <v>275</v>
      </c>
      <c r="C1554" s="66"/>
      <c r="D1554" s="67"/>
      <c r="E1554" s="66"/>
      <c r="F1554" s="69"/>
      <c r="G1554" s="66"/>
      <c r="H1554" s="70"/>
      <c r="I1554" s="71"/>
      <c r="J1554" s="71"/>
      <c r="K1554" s="34" t="s">
        <v>65</v>
      </c>
      <c r="L1554" s="72">
        <v>1554</v>
      </c>
      <c r="M1554" s="72"/>
      <c r="N1554" s="73"/>
      <c r="O1554" s="79" t="s">
        <v>417</v>
      </c>
      <c r="P1554" s="79">
        <v>1</v>
      </c>
      <c r="Q1554" s="79" t="s">
        <v>418</v>
      </c>
      <c r="R1554" s="79"/>
      <c r="S1554" s="79"/>
      <c r="T1554" s="78" t="str">
        <f>REPLACE(INDEX(GroupVertices[Group],MATCH(Edges24[[#This Row],[Vertex 1]],GroupVertices[Vertex],0)),1,1,"")</f>
        <v>2</v>
      </c>
      <c r="U1554" s="78" t="str">
        <f>REPLACE(INDEX(GroupVertices[Group],MATCH(Edges24[[#This Row],[Vertex 2]],GroupVertices[Vertex],0)),1,1,"")</f>
        <v>3</v>
      </c>
      <c r="V1554" s="48"/>
      <c r="W1554" s="49"/>
      <c r="X1554" s="48"/>
      <c r="Y1554" s="49"/>
      <c r="Z1554" s="48"/>
      <c r="AA1554" s="49"/>
      <c r="AB1554" s="48"/>
      <c r="AC1554" s="49"/>
      <c r="AD1554" s="48"/>
    </row>
    <row r="1555" spans="1:30" ht="15">
      <c r="A1555" s="65" t="s">
        <v>270</v>
      </c>
      <c r="B1555" s="65" t="s">
        <v>305</v>
      </c>
      <c r="C1555" s="66"/>
      <c r="D1555" s="67"/>
      <c r="E1555" s="66"/>
      <c r="F1555" s="69"/>
      <c r="G1555" s="66"/>
      <c r="H1555" s="70"/>
      <c r="I1555" s="71"/>
      <c r="J1555" s="71"/>
      <c r="K1555" s="34" t="s">
        <v>66</v>
      </c>
      <c r="L1555" s="72">
        <v>1555</v>
      </c>
      <c r="M1555" s="72"/>
      <c r="N1555" s="73"/>
      <c r="O1555" s="79" t="s">
        <v>417</v>
      </c>
      <c r="P1555" s="79">
        <v>1</v>
      </c>
      <c r="Q1555" s="79" t="s">
        <v>418</v>
      </c>
      <c r="R1555" s="79"/>
      <c r="S1555" s="79"/>
      <c r="T1555" s="78" t="str">
        <f>REPLACE(INDEX(GroupVertices[Group],MATCH(Edges24[[#This Row],[Vertex 1]],GroupVertices[Vertex],0)),1,1,"")</f>
        <v>2</v>
      </c>
      <c r="U1555" s="78" t="str">
        <f>REPLACE(INDEX(GroupVertices[Group],MATCH(Edges24[[#This Row],[Vertex 2]],GroupVertices[Vertex],0)),1,1,"")</f>
        <v>2</v>
      </c>
      <c r="V1555" s="48"/>
      <c r="W1555" s="49"/>
      <c r="X1555" s="48"/>
      <c r="Y1555" s="49"/>
      <c r="Z1555" s="48"/>
      <c r="AA1555" s="49"/>
      <c r="AB1555" s="48"/>
      <c r="AC1555" s="49"/>
      <c r="AD1555" s="48"/>
    </row>
    <row r="1556" spans="1:30" ht="15">
      <c r="A1556" s="65" t="s">
        <v>270</v>
      </c>
      <c r="B1556" s="65" t="s">
        <v>312</v>
      </c>
      <c r="C1556" s="66"/>
      <c r="D1556" s="67"/>
      <c r="E1556" s="66"/>
      <c r="F1556" s="69"/>
      <c r="G1556" s="66"/>
      <c r="H1556" s="70"/>
      <c r="I1556" s="71"/>
      <c r="J1556" s="71"/>
      <c r="K1556" s="34" t="s">
        <v>65</v>
      </c>
      <c r="L1556" s="72">
        <v>1556</v>
      </c>
      <c r="M1556" s="72"/>
      <c r="N1556" s="73"/>
      <c r="O1556" s="79" t="s">
        <v>417</v>
      </c>
      <c r="P1556" s="79">
        <v>1</v>
      </c>
      <c r="Q1556" s="79" t="s">
        <v>418</v>
      </c>
      <c r="R1556" s="79"/>
      <c r="S1556" s="79"/>
      <c r="T1556" s="78" t="str">
        <f>REPLACE(INDEX(GroupVertices[Group],MATCH(Edges24[[#This Row],[Vertex 1]],GroupVertices[Vertex],0)),1,1,"")</f>
        <v>2</v>
      </c>
      <c r="U1556" s="78" t="str">
        <f>REPLACE(INDEX(GroupVertices[Group],MATCH(Edges24[[#This Row],[Vertex 2]],GroupVertices[Vertex],0)),1,1,"")</f>
        <v>2</v>
      </c>
      <c r="V1556" s="48"/>
      <c r="W1556" s="49"/>
      <c r="X1556" s="48"/>
      <c r="Y1556" s="49"/>
      <c r="Z1556" s="48"/>
      <c r="AA1556" s="49"/>
      <c r="AB1556" s="48"/>
      <c r="AC1556" s="49"/>
      <c r="AD1556" s="48"/>
    </row>
    <row r="1557" spans="1:30" ht="15">
      <c r="A1557" s="65" t="s">
        <v>270</v>
      </c>
      <c r="B1557" s="65" t="s">
        <v>339</v>
      </c>
      <c r="C1557" s="66"/>
      <c r="D1557" s="67"/>
      <c r="E1557" s="66"/>
      <c r="F1557" s="69"/>
      <c r="G1557" s="66"/>
      <c r="H1557" s="70"/>
      <c r="I1557" s="71"/>
      <c r="J1557" s="71"/>
      <c r="K1557" s="34" t="s">
        <v>65</v>
      </c>
      <c r="L1557" s="72">
        <v>1557</v>
      </c>
      <c r="M1557" s="72"/>
      <c r="N1557" s="73"/>
      <c r="O1557" s="79" t="s">
        <v>417</v>
      </c>
      <c r="P1557" s="79">
        <v>1</v>
      </c>
      <c r="Q1557" s="79" t="s">
        <v>418</v>
      </c>
      <c r="R1557" s="79"/>
      <c r="S1557" s="79"/>
      <c r="T1557" s="78" t="str">
        <f>REPLACE(INDEX(GroupVertices[Group],MATCH(Edges24[[#This Row],[Vertex 1]],GroupVertices[Vertex],0)),1,1,"")</f>
        <v>2</v>
      </c>
      <c r="U1557" s="78" t="str">
        <f>REPLACE(INDEX(GroupVertices[Group],MATCH(Edges24[[#This Row],[Vertex 2]],GroupVertices[Vertex],0)),1,1,"")</f>
        <v>2</v>
      </c>
      <c r="V1557" s="48"/>
      <c r="W1557" s="49"/>
      <c r="X1557" s="48"/>
      <c r="Y1557" s="49"/>
      <c r="Z1557" s="48"/>
      <c r="AA1557" s="49"/>
      <c r="AB1557" s="48"/>
      <c r="AC1557" s="49"/>
      <c r="AD1557" s="48"/>
    </row>
    <row r="1558" spans="1:30" ht="15">
      <c r="A1558" s="65" t="s">
        <v>199</v>
      </c>
      <c r="B1558" s="65" t="s">
        <v>270</v>
      </c>
      <c r="C1558" s="66"/>
      <c r="D1558" s="67"/>
      <c r="E1558" s="66"/>
      <c r="F1558" s="69"/>
      <c r="G1558" s="66"/>
      <c r="H1558" s="70"/>
      <c r="I1558" s="71"/>
      <c r="J1558" s="71"/>
      <c r="K1558" s="34" t="s">
        <v>65</v>
      </c>
      <c r="L1558" s="72">
        <v>1558</v>
      </c>
      <c r="M1558" s="72"/>
      <c r="N1558" s="73"/>
      <c r="O1558" s="79" t="s">
        <v>417</v>
      </c>
      <c r="P1558" s="79">
        <v>1</v>
      </c>
      <c r="Q1558" s="79" t="s">
        <v>418</v>
      </c>
      <c r="R1558" s="79"/>
      <c r="S1558" s="79"/>
      <c r="T1558" s="78" t="str">
        <f>REPLACE(INDEX(GroupVertices[Group],MATCH(Edges24[[#This Row],[Vertex 1]],GroupVertices[Vertex],0)),1,1,"")</f>
        <v>1</v>
      </c>
      <c r="U1558" s="78" t="str">
        <f>REPLACE(INDEX(GroupVertices[Group],MATCH(Edges24[[#This Row],[Vertex 2]],GroupVertices[Vertex],0)),1,1,"")</f>
        <v>2</v>
      </c>
      <c r="V1558" s="48"/>
      <c r="W1558" s="49"/>
      <c r="X1558" s="48"/>
      <c r="Y1558" s="49"/>
      <c r="Z1558" s="48"/>
      <c r="AA1558" s="49"/>
      <c r="AB1558" s="48"/>
      <c r="AC1558" s="49"/>
      <c r="AD1558" s="48"/>
    </row>
    <row r="1559" spans="1:30" ht="15">
      <c r="A1559" s="65" t="s">
        <v>305</v>
      </c>
      <c r="B1559" s="65" t="s">
        <v>270</v>
      </c>
      <c r="C1559" s="66"/>
      <c r="D1559" s="67"/>
      <c r="E1559" s="66"/>
      <c r="F1559" s="69"/>
      <c r="G1559" s="66"/>
      <c r="H1559" s="70"/>
      <c r="I1559" s="71"/>
      <c r="J1559" s="71"/>
      <c r="K1559" s="34" t="s">
        <v>66</v>
      </c>
      <c r="L1559" s="72">
        <v>1559</v>
      </c>
      <c r="M1559" s="72"/>
      <c r="N1559" s="73"/>
      <c r="O1559" s="79" t="s">
        <v>417</v>
      </c>
      <c r="P1559" s="79">
        <v>1</v>
      </c>
      <c r="Q1559" s="79" t="s">
        <v>418</v>
      </c>
      <c r="R1559" s="79"/>
      <c r="S1559" s="79"/>
      <c r="T1559" s="78" t="str">
        <f>REPLACE(INDEX(GroupVertices[Group],MATCH(Edges24[[#This Row],[Vertex 1]],GroupVertices[Vertex],0)),1,1,"")</f>
        <v>2</v>
      </c>
      <c r="U1559" s="78" t="str">
        <f>REPLACE(INDEX(GroupVertices[Group],MATCH(Edges24[[#This Row],[Vertex 2]],GroupVertices[Vertex],0)),1,1,"")</f>
        <v>2</v>
      </c>
      <c r="V1559" s="48"/>
      <c r="W1559" s="49"/>
      <c r="X1559" s="48"/>
      <c r="Y1559" s="49"/>
      <c r="Z1559" s="48"/>
      <c r="AA1559" s="49"/>
      <c r="AB1559" s="48"/>
      <c r="AC1559" s="49"/>
      <c r="AD1559" s="48"/>
    </row>
    <row r="1560" spans="1:30" ht="15">
      <c r="A1560" s="65" t="s">
        <v>358</v>
      </c>
      <c r="B1560" s="65" t="s">
        <v>270</v>
      </c>
      <c r="C1560" s="66"/>
      <c r="D1560" s="67"/>
      <c r="E1560" s="66"/>
      <c r="F1560" s="69"/>
      <c r="G1560" s="66"/>
      <c r="H1560" s="70"/>
      <c r="I1560" s="71"/>
      <c r="J1560" s="71"/>
      <c r="K1560" s="34" t="s">
        <v>65</v>
      </c>
      <c r="L1560" s="72">
        <v>1560</v>
      </c>
      <c r="M1560" s="72"/>
      <c r="N1560" s="73"/>
      <c r="O1560" s="79" t="s">
        <v>417</v>
      </c>
      <c r="P1560" s="79">
        <v>1</v>
      </c>
      <c r="Q1560" s="79" t="s">
        <v>418</v>
      </c>
      <c r="R1560" s="79"/>
      <c r="S1560" s="79"/>
      <c r="T1560" s="78" t="str">
        <f>REPLACE(INDEX(GroupVertices[Group],MATCH(Edges24[[#This Row],[Vertex 1]],GroupVertices[Vertex],0)),1,1,"")</f>
        <v>1</v>
      </c>
      <c r="U1560" s="78" t="str">
        <f>REPLACE(INDEX(GroupVertices[Group],MATCH(Edges24[[#This Row],[Vertex 2]],GroupVertices[Vertex],0)),1,1,"")</f>
        <v>2</v>
      </c>
      <c r="V1560" s="48"/>
      <c r="W1560" s="49"/>
      <c r="X1560" s="48"/>
      <c r="Y1560" s="49"/>
      <c r="Z1560" s="48"/>
      <c r="AA1560" s="49"/>
      <c r="AB1560" s="48"/>
      <c r="AC1560" s="49"/>
      <c r="AD1560" s="48"/>
    </row>
    <row r="1561" spans="1:30" ht="15">
      <c r="A1561" s="65" t="s">
        <v>199</v>
      </c>
      <c r="B1561" s="65" t="s">
        <v>396</v>
      </c>
      <c r="C1561" s="66"/>
      <c r="D1561" s="67"/>
      <c r="E1561" s="66"/>
      <c r="F1561" s="69"/>
      <c r="G1561" s="66"/>
      <c r="H1561" s="70"/>
      <c r="I1561" s="71"/>
      <c r="J1561" s="71"/>
      <c r="K1561" s="34" t="s">
        <v>65</v>
      </c>
      <c r="L1561" s="72">
        <v>1561</v>
      </c>
      <c r="M1561" s="72"/>
      <c r="N1561" s="73"/>
      <c r="O1561" s="79" t="s">
        <v>417</v>
      </c>
      <c r="P1561" s="79">
        <v>1</v>
      </c>
      <c r="Q1561" s="79" t="s">
        <v>418</v>
      </c>
      <c r="R1561" s="79"/>
      <c r="S1561" s="79"/>
      <c r="T1561" s="78" t="str">
        <f>REPLACE(INDEX(GroupVertices[Group],MATCH(Edges24[[#This Row],[Vertex 1]],GroupVertices[Vertex],0)),1,1,"")</f>
        <v>1</v>
      </c>
      <c r="U1561" s="78" t="str">
        <f>REPLACE(INDEX(GroupVertices[Group],MATCH(Edges24[[#This Row],[Vertex 2]],GroupVertices[Vertex],0)),1,1,"")</f>
        <v>2</v>
      </c>
      <c r="V1561" s="48"/>
      <c r="W1561" s="49"/>
      <c r="X1561" s="48"/>
      <c r="Y1561" s="49"/>
      <c r="Z1561" s="48"/>
      <c r="AA1561" s="49"/>
      <c r="AB1561" s="48"/>
      <c r="AC1561" s="49"/>
      <c r="AD1561" s="48"/>
    </row>
    <row r="1562" spans="1:30" ht="15">
      <c r="A1562" s="65" t="s">
        <v>275</v>
      </c>
      <c r="B1562" s="65" t="s">
        <v>396</v>
      </c>
      <c r="C1562" s="66"/>
      <c r="D1562" s="67"/>
      <c r="E1562" s="66"/>
      <c r="F1562" s="69"/>
      <c r="G1562" s="66"/>
      <c r="H1562" s="70"/>
      <c r="I1562" s="71"/>
      <c r="J1562" s="71"/>
      <c r="K1562" s="34" t="s">
        <v>65</v>
      </c>
      <c r="L1562" s="72">
        <v>1562</v>
      </c>
      <c r="M1562" s="72"/>
      <c r="N1562" s="73"/>
      <c r="O1562" s="79" t="s">
        <v>417</v>
      </c>
      <c r="P1562" s="79">
        <v>1</v>
      </c>
      <c r="Q1562" s="79" t="s">
        <v>418</v>
      </c>
      <c r="R1562" s="79"/>
      <c r="S1562" s="79"/>
      <c r="T1562" s="78" t="str">
        <f>REPLACE(INDEX(GroupVertices[Group],MATCH(Edges24[[#This Row],[Vertex 1]],GroupVertices[Vertex],0)),1,1,"")</f>
        <v>3</v>
      </c>
      <c r="U1562" s="78" t="str">
        <f>REPLACE(INDEX(GroupVertices[Group],MATCH(Edges24[[#This Row],[Vertex 2]],GroupVertices[Vertex],0)),1,1,"")</f>
        <v>2</v>
      </c>
      <c r="V1562" s="48"/>
      <c r="W1562" s="49"/>
      <c r="X1562" s="48"/>
      <c r="Y1562" s="49"/>
      <c r="Z1562" s="48"/>
      <c r="AA1562" s="49"/>
      <c r="AB1562" s="48"/>
      <c r="AC1562" s="49"/>
      <c r="AD1562" s="48"/>
    </row>
    <row r="1563" spans="1:30" ht="15">
      <c r="A1563" s="65" t="s">
        <v>339</v>
      </c>
      <c r="B1563" s="65" t="s">
        <v>396</v>
      </c>
      <c r="C1563" s="66"/>
      <c r="D1563" s="67"/>
      <c r="E1563" s="66"/>
      <c r="F1563" s="69"/>
      <c r="G1563" s="66"/>
      <c r="H1563" s="70"/>
      <c r="I1563" s="71"/>
      <c r="J1563" s="71"/>
      <c r="K1563" s="34" t="s">
        <v>65</v>
      </c>
      <c r="L1563" s="72">
        <v>1563</v>
      </c>
      <c r="M1563" s="72"/>
      <c r="N1563" s="73"/>
      <c r="O1563" s="79" t="s">
        <v>417</v>
      </c>
      <c r="P1563" s="79">
        <v>1</v>
      </c>
      <c r="Q1563" s="79" t="s">
        <v>418</v>
      </c>
      <c r="R1563" s="79"/>
      <c r="S1563" s="79"/>
      <c r="T1563" s="78" t="str">
        <f>REPLACE(INDEX(GroupVertices[Group],MATCH(Edges24[[#This Row],[Vertex 1]],GroupVertices[Vertex],0)),1,1,"")</f>
        <v>2</v>
      </c>
      <c r="U1563" s="78" t="str">
        <f>REPLACE(INDEX(GroupVertices[Group],MATCH(Edges24[[#This Row],[Vertex 2]],GroupVertices[Vertex],0)),1,1,"")</f>
        <v>2</v>
      </c>
      <c r="V1563" s="48"/>
      <c r="W1563" s="49"/>
      <c r="X1563" s="48"/>
      <c r="Y1563" s="49"/>
      <c r="Z1563" s="48"/>
      <c r="AA1563" s="49"/>
      <c r="AB1563" s="48"/>
      <c r="AC1563" s="49"/>
      <c r="AD1563" s="48"/>
    </row>
    <row r="1564" spans="1:30" ht="15">
      <c r="A1564" s="65" t="s">
        <v>358</v>
      </c>
      <c r="B1564" s="65" t="s">
        <v>396</v>
      </c>
      <c r="C1564" s="66"/>
      <c r="D1564" s="67"/>
      <c r="E1564" s="66"/>
      <c r="F1564" s="69"/>
      <c r="G1564" s="66"/>
      <c r="H1564" s="70"/>
      <c r="I1564" s="71"/>
      <c r="J1564" s="71"/>
      <c r="K1564" s="34" t="s">
        <v>65</v>
      </c>
      <c r="L1564" s="72">
        <v>1564</v>
      </c>
      <c r="M1564" s="72"/>
      <c r="N1564" s="73"/>
      <c r="O1564" s="79" t="s">
        <v>417</v>
      </c>
      <c r="P1564" s="79">
        <v>1</v>
      </c>
      <c r="Q1564" s="79" t="s">
        <v>418</v>
      </c>
      <c r="R1564" s="79"/>
      <c r="S1564" s="79"/>
      <c r="T1564" s="78" t="str">
        <f>REPLACE(INDEX(GroupVertices[Group],MATCH(Edges24[[#This Row],[Vertex 1]],GroupVertices[Vertex],0)),1,1,"")</f>
        <v>1</v>
      </c>
      <c r="U1564" s="78" t="str">
        <f>REPLACE(INDEX(GroupVertices[Group],MATCH(Edges24[[#This Row],[Vertex 2]],GroupVertices[Vertex],0)),1,1,"")</f>
        <v>2</v>
      </c>
      <c r="V1564" s="48"/>
      <c r="W1564" s="49"/>
      <c r="X1564" s="48"/>
      <c r="Y1564" s="49"/>
      <c r="Z1564" s="48"/>
      <c r="AA1564" s="49"/>
      <c r="AB1564" s="48"/>
      <c r="AC1564" s="49"/>
      <c r="AD1564" s="48"/>
    </row>
    <row r="1565" spans="1:30" ht="15">
      <c r="A1565" s="65" t="s">
        <v>275</v>
      </c>
      <c r="B1565" s="65" t="s">
        <v>312</v>
      </c>
      <c r="C1565" s="66"/>
      <c r="D1565" s="67"/>
      <c r="E1565" s="66"/>
      <c r="F1565" s="69"/>
      <c r="G1565" s="66"/>
      <c r="H1565" s="70"/>
      <c r="I1565" s="71"/>
      <c r="J1565" s="71"/>
      <c r="K1565" s="34" t="s">
        <v>66</v>
      </c>
      <c r="L1565" s="72">
        <v>1565</v>
      </c>
      <c r="M1565" s="72"/>
      <c r="N1565" s="73"/>
      <c r="O1565" s="79" t="s">
        <v>417</v>
      </c>
      <c r="P1565" s="79">
        <v>1</v>
      </c>
      <c r="Q1565" s="79" t="s">
        <v>418</v>
      </c>
      <c r="R1565" s="79"/>
      <c r="S1565" s="79"/>
      <c r="T1565" s="78" t="str">
        <f>REPLACE(INDEX(GroupVertices[Group],MATCH(Edges24[[#This Row],[Vertex 1]],GroupVertices[Vertex],0)),1,1,"")</f>
        <v>3</v>
      </c>
      <c r="U1565" s="78" t="str">
        <f>REPLACE(INDEX(GroupVertices[Group],MATCH(Edges24[[#This Row],[Vertex 2]],GroupVertices[Vertex],0)),1,1,"")</f>
        <v>2</v>
      </c>
      <c r="V1565" s="48"/>
      <c r="W1565" s="49"/>
      <c r="X1565" s="48"/>
      <c r="Y1565" s="49"/>
      <c r="Z1565" s="48"/>
      <c r="AA1565" s="49"/>
      <c r="AB1565" s="48"/>
      <c r="AC1565" s="49"/>
      <c r="AD1565" s="48"/>
    </row>
    <row r="1566" spans="1:30" ht="15">
      <c r="A1566" s="65" t="s">
        <v>199</v>
      </c>
      <c r="B1566" s="65" t="s">
        <v>275</v>
      </c>
      <c r="C1566" s="66"/>
      <c r="D1566" s="67"/>
      <c r="E1566" s="66"/>
      <c r="F1566" s="69"/>
      <c r="G1566" s="66"/>
      <c r="H1566" s="70"/>
      <c r="I1566" s="71"/>
      <c r="J1566" s="71"/>
      <c r="K1566" s="34" t="s">
        <v>65</v>
      </c>
      <c r="L1566" s="72">
        <v>1566</v>
      </c>
      <c r="M1566" s="72"/>
      <c r="N1566" s="73"/>
      <c r="O1566" s="79" t="s">
        <v>417</v>
      </c>
      <c r="P1566" s="79">
        <v>1</v>
      </c>
      <c r="Q1566" s="79" t="s">
        <v>418</v>
      </c>
      <c r="R1566" s="79"/>
      <c r="S1566" s="79"/>
      <c r="T1566" s="78" t="str">
        <f>REPLACE(INDEX(GroupVertices[Group],MATCH(Edges24[[#This Row],[Vertex 1]],GroupVertices[Vertex],0)),1,1,"")</f>
        <v>1</v>
      </c>
      <c r="U1566" s="78" t="str">
        <f>REPLACE(INDEX(GroupVertices[Group],MATCH(Edges24[[#This Row],[Vertex 2]],GroupVertices[Vertex],0)),1,1,"")</f>
        <v>3</v>
      </c>
      <c r="V1566" s="48"/>
      <c r="W1566" s="49"/>
      <c r="X1566" s="48"/>
      <c r="Y1566" s="49"/>
      <c r="Z1566" s="48"/>
      <c r="AA1566" s="49"/>
      <c r="AB1566" s="48"/>
      <c r="AC1566" s="49"/>
      <c r="AD1566" s="48"/>
    </row>
    <row r="1567" spans="1:30" ht="15">
      <c r="A1567" s="65" t="s">
        <v>283</v>
      </c>
      <c r="B1567" s="65" t="s">
        <v>275</v>
      </c>
      <c r="C1567" s="66"/>
      <c r="D1567" s="67"/>
      <c r="E1567" s="66"/>
      <c r="F1567" s="69"/>
      <c r="G1567" s="66"/>
      <c r="H1567" s="70"/>
      <c r="I1567" s="71"/>
      <c r="J1567" s="71"/>
      <c r="K1567" s="34" t="s">
        <v>65</v>
      </c>
      <c r="L1567" s="72">
        <v>1567</v>
      </c>
      <c r="M1567" s="72"/>
      <c r="N1567" s="73"/>
      <c r="O1567" s="79" t="s">
        <v>417</v>
      </c>
      <c r="P1567" s="79">
        <v>1</v>
      </c>
      <c r="Q1567" s="79" t="s">
        <v>418</v>
      </c>
      <c r="R1567" s="79"/>
      <c r="S1567" s="79"/>
      <c r="T1567" s="78" t="str">
        <f>REPLACE(INDEX(GroupVertices[Group],MATCH(Edges24[[#This Row],[Vertex 1]],GroupVertices[Vertex],0)),1,1,"")</f>
        <v>2</v>
      </c>
      <c r="U1567" s="78" t="str">
        <f>REPLACE(INDEX(GroupVertices[Group],MATCH(Edges24[[#This Row],[Vertex 2]],GroupVertices[Vertex],0)),1,1,"")</f>
        <v>3</v>
      </c>
      <c r="V1567" s="48"/>
      <c r="W1567" s="49"/>
      <c r="X1567" s="48"/>
      <c r="Y1567" s="49"/>
      <c r="Z1567" s="48"/>
      <c r="AA1567" s="49"/>
      <c r="AB1567" s="48"/>
      <c r="AC1567" s="49"/>
      <c r="AD1567" s="48"/>
    </row>
    <row r="1568" spans="1:30" ht="15">
      <c r="A1568" s="65" t="s">
        <v>305</v>
      </c>
      <c r="B1568" s="65" t="s">
        <v>275</v>
      </c>
      <c r="C1568" s="66"/>
      <c r="D1568" s="67"/>
      <c r="E1568" s="66"/>
      <c r="F1568" s="69"/>
      <c r="G1568" s="66"/>
      <c r="H1568" s="70"/>
      <c r="I1568" s="71"/>
      <c r="J1568" s="71"/>
      <c r="K1568" s="34" t="s">
        <v>65</v>
      </c>
      <c r="L1568" s="72">
        <v>1568</v>
      </c>
      <c r="M1568" s="72"/>
      <c r="N1568" s="73"/>
      <c r="O1568" s="79" t="s">
        <v>417</v>
      </c>
      <c r="P1568" s="79">
        <v>1</v>
      </c>
      <c r="Q1568" s="79" t="s">
        <v>418</v>
      </c>
      <c r="R1568" s="79"/>
      <c r="S1568" s="79"/>
      <c r="T1568" s="78" t="str">
        <f>REPLACE(INDEX(GroupVertices[Group],MATCH(Edges24[[#This Row],[Vertex 1]],GroupVertices[Vertex],0)),1,1,"")</f>
        <v>2</v>
      </c>
      <c r="U1568" s="78" t="str">
        <f>REPLACE(INDEX(GroupVertices[Group],MATCH(Edges24[[#This Row],[Vertex 2]],GroupVertices[Vertex],0)),1,1,"")</f>
        <v>3</v>
      </c>
      <c r="V1568" s="48"/>
      <c r="W1568" s="49"/>
      <c r="X1568" s="48"/>
      <c r="Y1568" s="49"/>
      <c r="Z1568" s="48"/>
      <c r="AA1568" s="49"/>
      <c r="AB1568" s="48"/>
      <c r="AC1568" s="49"/>
      <c r="AD1568" s="48"/>
    </row>
    <row r="1569" spans="1:30" ht="15">
      <c r="A1569" s="65" t="s">
        <v>312</v>
      </c>
      <c r="B1569" s="65" t="s">
        <v>275</v>
      </c>
      <c r="C1569" s="66"/>
      <c r="D1569" s="67"/>
      <c r="E1569" s="66"/>
      <c r="F1569" s="69"/>
      <c r="G1569" s="66"/>
      <c r="H1569" s="70"/>
      <c r="I1569" s="71"/>
      <c r="J1569" s="71"/>
      <c r="K1569" s="34" t="s">
        <v>66</v>
      </c>
      <c r="L1569" s="72">
        <v>1569</v>
      </c>
      <c r="M1569" s="72"/>
      <c r="N1569" s="73"/>
      <c r="O1569" s="79" t="s">
        <v>417</v>
      </c>
      <c r="P1569" s="79">
        <v>1</v>
      </c>
      <c r="Q1569" s="79" t="s">
        <v>418</v>
      </c>
      <c r="R1569" s="79"/>
      <c r="S1569" s="79"/>
      <c r="T1569" s="78" t="str">
        <f>REPLACE(INDEX(GroupVertices[Group],MATCH(Edges24[[#This Row],[Vertex 1]],GroupVertices[Vertex],0)),1,1,"")</f>
        <v>2</v>
      </c>
      <c r="U1569" s="78" t="str">
        <f>REPLACE(INDEX(GroupVertices[Group],MATCH(Edges24[[#This Row],[Vertex 2]],GroupVertices[Vertex],0)),1,1,"")</f>
        <v>3</v>
      </c>
      <c r="V1569" s="48"/>
      <c r="W1569" s="49"/>
      <c r="X1569" s="48"/>
      <c r="Y1569" s="49"/>
      <c r="Z1569" s="48"/>
      <c r="AA1569" s="49"/>
      <c r="AB1569" s="48"/>
      <c r="AC1569" s="49"/>
      <c r="AD1569" s="48"/>
    </row>
    <row r="1570" spans="1:30" ht="15">
      <c r="A1570" s="65" t="s">
        <v>358</v>
      </c>
      <c r="B1570" s="65" t="s">
        <v>275</v>
      </c>
      <c r="C1570" s="66"/>
      <c r="D1570" s="67"/>
      <c r="E1570" s="66"/>
      <c r="F1570" s="69"/>
      <c r="G1570" s="66"/>
      <c r="H1570" s="70"/>
      <c r="I1570" s="71"/>
      <c r="J1570" s="71"/>
      <c r="K1570" s="34" t="s">
        <v>65</v>
      </c>
      <c r="L1570" s="72">
        <v>1570</v>
      </c>
      <c r="M1570" s="72"/>
      <c r="N1570" s="73"/>
      <c r="O1570" s="79" t="s">
        <v>417</v>
      </c>
      <c r="P1570" s="79">
        <v>1</v>
      </c>
      <c r="Q1570" s="79" t="s">
        <v>418</v>
      </c>
      <c r="R1570" s="79"/>
      <c r="S1570" s="79"/>
      <c r="T1570" s="78" t="str">
        <f>REPLACE(INDEX(GroupVertices[Group],MATCH(Edges24[[#This Row],[Vertex 1]],GroupVertices[Vertex],0)),1,1,"")</f>
        <v>1</v>
      </c>
      <c r="U1570" s="78" t="str">
        <f>REPLACE(INDEX(GroupVertices[Group],MATCH(Edges24[[#This Row],[Vertex 2]],GroupVertices[Vertex],0)),1,1,"")</f>
        <v>3</v>
      </c>
      <c r="V1570" s="48"/>
      <c r="W1570" s="49"/>
      <c r="X1570" s="48"/>
      <c r="Y1570" s="49"/>
      <c r="Z1570" s="48"/>
      <c r="AA1570" s="49"/>
      <c r="AB1570" s="48"/>
      <c r="AC1570" s="49"/>
      <c r="AD1570" s="48"/>
    </row>
    <row r="1571" spans="1:30" ht="15">
      <c r="A1571" s="65" t="s">
        <v>283</v>
      </c>
      <c r="B1571" s="65" t="s">
        <v>339</v>
      </c>
      <c r="C1571" s="66"/>
      <c r="D1571" s="67"/>
      <c r="E1571" s="66"/>
      <c r="F1571" s="69"/>
      <c r="G1571" s="66"/>
      <c r="H1571" s="70"/>
      <c r="I1571" s="71"/>
      <c r="J1571" s="71"/>
      <c r="K1571" s="34" t="s">
        <v>65</v>
      </c>
      <c r="L1571" s="72">
        <v>1571</v>
      </c>
      <c r="M1571" s="72"/>
      <c r="N1571" s="73"/>
      <c r="O1571" s="79" t="s">
        <v>417</v>
      </c>
      <c r="P1571" s="79">
        <v>1</v>
      </c>
      <c r="Q1571" s="79" t="s">
        <v>418</v>
      </c>
      <c r="R1571" s="79"/>
      <c r="S1571" s="79"/>
      <c r="T1571" s="78" t="str">
        <f>REPLACE(INDEX(GroupVertices[Group],MATCH(Edges24[[#This Row],[Vertex 1]],GroupVertices[Vertex],0)),1,1,"")</f>
        <v>2</v>
      </c>
      <c r="U1571" s="78" t="str">
        <f>REPLACE(INDEX(GroupVertices[Group],MATCH(Edges24[[#This Row],[Vertex 2]],GroupVertices[Vertex],0)),1,1,"")</f>
        <v>2</v>
      </c>
      <c r="V1571" s="48"/>
      <c r="W1571" s="49"/>
      <c r="X1571" s="48"/>
      <c r="Y1571" s="49"/>
      <c r="Z1571" s="48"/>
      <c r="AA1571" s="49"/>
      <c r="AB1571" s="48"/>
      <c r="AC1571" s="49"/>
      <c r="AD1571" s="48"/>
    </row>
    <row r="1572" spans="1:30" ht="15">
      <c r="A1572" s="65" t="s">
        <v>199</v>
      </c>
      <c r="B1572" s="65" t="s">
        <v>283</v>
      </c>
      <c r="C1572" s="66"/>
      <c r="D1572" s="67"/>
      <c r="E1572" s="66"/>
      <c r="F1572" s="69"/>
      <c r="G1572" s="66"/>
      <c r="H1572" s="70"/>
      <c r="I1572" s="71"/>
      <c r="J1572" s="71"/>
      <c r="K1572" s="34" t="s">
        <v>65</v>
      </c>
      <c r="L1572" s="72">
        <v>1572</v>
      </c>
      <c r="M1572" s="72"/>
      <c r="N1572" s="73"/>
      <c r="O1572" s="79" t="s">
        <v>417</v>
      </c>
      <c r="P1572" s="79">
        <v>1</v>
      </c>
      <c r="Q1572" s="79" t="s">
        <v>418</v>
      </c>
      <c r="R1572" s="79"/>
      <c r="S1572" s="79"/>
      <c r="T1572" s="78" t="str">
        <f>REPLACE(INDEX(GroupVertices[Group],MATCH(Edges24[[#This Row],[Vertex 1]],GroupVertices[Vertex],0)),1,1,"")</f>
        <v>1</v>
      </c>
      <c r="U1572" s="78" t="str">
        <f>REPLACE(INDEX(GroupVertices[Group],MATCH(Edges24[[#This Row],[Vertex 2]],GroupVertices[Vertex],0)),1,1,"")</f>
        <v>2</v>
      </c>
      <c r="V1572" s="48"/>
      <c r="W1572" s="49"/>
      <c r="X1572" s="48"/>
      <c r="Y1572" s="49"/>
      <c r="Z1572" s="48"/>
      <c r="AA1572" s="49"/>
      <c r="AB1572" s="48"/>
      <c r="AC1572" s="49"/>
      <c r="AD1572" s="48"/>
    </row>
    <row r="1573" spans="1:30" ht="15">
      <c r="A1573" s="65" t="s">
        <v>358</v>
      </c>
      <c r="B1573" s="65" t="s">
        <v>283</v>
      </c>
      <c r="C1573" s="66"/>
      <c r="D1573" s="67"/>
      <c r="E1573" s="66"/>
      <c r="F1573" s="69"/>
      <c r="G1573" s="66"/>
      <c r="H1573" s="70"/>
      <c r="I1573" s="71"/>
      <c r="J1573" s="71"/>
      <c r="K1573" s="34" t="s">
        <v>65</v>
      </c>
      <c r="L1573" s="72">
        <v>1573</v>
      </c>
      <c r="M1573" s="72"/>
      <c r="N1573" s="73"/>
      <c r="O1573" s="79" t="s">
        <v>417</v>
      </c>
      <c r="P1573" s="79">
        <v>1</v>
      </c>
      <c r="Q1573" s="79" t="s">
        <v>418</v>
      </c>
      <c r="R1573" s="79"/>
      <c r="S1573" s="79"/>
      <c r="T1573" s="78" t="str">
        <f>REPLACE(INDEX(GroupVertices[Group],MATCH(Edges24[[#This Row],[Vertex 1]],GroupVertices[Vertex],0)),1,1,"")</f>
        <v>1</v>
      </c>
      <c r="U1573" s="78" t="str">
        <f>REPLACE(INDEX(GroupVertices[Group],MATCH(Edges24[[#This Row],[Vertex 2]],GroupVertices[Vertex],0)),1,1,"")</f>
        <v>2</v>
      </c>
      <c r="V1573" s="48"/>
      <c r="W1573" s="49"/>
      <c r="X1573" s="48"/>
      <c r="Y1573" s="49"/>
      <c r="Z1573" s="48"/>
      <c r="AA1573" s="49"/>
      <c r="AB1573" s="48"/>
      <c r="AC1573" s="49"/>
      <c r="AD1573" s="48"/>
    </row>
    <row r="1574" spans="1:30" ht="15">
      <c r="A1574" s="65" t="s">
        <v>297</v>
      </c>
      <c r="B1574" s="65" t="s">
        <v>312</v>
      </c>
      <c r="C1574" s="66"/>
      <c r="D1574" s="67"/>
      <c r="E1574" s="66"/>
      <c r="F1574" s="69"/>
      <c r="G1574" s="66"/>
      <c r="H1574" s="70"/>
      <c r="I1574" s="71"/>
      <c r="J1574" s="71"/>
      <c r="K1574" s="34" t="s">
        <v>65</v>
      </c>
      <c r="L1574" s="72">
        <v>1574</v>
      </c>
      <c r="M1574" s="72"/>
      <c r="N1574" s="73"/>
      <c r="O1574" s="79" t="s">
        <v>417</v>
      </c>
      <c r="P1574" s="79">
        <v>1</v>
      </c>
      <c r="Q1574" s="79" t="s">
        <v>418</v>
      </c>
      <c r="R1574" s="79"/>
      <c r="S1574" s="79"/>
      <c r="T1574" s="78" t="str">
        <f>REPLACE(INDEX(GroupVertices[Group],MATCH(Edges24[[#This Row],[Vertex 1]],GroupVertices[Vertex],0)),1,1,"")</f>
        <v>4</v>
      </c>
      <c r="U1574" s="78" t="str">
        <f>REPLACE(INDEX(GroupVertices[Group],MATCH(Edges24[[#This Row],[Vertex 2]],GroupVertices[Vertex],0)),1,1,"")</f>
        <v>2</v>
      </c>
      <c r="V1574" s="48"/>
      <c r="W1574" s="49"/>
      <c r="X1574" s="48"/>
      <c r="Y1574" s="49"/>
      <c r="Z1574" s="48"/>
      <c r="AA1574" s="49"/>
      <c r="AB1574" s="48"/>
      <c r="AC1574" s="49"/>
      <c r="AD1574" s="48"/>
    </row>
    <row r="1575" spans="1:30" ht="15">
      <c r="A1575" s="65" t="s">
        <v>199</v>
      </c>
      <c r="B1575" s="65" t="s">
        <v>297</v>
      </c>
      <c r="C1575" s="66"/>
      <c r="D1575" s="67"/>
      <c r="E1575" s="66"/>
      <c r="F1575" s="69"/>
      <c r="G1575" s="66"/>
      <c r="H1575" s="70"/>
      <c r="I1575" s="71"/>
      <c r="J1575" s="71"/>
      <c r="K1575" s="34" t="s">
        <v>65</v>
      </c>
      <c r="L1575" s="72">
        <v>1575</v>
      </c>
      <c r="M1575" s="72"/>
      <c r="N1575" s="73"/>
      <c r="O1575" s="79" t="s">
        <v>417</v>
      </c>
      <c r="P1575" s="79">
        <v>1</v>
      </c>
      <c r="Q1575" s="79" t="s">
        <v>418</v>
      </c>
      <c r="R1575" s="79"/>
      <c r="S1575" s="79"/>
      <c r="T1575" s="78" t="str">
        <f>REPLACE(INDEX(GroupVertices[Group],MATCH(Edges24[[#This Row],[Vertex 1]],GroupVertices[Vertex],0)),1,1,"")</f>
        <v>1</v>
      </c>
      <c r="U1575" s="78" t="str">
        <f>REPLACE(INDEX(GroupVertices[Group],MATCH(Edges24[[#This Row],[Vertex 2]],GroupVertices[Vertex],0)),1,1,"")</f>
        <v>4</v>
      </c>
      <c r="V1575" s="48"/>
      <c r="W1575" s="49"/>
      <c r="X1575" s="48"/>
      <c r="Y1575" s="49"/>
      <c r="Z1575" s="48"/>
      <c r="AA1575" s="49"/>
      <c r="AB1575" s="48"/>
      <c r="AC1575" s="49"/>
      <c r="AD1575" s="48"/>
    </row>
    <row r="1576" spans="1:30" ht="15">
      <c r="A1576" s="65" t="s">
        <v>305</v>
      </c>
      <c r="B1576" s="65" t="s">
        <v>297</v>
      </c>
      <c r="C1576" s="66"/>
      <c r="D1576" s="67"/>
      <c r="E1576" s="66"/>
      <c r="F1576" s="69"/>
      <c r="G1576" s="66"/>
      <c r="H1576" s="70"/>
      <c r="I1576" s="71"/>
      <c r="J1576" s="71"/>
      <c r="K1576" s="34" t="s">
        <v>65</v>
      </c>
      <c r="L1576" s="72">
        <v>1576</v>
      </c>
      <c r="M1576" s="72"/>
      <c r="N1576" s="73"/>
      <c r="O1576" s="79" t="s">
        <v>417</v>
      </c>
      <c r="P1576" s="79">
        <v>1</v>
      </c>
      <c r="Q1576" s="79" t="s">
        <v>418</v>
      </c>
      <c r="R1576" s="79"/>
      <c r="S1576" s="79"/>
      <c r="T1576" s="78" t="str">
        <f>REPLACE(INDEX(GroupVertices[Group],MATCH(Edges24[[#This Row],[Vertex 1]],GroupVertices[Vertex],0)),1,1,"")</f>
        <v>2</v>
      </c>
      <c r="U1576" s="78" t="str">
        <f>REPLACE(INDEX(GroupVertices[Group],MATCH(Edges24[[#This Row],[Vertex 2]],GroupVertices[Vertex],0)),1,1,"")</f>
        <v>4</v>
      </c>
      <c r="V1576" s="48"/>
      <c r="W1576" s="49"/>
      <c r="X1576" s="48"/>
      <c r="Y1576" s="49"/>
      <c r="Z1576" s="48"/>
      <c r="AA1576" s="49"/>
      <c r="AB1576" s="48"/>
      <c r="AC1576" s="49"/>
      <c r="AD1576" s="48"/>
    </row>
    <row r="1577" spans="1:30" ht="15">
      <c r="A1577" s="65" t="s">
        <v>358</v>
      </c>
      <c r="B1577" s="65" t="s">
        <v>297</v>
      </c>
      <c r="C1577" s="66"/>
      <c r="D1577" s="67"/>
      <c r="E1577" s="66"/>
      <c r="F1577" s="69"/>
      <c r="G1577" s="66"/>
      <c r="H1577" s="70"/>
      <c r="I1577" s="71"/>
      <c r="J1577" s="71"/>
      <c r="K1577" s="34" t="s">
        <v>65</v>
      </c>
      <c r="L1577" s="72">
        <v>1577</v>
      </c>
      <c r="M1577" s="72"/>
      <c r="N1577" s="73"/>
      <c r="O1577" s="79" t="s">
        <v>417</v>
      </c>
      <c r="P1577" s="79">
        <v>1</v>
      </c>
      <c r="Q1577" s="79" t="s">
        <v>418</v>
      </c>
      <c r="R1577" s="79"/>
      <c r="S1577" s="79"/>
      <c r="T1577" s="78" t="str">
        <f>REPLACE(INDEX(GroupVertices[Group],MATCH(Edges24[[#This Row],[Vertex 1]],GroupVertices[Vertex],0)),1,1,"")</f>
        <v>1</v>
      </c>
      <c r="U1577" s="78" t="str">
        <f>REPLACE(INDEX(GroupVertices[Group],MATCH(Edges24[[#This Row],[Vertex 2]],GroupVertices[Vertex],0)),1,1,"")</f>
        <v>4</v>
      </c>
      <c r="V1577" s="48"/>
      <c r="W1577" s="49"/>
      <c r="X1577" s="48"/>
      <c r="Y1577" s="49"/>
      <c r="Z1577" s="48"/>
      <c r="AA1577" s="49"/>
      <c r="AB1577" s="48"/>
      <c r="AC1577" s="49"/>
      <c r="AD1577" s="48"/>
    </row>
    <row r="1578" spans="1:30" ht="15">
      <c r="A1578" s="65" t="s">
        <v>305</v>
      </c>
      <c r="B1578" s="65" t="s">
        <v>312</v>
      </c>
      <c r="C1578" s="66"/>
      <c r="D1578" s="67"/>
      <c r="E1578" s="66"/>
      <c r="F1578" s="69"/>
      <c r="G1578" s="66"/>
      <c r="H1578" s="70"/>
      <c r="I1578" s="71"/>
      <c r="J1578" s="71"/>
      <c r="K1578" s="34" t="s">
        <v>65</v>
      </c>
      <c r="L1578" s="72">
        <v>1578</v>
      </c>
      <c r="M1578" s="72"/>
      <c r="N1578" s="73"/>
      <c r="O1578" s="79" t="s">
        <v>417</v>
      </c>
      <c r="P1578" s="79">
        <v>1</v>
      </c>
      <c r="Q1578" s="79" t="s">
        <v>418</v>
      </c>
      <c r="R1578" s="79"/>
      <c r="S1578" s="79"/>
      <c r="T1578" s="78" t="str">
        <f>REPLACE(INDEX(GroupVertices[Group],MATCH(Edges24[[#This Row],[Vertex 1]],GroupVertices[Vertex],0)),1,1,"")</f>
        <v>2</v>
      </c>
      <c r="U1578" s="78" t="str">
        <f>REPLACE(INDEX(GroupVertices[Group],MATCH(Edges24[[#This Row],[Vertex 2]],GroupVertices[Vertex],0)),1,1,"")</f>
        <v>2</v>
      </c>
      <c r="V1578" s="48"/>
      <c r="W1578" s="49"/>
      <c r="X1578" s="48"/>
      <c r="Y1578" s="49"/>
      <c r="Z1578" s="48"/>
      <c r="AA1578" s="49"/>
      <c r="AB1578" s="48"/>
      <c r="AC1578" s="49"/>
      <c r="AD1578" s="48"/>
    </row>
    <row r="1579" spans="1:30" ht="15">
      <c r="A1579" s="65" t="s">
        <v>199</v>
      </c>
      <c r="B1579" s="65" t="s">
        <v>305</v>
      </c>
      <c r="C1579" s="66"/>
      <c r="D1579" s="67"/>
      <c r="E1579" s="66"/>
      <c r="F1579" s="69"/>
      <c r="G1579" s="66"/>
      <c r="H1579" s="70"/>
      <c r="I1579" s="71"/>
      <c r="J1579" s="71"/>
      <c r="K1579" s="34" t="s">
        <v>65</v>
      </c>
      <c r="L1579" s="72">
        <v>1579</v>
      </c>
      <c r="M1579" s="72"/>
      <c r="N1579" s="73"/>
      <c r="O1579" s="79" t="s">
        <v>417</v>
      </c>
      <c r="P1579" s="79">
        <v>1</v>
      </c>
      <c r="Q1579" s="79" t="s">
        <v>418</v>
      </c>
      <c r="R1579" s="79"/>
      <c r="S1579" s="79"/>
      <c r="T1579" s="78" t="str">
        <f>REPLACE(INDEX(GroupVertices[Group],MATCH(Edges24[[#This Row],[Vertex 1]],GroupVertices[Vertex],0)),1,1,"")</f>
        <v>1</v>
      </c>
      <c r="U1579" s="78" t="str">
        <f>REPLACE(INDEX(GroupVertices[Group],MATCH(Edges24[[#This Row],[Vertex 2]],GroupVertices[Vertex],0)),1,1,"")</f>
        <v>2</v>
      </c>
      <c r="V1579" s="48"/>
      <c r="W1579" s="49"/>
      <c r="X1579" s="48"/>
      <c r="Y1579" s="49"/>
      <c r="Z1579" s="48"/>
      <c r="AA1579" s="49"/>
      <c r="AB1579" s="48"/>
      <c r="AC1579" s="49"/>
      <c r="AD1579" s="48"/>
    </row>
    <row r="1580" spans="1:30" ht="15">
      <c r="A1580" s="65" t="s">
        <v>358</v>
      </c>
      <c r="B1580" s="65" t="s">
        <v>305</v>
      </c>
      <c r="C1580" s="66"/>
      <c r="D1580" s="67"/>
      <c r="E1580" s="66"/>
      <c r="F1580" s="69"/>
      <c r="G1580" s="66"/>
      <c r="H1580" s="70"/>
      <c r="I1580" s="71"/>
      <c r="J1580" s="71"/>
      <c r="K1580" s="34" t="s">
        <v>65</v>
      </c>
      <c r="L1580" s="72">
        <v>1580</v>
      </c>
      <c r="M1580" s="72"/>
      <c r="N1580" s="73"/>
      <c r="O1580" s="79" t="s">
        <v>417</v>
      </c>
      <c r="P1580" s="79">
        <v>1</v>
      </c>
      <c r="Q1580" s="79" t="s">
        <v>418</v>
      </c>
      <c r="R1580" s="79"/>
      <c r="S1580" s="79"/>
      <c r="T1580" s="78" t="str">
        <f>REPLACE(INDEX(GroupVertices[Group],MATCH(Edges24[[#This Row],[Vertex 1]],GroupVertices[Vertex],0)),1,1,"")</f>
        <v>1</v>
      </c>
      <c r="U1580" s="78" t="str">
        <f>REPLACE(INDEX(GroupVertices[Group],MATCH(Edges24[[#This Row],[Vertex 2]],GroupVertices[Vertex],0)),1,1,"")</f>
        <v>2</v>
      </c>
      <c r="V1580" s="48"/>
      <c r="W1580" s="49"/>
      <c r="X1580" s="48"/>
      <c r="Y1580" s="49"/>
      <c r="Z1580" s="48"/>
      <c r="AA1580" s="49"/>
      <c r="AB1580" s="48"/>
      <c r="AC1580" s="49"/>
      <c r="AD1580" s="48"/>
    </row>
    <row r="1581" spans="1:30" ht="15">
      <c r="A1581" s="65" t="s">
        <v>312</v>
      </c>
      <c r="B1581" s="65" t="s">
        <v>357</v>
      </c>
      <c r="C1581" s="66"/>
      <c r="D1581" s="67"/>
      <c r="E1581" s="66"/>
      <c r="F1581" s="69"/>
      <c r="G1581" s="66"/>
      <c r="H1581" s="70"/>
      <c r="I1581" s="71"/>
      <c r="J1581" s="71"/>
      <c r="K1581" s="34" t="s">
        <v>65</v>
      </c>
      <c r="L1581" s="72">
        <v>1581</v>
      </c>
      <c r="M1581" s="72"/>
      <c r="N1581" s="73"/>
      <c r="O1581" s="79" t="s">
        <v>417</v>
      </c>
      <c r="P1581" s="79">
        <v>1</v>
      </c>
      <c r="Q1581" s="79" t="s">
        <v>418</v>
      </c>
      <c r="R1581" s="79"/>
      <c r="S1581" s="79"/>
      <c r="T1581" s="78" t="str">
        <f>REPLACE(INDEX(GroupVertices[Group],MATCH(Edges24[[#This Row],[Vertex 1]],GroupVertices[Vertex],0)),1,1,"")</f>
        <v>2</v>
      </c>
      <c r="U1581" s="78" t="str">
        <f>REPLACE(INDEX(GroupVertices[Group],MATCH(Edges24[[#This Row],[Vertex 2]],GroupVertices[Vertex],0)),1,1,"")</f>
        <v>2</v>
      </c>
      <c r="V1581" s="48"/>
      <c r="W1581" s="49"/>
      <c r="X1581" s="48"/>
      <c r="Y1581" s="49"/>
      <c r="Z1581" s="48"/>
      <c r="AA1581" s="49"/>
      <c r="AB1581" s="48"/>
      <c r="AC1581" s="49"/>
      <c r="AD1581" s="48"/>
    </row>
    <row r="1582" spans="1:30" ht="15">
      <c r="A1582" s="65" t="s">
        <v>199</v>
      </c>
      <c r="B1582" s="65" t="s">
        <v>312</v>
      </c>
      <c r="C1582" s="66"/>
      <c r="D1582" s="67"/>
      <c r="E1582" s="66"/>
      <c r="F1582" s="69"/>
      <c r="G1582" s="66"/>
      <c r="H1582" s="70"/>
      <c r="I1582" s="71"/>
      <c r="J1582" s="71"/>
      <c r="K1582" s="34" t="s">
        <v>65</v>
      </c>
      <c r="L1582" s="72">
        <v>1582</v>
      </c>
      <c r="M1582" s="72"/>
      <c r="N1582" s="73"/>
      <c r="O1582" s="79" t="s">
        <v>417</v>
      </c>
      <c r="P1582" s="79">
        <v>1</v>
      </c>
      <c r="Q1582" s="79" t="s">
        <v>418</v>
      </c>
      <c r="R1582" s="79"/>
      <c r="S1582" s="79"/>
      <c r="T1582" s="78" t="str">
        <f>REPLACE(INDEX(GroupVertices[Group],MATCH(Edges24[[#This Row],[Vertex 1]],GroupVertices[Vertex],0)),1,1,"")</f>
        <v>1</v>
      </c>
      <c r="U1582" s="78" t="str">
        <f>REPLACE(INDEX(GroupVertices[Group],MATCH(Edges24[[#This Row],[Vertex 2]],GroupVertices[Vertex],0)),1,1,"")</f>
        <v>2</v>
      </c>
      <c r="V1582" s="48"/>
      <c r="W1582" s="49"/>
      <c r="X1582" s="48"/>
      <c r="Y1582" s="49"/>
      <c r="Z1582" s="48"/>
      <c r="AA1582" s="49"/>
      <c r="AB1582" s="48"/>
      <c r="AC1582" s="49"/>
      <c r="AD1582" s="48"/>
    </row>
    <row r="1583" spans="1:30" ht="15">
      <c r="A1583" s="65" t="s">
        <v>339</v>
      </c>
      <c r="B1583" s="65" t="s">
        <v>312</v>
      </c>
      <c r="C1583" s="66"/>
      <c r="D1583" s="67"/>
      <c r="E1583" s="66"/>
      <c r="F1583" s="69"/>
      <c r="G1583" s="66"/>
      <c r="H1583" s="70"/>
      <c r="I1583" s="71"/>
      <c r="J1583" s="71"/>
      <c r="K1583" s="34" t="s">
        <v>65</v>
      </c>
      <c r="L1583" s="72">
        <v>1583</v>
      </c>
      <c r="M1583" s="72"/>
      <c r="N1583" s="73"/>
      <c r="O1583" s="79" t="s">
        <v>417</v>
      </c>
      <c r="P1583" s="79">
        <v>1</v>
      </c>
      <c r="Q1583" s="79" t="s">
        <v>418</v>
      </c>
      <c r="R1583" s="79"/>
      <c r="S1583" s="79"/>
      <c r="T1583" s="78" t="str">
        <f>REPLACE(INDEX(GroupVertices[Group],MATCH(Edges24[[#This Row],[Vertex 1]],GroupVertices[Vertex],0)),1,1,"")</f>
        <v>2</v>
      </c>
      <c r="U1583" s="78" t="str">
        <f>REPLACE(INDEX(GroupVertices[Group],MATCH(Edges24[[#This Row],[Vertex 2]],GroupVertices[Vertex],0)),1,1,"")</f>
        <v>2</v>
      </c>
      <c r="V1583" s="48"/>
      <c r="W1583" s="49"/>
      <c r="X1583" s="48"/>
      <c r="Y1583" s="49"/>
      <c r="Z1583" s="48"/>
      <c r="AA1583" s="49"/>
      <c r="AB1583" s="48"/>
      <c r="AC1583" s="49"/>
      <c r="AD1583" s="48"/>
    </row>
    <row r="1584" spans="1:30" ht="15">
      <c r="A1584" s="65" t="s">
        <v>358</v>
      </c>
      <c r="B1584" s="65" t="s">
        <v>312</v>
      </c>
      <c r="C1584" s="66"/>
      <c r="D1584" s="67"/>
      <c r="E1584" s="66"/>
      <c r="F1584" s="69"/>
      <c r="G1584" s="66"/>
      <c r="H1584" s="70"/>
      <c r="I1584" s="71"/>
      <c r="J1584" s="71"/>
      <c r="K1584" s="34" t="s">
        <v>65</v>
      </c>
      <c r="L1584" s="72">
        <v>1584</v>
      </c>
      <c r="M1584" s="72"/>
      <c r="N1584" s="73"/>
      <c r="O1584" s="79" t="s">
        <v>417</v>
      </c>
      <c r="P1584" s="79">
        <v>1</v>
      </c>
      <c r="Q1584" s="79" t="s">
        <v>418</v>
      </c>
      <c r="R1584" s="79"/>
      <c r="S1584" s="79"/>
      <c r="T1584" s="78" t="str">
        <f>REPLACE(INDEX(GroupVertices[Group],MATCH(Edges24[[#This Row],[Vertex 1]],GroupVertices[Vertex],0)),1,1,"")</f>
        <v>1</v>
      </c>
      <c r="U1584" s="78" t="str">
        <f>REPLACE(INDEX(GroupVertices[Group],MATCH(Edges24[[#This Row],[Vertex 2]],GroupVertices[Vertex],0)),1,1,"")</f>
        <v>2</v>
      </c>
      <c r="V1584" s="48"/>
      <c r="W1584" s="49"/>
      <c r="X1584" s="48"/>
      <c r="Y1584" s="49"/>
      <c r="Z1584" s="48"/>
      <c r="AA1584" s="49"/>
      <c r="AB1584" s="48"/>
      <c r="AC1584" s="49"/>
      <c r="AD1584" s="48"/>
    </row>
    <row r="1585" spans="1:30" ht="15">
      <c r="A1585" s="65" t="s">
        <v>339</v>
      </c>
      <c r="B1585" s="65" t="s">
        <v>357</v>
      </c>
      <c r="C1585" s="66"/>
      <c r="D1585" s="67"/>
      <c r="E1585" s="66"/>
      <c r="F1585" s="69"/>
      <c r="G1585" s="66"/>
      <c r="H1585" s="70"/>
      <c r="I1585" s="71"/>
      <c r="J1585" s="71"/>
      <c r="K1585" s="34" t="s">
        <v>66</v>
      </c>
      <c r="L1585" s="72">
        <v>1585</v>
      </c>
      <c r="M1585" s="72"/>
      <c r="N1585" s="73"/>
      <c r="O1585" s="79" t="s">
        <v>417</v>
      </c>
      <c r="P1585" s="79">
        <v>1</v>
      </c>
      <c r="Q1585" s="79" t="s">
        <v>418</v>
      </c>
      <c r="R1585" s="79"/>
      <c r="S1585" s="79"/>
      <c r="T1585" s="78" t="str">
        <f>REPLACE(INDEX(GroupVertices[Group],MATCH(Edges24[[#This Row],[Vertex 1]],GroupVertices[Vertex],0)),1,1,"")</f>
        <v>2</v>
      </c>
      <c r="U1585" s="78" t="str">
        <f>REPLACE(INDEX(GroupVertices[Group],MATCH(Edges24[[#This Row],[Vertex 2]],GroupVertices[Vertex],0)),1,1,"")</f>
        <v>2</v>
      </c>
      <c r="V1585" s="48"/>
      <c r="W1585" s="49"/>
      <c r="X1585" s="48"/>
      <c r="Y1585" s="49"/>
      <c r="Z1585" s="48"/>
      <c r="AA1585" s="49"/>
      <c r="AB1585" s="48"/>
      <c r="AC1585" s="49"/>
      <c r="AD1585" s="48"/>
    </row>
    <row r="1586" spans="1:30" ht="15">
      <c r="A1586" s="65" t="s">
        <v>199</v>
      </c>
      <c r="B1586" s="65" t="s">
        <v>339</v>
      </c>
      <c r="C1586" s="66"/>
      <c r="D1586" s="67"/>
      <c r="E1586" s="66"/>
      <c r="F1586" s="69"/>
      <c r="G1586" s="66"/>
      <c r="H1586" s="70"/>
      <c r="I1586" s="71"/>
      <c r="J1586" s="71"/>
      <c r="K1586" s="34" t="s">
        <v>65</v>
      </c>
      <c r="L1586" s="72">
        <v>1586</v>
      </c>
      <c r="M1586" s="72"/>
      <c r="N1586" s="73"/>
      <c r="O1586" s="79" t="s">
        <v>417</v>
      </c>
      <c r="P1586" s="79">
        <v>1</v>
      </c>
      <c r="Q1586" s="79" t="s">
        <v>418</v>
      </c>
      <c r="R1586" s="79"/>
      <c r="S1586" s="79"/>
      <c r="T1586" s="78" t="str">
        <f>REPLACE(INDEX(GroupVertices[Group],MATCH(Edges24[[#This Row],[Vertex 1]],GroupVertices[Vertex],0)),1,1,"")</f>
        <v>1</v>
      </c>
      <c r="U1586" s="78" t="str">
        <f>REPLACE(INDEX(GroupVertices[Group],MATCH(Edges24[[#This Row],[Vertex 2]],GroupVertices[Vertex],0)),1,1,"")</f>
        <v>2</v>
      </c>
      <c r="V1586" s="48"/>
      <c r="W1586" s="49"/>
      <c r="X1586" s="48"/>
      <c r="Y1586" s="49"/>
      <c r="Z1586" s="48"/>
      <c r="AA1586" s="49"/>
      <c r="AB1586" s="48"/>
      <c r="AC1586" s="49"/>
      <c r="AD1586" s="48"/>
    </row>
    <row r="1587" spans="1:30" ht="15">
      <c r="A1587" s="65" t="s">
        <v>357</v>
      </c>
      <c r="B1587" s="65" t="s">
        <v>339</v>
      </c>
      <c r="C1587" s="66"/>
      <c r="D1587" s="67"/>
      <c r="E1587" s="66"/>
      <c r="F1587" s="69"/>
      <c r="G1587" s="66"/>
      <c r="H1587" s="70"/>
      <c r="I1587" s="71"/>
      <c r="J1587" s="71"/>
      <c r="K1587" s="34" t="s">
        <v>66</v>
      </c>
      <c r="L1587" s="72">
        <v>1587</v>
      </c>
      <c r="M1587" s="72"/>
      <c r="N1587" s="73"/>
      <c r="O1587" s="79" t="s">
        <v>417</v>
      </c>
      <c r="P1587" s="79">
        <v>1</v>
      </c>
      <c r="Q1587" s="79" t="s">
        <v>418</v>
      </c>
      <c r="R1587" s="79"/>
      <c r="S1587" s="79"/>
      <c r="T1587" s="78" t="str">
        <f>REPLACE(INDEX(GroupVertices[Group],MATCH(Edges24[[#This Row],[Vertex 1]],GroupVertices[Vertex],0)),1,1,"")</f>
        <v>2</v>
      </c>
      <c r="U1587" s="78" t="str">
        <f>REPLACE(INDEX(GroupVertices[Group],MATCH(Edges24[[#This Row],[Vertex 2]],GroupVertices[Vertex],0)),1,1,"")</f>
        <v>2</v>
      </c>
      <c r="V1587" s="48"/>
      <c r="W1587" s="49"/>
      <c r="X1587" s="48"/>
      <c r="Y1587" s="49"/>
      <c r="Z1587" s="48"/>
      <c r="AA1587" s="49"/>
      <c r="AB1587" s="48"/>
      <c r="AC1587" s="49"/>
      <c r="AD1587" s="48"/>
    </row>
    <row r="1588" spans="1:30" ht="15">
      <c r="A1588" s="65" t="s">
        <v>358</v>
      </c>
      <c r="B1588" s="65" t="s">
        <v>339</v>
      </c>
      <c r="C1588" s="66"/>
      <c r="D1588" s="67"/>
      <c r="E1588" s="66"/>
      <c r="F1588" s="69"/>
      <c r="G1588" s="66"/>
      <c r="H1588" s="70"/>
      <c r="I1588" s="71"/>
      <c r="J1588" s="71"/>
      <c r="K1588" s="34" t="s">
        <v>65</v>
      </c>
      <c r="L1588" s="72">
        <v>1588</v>
      </c>
      <c r="M1588" s="72"/>
      <c r="N1588" s="73"/>
      <c r="O1588" s="79" t="s">
        <v>417</v>
      </c>
      <c r="P1588" s="79">
        <v>1</v>
      </c>
      <c r="Q1588" s="79" t="s">
        <v>418</v>
      </c>
      <c r="R1588" s="79"/>
      <c r="S1588" s="79"/>
      <c r="T1588" s="78" t="str">
        <f>REPLACE(INDEX(GroupVertices[Group],MATCH(Edges24[[#This Row],[Vertex 1]],GroupVertices[Vertex],0)),1,1,"")</f>
        <v>1</v>
      </c>
      <c r="U1588" s="78" t="str">
        <f>REPLACE(INDEX(GroupVertices[Group],MATCH(Edges24[[#This Row],[Vertex 2]],GroupVertices[Vertex],0)),1,1,"")</f>
        <v>2</v>
      </c>
      <c r="V1588" s="48"/>
      <c r="W1588" s="49"/>
      <c r="X1588" s="48"/>
      <c r="Y1588" s="49"/>
      <c r="Z1588" s="48"/>
      <c r="AA1588" s="49"/>
      <c r="AB1588" s="48"/>
      <c r="AC1588" s="49"/>
      <c r="AD1588" s="48"/>
    </row>
    <row r="1589" spans="1:30" ht="15">
      <c r="A1589" s="65" t="s">
        <v>199</v>
      </c>
      <c r="B1589" s="65" t="s">
        <v>357</v>
      </c>
      <c r="C1589" s="66"/>
      <c r="D1589" s="67"/>
      <c r="E1589" s="66"/>
      <c r="F1589" s="69"/>
      <c r="G1589" s="66"/>
      <c r="H1589" s="70"/>
      <c r="I1589" s="71"/>
      <c r="J1589" s="71"/>
      <c r="K1589" s="34" t="s">
        <v>65</v>
      </c>
      <c r="L1589" s="72">
        <v>1589</v>
      </c>
      <c r="M1589" s="72"/>
      <c r="N1589" s="73"/>
      <c r="O1589" s="79" t="s">
        <v>417</v>
      </c>
      <c r="P1589" s="79">
        <v>1</v>
      </c>
      <c r="Q1589" s="79" t="s">
        <v>418</v>
      </c>
      <c r="R1589" s="79"/>
      <c r="S1589" s="79"/>
      <c r="T1589" s="78" t="str">
        <f>REPLACE(INDEX(GroupVertices[Group],MATCH(Edges24[[#This Row],[Vertex 1]],GroupVertices[Vertex],0)),1,1,"")</f>
        <v>1</v>
      </c>
      <c r="U1589" s="78" t="str">
        <f>REPLACE(INDEX(GroupVertices[Group],MATCH(Edges24[[#This Row],[Vertex 2]],GroupVertices[Vertex],0)),1,1,"")</f>
        <v>2</v>
      </c>
      <c r="V1589" s="48"/>
      <c r="W1589" s="49"/>
      <c r="X1589" s="48"/>
      <c r="Y1589" s="49"/>
      <c r="Z1589" s="48"/>
      <c r="AA1589" s="49"/>
      <c r="AB1589" s="48"/>
      <c r="AC1589" s="49"/>
      <c r="AD1589" s="48"/>
    </row>
    <row r="1590" spans="1:30" ht="15">
      <c r="A1590" s="65" t="s">
        <v>358</v>
      </c>
      <c r="B1590" s="65" t="s">
        <v>357</v>
      </c>
      <c r="C1590" s="66"/>
      <c r="D1590" s="67"/>
      <c r="E1590" s="66"/>
      <c r="F1590" s="69"/>
      <c r="G1590" s="66"/>
      <c r="H1590" s="70"/>
      <c r="I1590" s="71"/>
      <c r="J1590" s="71"/>
      <c r="K1590" s="34" t="s">
        <v>65</v>
      </c>
      <c r="L1590" s="72">
        <v>1590</v>
      </c>
      <c r="M1590" s="72"/>
      <c r="N1590" s="73"/>
      <c r="O1590" s="79" t="s">
        <v>417</v>
      </c>
      <c r="P1590" s="79">
        <v>1</v>
      </c>
      <c r="Q1590" s="79" t="s">
        <v>418</v>
      </c>
      <c r="R1590" s="79"/>
      <c r="S1590" s="79"/>
      <c r="T1590" s="78" t="str">
        <f>REPLACE(INDEX(GroupVertices[Group],MATCH(Edges24[[#This Row],[Vertex 1]],GroupVertices[Vertex],0)),1,1,"")</f>
        <v>1</v>
      </c>
      <c r="U1590" s="78" t="str">
        <f>REPLACE(INDEX(GroupVertices[Group],MATCH(Edges24[[#This Row],[Vertex 2]],GroupVertices[Vertex],0)),1,1,"")</f>
        <v>2</v>
      </c>
      <c r="V1590" s="48"/>
      <c r="W1590" s="49"/>
      <c r="X1590" s="48"/>
      <c r="Y1590" s="49"/>
      <c r="Z1590" s="48"/>
      <c r="AA1590" s="49"/>
      <c r="AB1590" s="48"/>
      <c r="AC1590" s="49"/>
      <c r="AD1590" s="48"/>
    </row>
    <row r="1591" spans="1:30" ht="15">
      <c r="A1591" s="65" t="s">
        <v>199</v>
      </c>
      <c r="B1591" s="65" t="s">
        <v>358</v>
      </c>
      <c r="C1591" s="66"/>
      <c r="D1591" s="67"/>
      <c r="E1591" s="66"/>
      <c r="F1591" s="69"/>
      <c r="G1591" s="66"/>
      <c r="H1591" s="70"/>
      <c r="I1591" s="71"/>
      <c r="J1591" s="71"/>
      <c r="K1591" s="34" t="s">
        <v>65</v>
      </c>
      <c r="L1591" s="72">
        <v>1591</v>
      </c>
      <c r="M1591" s="72"/>
      <c r="N1591" s="73"/>
      <c r="O1591" s="79" t="s">
        <v>417</v>
      </c>
      <c r="P1591" s="79">
        <v>1</v>
      </c>
      <c r="Q1591" s="79" t="s">
        <v>418</v>
      </c>
      <c r="R1591" s="79"/>
      <c r="S1591" s="79"/>
      <c r="T1591" s="78" t="str">
        <f>REPLACE(INDEX(GroupVertices[Group],MATCH(Edges24[[#This Row],[Vertex 1]],GroupVertices[Vertex],0)),1,1,"")</f>
        <v>1</v>
      </c>
      <c r="U1591" s="78" t="str">
        <f>REPLACE(INDEX(GroupVertices[Group],MATCH(Edges24[[#This Row],[Vertex 2]],GroupVertices[Vertex],0)),1,1,"")</f>
        <v>1</v>
      </c>
      <c r="V1591" s="48"/>
      <c r="W1591" s="49"/>
      <c r="X1591" s="48"/>
      <c r="Y1591" s="49"/>
      <c r="Z1591" s="48"/>
      <c r="AA1591" s="49"/>
      <c r="AB1591" s="48"/>
      <c r="AC1591" s="49"/>
      <c r="AD1591" s="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1"/>
    <dataValidation allowBlank="1" showInputMessage="1" showErrorMessage="1" promptTitle="Vertex 2 Name" prompt="Enter the name of the edge's second vertex." sqref="B3:B1591"/>
    <dataValidation allowBlank="1" showInputMessage="1" showErrorMessage="1" promptTitle="Vertex 1 Name" prompt="Enter the name of the edge's first vertex." sqref="A3:A1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1"/>
    <dataValidation allowBlank="1" showInputMessage="1" promptTitle="Edge Width" prompt="Enter an optional edge width between 1 and 10." errorTitle="Invalid Edge Width" error="The optional edge width must be a whole number between 1 and 10." sqref="D3:D1591"/>
    <dataValidation allowBlank="1" showInputMessage="1" promptTitle="Edge Color" prompt="To select an optional edge color, right-click and select Select Color on the right-click menu." sqref="C3:C1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1"/>
    <dataValidation allowBlank="1" showErrorMessage="1" sqref="N2:N1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1"/>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10A0-02AE-41A0-8E29-A559D9AA4FD9}">
  <dimension ref="A1:B21"/>
  <sheetViews>
    <sheetView tabSelected="1"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1379</v>
      </c>
      <c r="B1" s="13" t="s">
        <v>34</v>
      </c>
    </row>
    <row r="2" spans="1:2" ht="15">
      <c r="A2" s="106" t="s">
        <v>199</v>
      </c>
      <c r="B2" s="78">
        <v>33344.749767</v>
      </c>
    </row>
    <row r="3" spans="1:2" ht="15">
      <c r="A3" s="106" t="s">
        <v>242</v>
      </c>
      <c r="B3" s="78">
        <v>974.904683</v>
      </c>
    </row>
    <row r="4" spans="1:2" ht="15">
      <c r="A4" s="106" t="s">
        <v>222</v>
      </c>
      <c r="B4" s="78">
        <v>731.5785</v>
      </c>
    </row>
    <row r="5" spans="1:2" ht="15">
      <c r="A5" s="106" t="s">
        <v>331</v>
      </c>
      <c r="B5" s="78">
        <v>638.925631</v>
      </c>
    </row>
    <row r="6" spans="1:2" ht="15">
      <c r="A6" s="106" t="s">
        <v>339</v>
      </c>
      <c r="B6" s="78">
        <v>525.118444</v>
      </c>
    </row>
    <row r="7" spans="1:2" ht="15">
      <c r="A7" s="106" t="s">
        <v>317</v>
      </c>
      <c r="B7" s="78">
        <v>477.91669</v>
      </c>
    </row>
    <row r="8" spans="1:2" ht="15">
      <c r="A8" s="106" t="s">
        <v>234</v>
      </c>
      <c r="B8" s="78">
        <v>450.356246</v>
      </c>
    </row>
    <row r="9" spans="1:2" ht="15">
      <c r="A9" s="106" t="s">
        <v>312</v>
      </c>
      <c r="B9" s="78">
        <v>427.076469</v>
      </c>
    </row>
    <row r="10" spans="1:2" ht="15">
      <c r="A10" s="106" t="s">
        <v>276</v>
      </c>
      <c r="B10" s="78">
        <v>334.127287</v>
      </c>
    </row>
    <row r="11" spans="1:2" ht="15">
      <c r="A11" s="106" t="s">
        <v>264</v>
      </c>
      <c r="B11" s="78">
        <v>254.508789</v>
      </c>
    </row>
    <row r="12" spans="1:2" ht="15">
      <c r="A12" s="106" t="s">
        <v>305</v>
      </c>
      <c r="B12" s="78">
        <v>242.386314</v>
      </c>
    </row>
    <row r="13" spans="1:2" ht="15">
      <c r="A13" s="106" t="s">
        <v>283</v>
      </c>
      <c r="B13" s="78">
        <v>235.709883</v>
      </c>
    </row>
    <row r="14" spans="1:2" ht="15" customHeight="1">
      <c r="A14" s="106" t="s">
        <v>239</v>
      </c>
      <c r="B14" s="78">
        <v>215.519467</v>
      </c>
    </row>
    <row r="15" spans="1:2" ht="15">
      <c r="A15" s="106" t="s">
        <v>274</v>
      </c>
      <c r="B15" s="78">
        <v>212.922081</v>
      </c>
    </row>
    <row r="16" spans="1:2" ht="15">
      <c r="A16" s="106" t="s">
        <v>275</v>
      </c>
      <c r="B16" s="78">
        <v>208.176338</v>
      </c>
    </row>
    <row r="17" spans="1:2" ht="15">
      <c r="A17" s="106" t="s">
        <v>297</v>
      </c>
      <c r="B17" s="78">
        <v>206.676696</v>
      </c>
    </row>
    <row r="18" spans="1:2" ht="15">
      <c r="A18" s="106" t="s">
        <v>309</v>
      </c>
      <c r="B18" s="78">
        <v>189.309516</v>
      </c>
    </row>
    <row r="19" spans="1:2" ht="15">
      <c r="A19" s="106" t="s">
        <v>219</v>
      </c>
      <c r="B19" s="78">
        <v>180.83894</v>
      </c>
    </row>
    <row r="20" spans="1:2" ht="15">
      <c r="A20" s="106" t="s">
        <v>236</v>
      </c>
      <c r="B20" s="78">
        <v>169.477554</v>
      </c>
    </row>
    <row r="21" spans="1:2" ht="15">
      <c r="A21" s="106" t="s">
        <v>245</v>
      </c>
      <c r="B21" s="78">
        <v>157.41524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29C1-90A6-4FFA-8F4C-2C2CBD91E88E}">
  <dimension ref="A25:C42"/>
  <sheetViews>
    <sheetView workbookViewId="0" topLeftCell="A1"/>
  </sheetViews>
  <sheetFormatPr defaultColWidth="9.140625" defaultRowHeight="15"/>
  <sheetData>
    <row r="25" spans="1:3" ht="15">
      <c r="A25" s="115"/>
      <c r="B25" s="116"/>
      <c r="C25" s="117"/>
    </row>
    <row r="26" spans="1:3" ht="15">
      <c r="A26" s="118"/>
      <c r="B26" s="119"/>
      <c r="C26" s="120"/>
    </row>
    <row r="27" spans="1:3" ht="15">
      <c r="A27" s="118"/>
      <c r="B27" s="119"/>
      <c r="C27" s="120"/>
    </row>
    <row r="28" spans="1:3" ht="15">
      <c r="A28" s="118"/>
      <c r="B28" s="119"/>
      <c r="C28" s="120"/>
    </row>
    <row r="29" spans="1:3" ht="15">
      <c r="A29" s="118"/>
      <c r="B29" s="119"/>
      <c r="C29" s="120"/>
    </row>
    <row r="30" spans="1:3" ht="15">
      <c r="A30" s="118"/>
      <c r="B30" s="119"/>
      <c r="C30" s="120"/>
    </row>
    <row r="31" spans="1:3" ht="15">
      <c r="A31" s="118"/>
      <c r="B31" s="119"/>
      <c r="C31" s="120"/>
    </row>
    <row r="32" spans="1:3" ht="15">
      <c r="A32" s="118"/>
      <c r="B32" s="119"/>
      <c r="C32" s="120"/>
    </row>
    <row r="33" spans="1:3" ht="15">
      <c r="A33" s="118"/>
      <c r="B33" s="119"/>
      <c r="C33" s="120"/>
    </row>
    <row r="34" spans="1:3" ht="15">
      <c r="A34" s="118"/>
      <c r="B34" s="119"/>
      <c r="C34" s="120"/>
    </row>
    <row r="35" spans="1:3" ht="15">
      <c r="A35" s="118"/>
      <c r="B35" s="119"/>
      <c r="C35" s="120"/>
    </row>
    <row r="36" spans="1:3" ht="15">
      <c r="A36" s="118"/>
      <c r="B36" s="119"/>
      <c r="C36" s="120"/>
    </row>
    <row r="37" spans="1:3" ht="15">
      <c r="A37" s="118"/>
      <c r="B37" s="119"/>
      <c r="C37" s="120"/>
    </row>
    <row r="38" spans="1:3" ht="15">
      <c r="A38" s="118"/>
      <c r="B38" s="119"/>
      <c r="C38" s="120"/>
    </row>
    <row r="39" spans="1:3" ht="15">
      <c r="A39" s="118"/>
      <c r="B39" s="119"/>
      <c r="C39" s="120"/>
    </row>
    <row r="40" spans="1:3" ht="15">
      <c r="A40" s="118"/>
      <c r="B40" s="119"/>
      <c r="C40" s="120"/>
    </row>
    <row r="41" spans="1:3" ht="15">
      <c r="A41" s="118"/>
      <c r="B41" s="119"/>
      <c r="C41" s="120"/>
    </row>
    <row r="42" spans="1:3" ht="15">
      <c r="A42" s="121"/>
      <c r="B42" s="122"/>
      <c r="C42" s="123"/>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A6683-5FA8-4517-9D2F-1B3CC7A80064}">
  <dimension ref="A1:N2"/>
  <sheetViews>
    <sheetView workbookViewId="0" topLeftCell="A1"/>
  </sheetViews>
  <sheetFormatPr defaultColWidth="9.140625" defaultRowHeight="15"/>
  <cols>
    <col min="1" max="1" width="31.7109375" style="0" customWidth="1"/>
    <col min="2" max="2" width="20.28125" style="0" bestFit="1" customWidth="1"/>
    <col min="3" max="3" width="21.7109375" style="0" customWidth="1"/>
    <col min="4" max="4" width="11.28125" style="0" bestFit="1" customWidth="1"/>
    <col min="5" max="5" width="21.7109375" style="0" customWidth="1"/>
    <col min="6" max="6" width="11.28125" style="0" bestFit="1" customWidth="1"/>
    <col min="7" max="7" width="21.7109375" style="0" customWidth="1"/>
    <col min="8" max="8" width="11.28125" style="0" bestFit="1" customWidth="1"/>
    <col min="9" max="9" width="21.7109375" style="0" customWidth="1"/>
    <col min="10" max="10" width="11.28125" style="0" bestFit="1" customWidth="1"/>
    <col min="11" max="11" width="21.7109375" style="0" customWidth="1"/>
    <col min="12" max="12" width="11.28125" style="0" bestFit="1" customWidth="1"/>
    <col min="13" max="13" width="21.7109375" style="0" customWidth="1"/>
    <col min="14" max="14" width="11.28125" style="0" bestFit="1" customWidth="1"/>
  </cols>
  <sheetData>
    <row r="1" spans="1:14" ht="15" customHeight="1">
      <c r="A1" s="13" t="s">
        <v>1352</v>
      </c>
      <c r="B1" s="13" t="s">
        <v>1236</v>
      </c>
      <c r="C1" s="13" t="s">
        <v>1353</v>
      </c>
      <c r="D1" s="13" t="s">
        <v>1239</v>
      </c>
      <c r="E1" s="13" t="s">
        <v>1354</v>
      </c>
      <c r="F1" s="13" t="s">
        <v>1241</v>
      </c>
      <c r="G1" s="13" t="s">
        <v>1355</v>
      </c>
      <c r="H1" s="13" t="s">
        <v>1243</v>
      </c>
      <c r="I1" s="13" t="s">
        <v>1356</v>
      </c>
      <c r="J1" s="13" t="s">
        <v>1245</v>
      </c>
      <c r="K1" s="13" t="s">
        <v>1357</v>
      </c>
      <c r="L1" s="13" t="s">
        <v>1247</v>
      </c>
      <c r="M1" s="13" t="s">
        <v>1358</v>
      </c>
      <c r="N1" s="13" t="s">
        <v>1248</v>
      </c>
    </row>
    <row r="2" spans="1:14" ht="15">
      <c r="A2" s="78">
        <v>1</v>
      </c>
      <c r="B2" s="78">
        <v>1589</v>
      </c>
      <c r="C2" s="78">
        <v>1</v>
      </c>
      <c r="D2" s="78">
        <v>440</v>
      </c>
      <c r="E2" s="78">
        <v>1</v>
      </c>
      <c r="F2" s="78">
        <v>499</v>
      </c>
      <c r="G2" s="78">
        <v>1</v>
      </c>
      <c r="H2" s="78">
        <v>338</v>
      </c>
      <c r="I2" s="78">
        <v>1</v>
      </c>
      <c r="J2" s="78">
        <v>266</v>
      </c>
      <c r="K2" s="78">
        <v>1</v>
      </c>
      <c r="L2" s="78">
        <v>35</v>
      </c>
      <c r="M2" s="78">
        <v>1</v>
      </c>
      <c r="N2" s="78">
        <v>11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7.28125" style="0" bestFit="1" customWidth="1"/>
    <col min="40" max="40" width="19.57421875" style="0" bestFit="1" customWidth="1"/>
    <col min="41" max="41" width="17.421875" style="0" bestFit="1" customWidth="1"/>
    <col min="42" max="42" width="19.57421875" style="0" bestFit="1" customWidth="1"/>
    <col min="43" max="43" width="17.57421875" style="0" bestFit="1" customWidth="1"/>
    <col min="44" max="44" width="19.57421875" style="0" bestFit="1" customWidth="1"/>
    <col min="45" max="45" width="17.28125" style="0" bestFit="1" customWidth="1"/>
    <col min="46" max="46" width="19.57421875" style="0" bestFit="1" customWidth="1"/>
    <col min="47" max="47" width="19.28125" style="0" bestFit="1" customWidth="1"/>
    <col min="48" max="48" width="19.57421875" style="0" bestFit="1" customWidth="1"/>
    <col min="49" max="49" width="21.7109375" style="0" bestFit="1" customWidth="1"/>
    <col min="50" max="50" width="27.421875" style="0" bestFit="1" customWidth="1"/>
    <col min="51" max="51" width="22.57421875" style="0" bestFit="1" customWidth="1"/>
    <col min="52" max="52" width="28.421875" style="0" bestFit="1" customWidth="1"/>
    <col min="53" max="53" width="27.28125" style="0" bestFit="1" customWidth="1"/>
    <col min="54" max="54" width="33.140625" style="0" bestFit="1" customWidth="1"/>
    <col min="55" max="55" width="18.57421875" style="0" bestFit="1" customWidth="1"/>
    <col min="56" max="56" width="22.28125" style="0" bestFit="1" customWidth="1"/>
    <col min="57" max="57" width="17.421875" style="0" bestFit="1" customWidth="1"/>
    <col min="58" max="59" width="14.8515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1"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1224</v>
      </c>
      <c r="AM2" s="111" t="s">
        <v>1312</v>
      </c>
      <c r="AN2" s="111" t="s">
        <v>1313</v>
      </c>
      <c r="AO2" s="111" t="s">
        <v>1314</v>
      </c>
      <c r="AP2" s="111" t="s">
        <v>1315</v>
      </c>
      <c r="AQ2" s="111" t="s">
        <v>1316</v>
      </c>
      <c r="AR2" s="111" t="s">
        <v>1317</v>
      </c>
      <c r="AS2" s="111" t="s">
        <v>1318</v>
      </c>
      <c r="AT2" s="111" t="s">
        <v>1319</v>
      </c>
      <c r="AU2" s="111" t="s">
        <v>1320</v>
      </c>
      <c r="AV2" s="111" t="s">
        <v>1321</v>
      </c>
      <c r="AW2" s="111" t="s">
        <v>1338</v>
      </c>
      <c r="AX2" s="111" t="s">
        <v>1339</v>
      </c>
      <c r="AY2" s="111" t="s">
        <v>1340</v>
      </c>
      <c r="AZ2" s="111" t="s">
        <v>1341</v>
      </c>
      <c r="BA2" s="111" t="s">
        <v>1342</v>
      </c>
      <c r="BB2" s="111" t="s">
        <v>1343</v>
      </c>
      <c r="BC2" s="111" t="s">
        <v>1344</v>
      </c>
      <c r="BD2" s="111" t="s">
        <v>1345</v>
      </c>
      <c r="BE2" s="111" t="s">
        <v>1347</v>
      </c>
      <c r="BF2" s="111" t="s">
        <v>1360</v>
      </c>
      <c r="BG2" s="111" t="s">
        <v>1361</v>
      </c>
      <c r="BH2" s="3"/>
      <c r="BI2" s="3"/>
    </row>
    <row r="3" spans="1:61" ht="15" customHeight="1">
      <c r="A3" s="65" t="s">
        <v>199</v>
      </c>
      <c r="B3" s="66"/>
      <c r="C3" s="66" t="s">
        <v>64</v>
      </c>
      <c r="D3" s="67">
        <v>1000</v>
      </c>
      <c r="E3" s="69"/>
      <c r="F3" s="94" t="s">
        <v>427</v>
      </c>
      <c r="G3" s="66"/>
      <c r="H3" s="70" t="s">
        <v>199</v>
      </c>
      <c r="I3" s="71"/>
      <c r="J3" s="71"/>
      <c r="K3" s="70"/>
      <c r="L3" s="74">
        <v>9999</v>
      </c>
      <c r="M3" s="75">
        <v>1823.072509765625</v>
      </c>
      <c r="N3" s="75">
        <v>4991.64599609375</v>
      </c>
      <c r="O3" s="76"/>
      <c r="P3" s="77"/>
      <c r="Q3" s="77"/>
      <c r="R3" s="48"/>
      <c r="S3" s="48">
        <v>0</v>
      </c>
      <c r="T3" s="48">
        <v>217</v>
      </c>
      <c r="U3" s="49">
        <v>33344.749767</v>
      </c>
      <c r="V3" s="49">
        <v>0.004608</v>
      </c>
      <c r="W3" s="49">
        <v>0.034916</v>
      </c>
      <c r="X3" s="49">
        <v>18.281051</v>
      </c>
      <c r="Y3" s="49">
        <v>0.029249871991807477</v>
      </c>
      <c r="Z3" s="49">
        <v>0</v>
      </c>
      <c r="AA3" s="72">
        <v>3</v>
      </c>
      <c r="AB3" s="72"/>
      <c r="AC3" s="73"/>
      <c r="AD3" s="78" t="s">
        <v>603</v>
      </c>
      <c r="AE3" s="96" t="s">
        <v>604</v>
      </c>
      <c r="AF3" s="78" t="s">
        <v>822</v>
      </c>
      <c r="AG3" s="78" t="s">
        <v>823</v>
      </c>
      <c r="AH3" s="78"/>
      <c r="AI3" s="78" t="s">
        <v>1026</v>
      </c>
      <c r="AJ3" s="78">
        <v>500</v>
      </c>
      <c r="AK3" s="78"/>
      <c r="AL3" s="78" t="str">
        <f>REPLACE(INDEX(GroupVertices[Group],MATCH(Vertices[[#This Row],[Vertex]],GroupVertices[Vertex],0)),1,1,"")</f>
        <v>1</v>
      </c>
      <c r="AM3" s="48"/>
      <c r="AN3" s="48"/>
      <c r="AO3" s="48"/>
      <c r="AP3" s="48"/>
      <c r="AQ3" s="48"/>
      <c r="AR3" s="48"/>
      <c r="AS3" s="112" t="s">
        <v>1279</v>
      </c>
      <c r="AT3" s="112" t="s">
        <v>1279</v>
      </c>
      <c r="AU3" s="112" t="s">
        <v>1279</v>
      </c>
      <c r="AV3" s="112" t="s">
        <v>1279</v>
      </c>
      <c r="AW3" s="112"/>
      <c r="AX3" s="114"/>
      <c r="AY3" s="112"/>
      <c r="AZ3" s="114"/>
      <c r="BA3" s="112"/>
      <c r="BB3" s="114"/>
      <c r="BC3" s="112"/>
      <c r="BD3" s="114"/>
      <c r="BE3" s="112"/>
      <c r="BF3" s="112">
        <v>1</v>
      </c>
      <c r="BG3" s="112">
        <v>1</v>
      </c>
      <c r="BH3" s="3"/>
      <c r="BI3" s="3"/>
    </row>
    <row r="4" spans="1:64" ht="15">
      <c r="A4" s="65" t="s">
        <v>359</v>
      </c>
      <c r="B4" s="66"/>
      <c r="C4" s="66" t="s">
        <v>64</v>
      </c>
      <c r="D4" s="67">
        <v>162</v>
      </c>
      <c r="E4" s="69"/>
      <c r="F4" s="94" t="s">
        <v>428</v>
      </c>
      <c r="G4" s="66"/>
      <c r="H4" s="70" t="s">
        <v>359</v>
      </c>
      <c r="I4" s="71"/>
      <c r="J4" s="71"/>
      <c r="K4" s="70"/>
      <c r="L4" s="74">
        <v>1</v>
      </c>
      <c r="M4" s="75">
        <v>1226.948974609375</v>
      </c>
      <c r="N4" s="75">
        <v>8812.5458984375</v>
      </c>
      <c r="O4" s="76"/>
      <c r="P4" s="77"/>
      <c r="Q4" s="77"/>
      <c r="R4" s="80"/>
      <c r="S4" s="48">
        <v>1</v>
      </c>
      <c r="T4" s="48">
        <v>0</v>
      </c>
      <c r="U4" s="49">
        <v>0</v>
      </c>
      <c r="V4" s="49">
        <v>0.002309</v>
      </c>
      <c r="W4" s="49">
        <v>0.001263</v>
      </c>
      <c r="X4" s="49">
        <v>0.221608</v>
      </c>
      <c r="Y4" s="49">
        <v>0</v>
      </c>
      <c r="Z4" s="49">
        <v>0</v>
      </c>
      <c r="AA4" s="72">
        <v>4</v>
      </c>
      <c r="AB4" s="72"/>
      <c r="AC4" s="73"/>
      <c r="AD4" s="78" t="s">
        <v>603</v>
      </c>
      <c r="AE4" s="78" t="s">
        <v>605</v>
      </c>
      <c r="AF4" s="78" t="s">
        <v>822</v>
      </c>
      <c r="AG4" s="78" t="s">
        <v>824</v>
      </c>
      <c r="AH4" s="78"/>
      <c r="AI4" s="78">
        <v>0</v>
      </c>
      <c r="AJ4" s="78">
        <v>2</v>
      </c>
      <c r="AK4" s="78"/>
      <c r="AL4" s="78" t="str">
        <f>REPLACE(INDEX(GroupVertices[Group],MATCH(Vertices[[#This Row],[Vertex]],GroupVertices[Vertex],0)),1,1,"")</f>
        <v>1</v>
      </c>
      <c r="AM4" s="48"/>
      <c r="AN4" s="48"/>
      <c r="AO4" s="48"/>
      <c r="AP4" s="48"/>
      <c r="AQ4" s="48"/>
      <c r="AR4" s="48"/>
      <c r="AS4" s="48"/>
      <c r="AT4" s="48"/>
      <c r="AU4" s="48"/>
      <c r="AV4" s="48"/>
      <c r="AW4" s="48"/>
      <c r="AX4" s="49"/>
      <c r="AY4" s="48"/>
      <c r="AZ4" s="49"/>
      <c r="BA4" s="48"/>
      <c r="BB4" s="49"/>
      <c r="BC4" s="48"/>
      <c r="BD4" s="49"/>
      <c r="BE4" s="48"/>
      <c r="BF4" s="48"/>
      <c r="BG4" s="48"/>
      <c r="BH4" s="2"/>
      <c r="BI4" s="3"/>
      <c r="BJ4" s="3"/>
      <c r="BK4" s="3"/>
      <c r="BL4" s="3"/>
    </row>
    <row r="5" spans="1:64" ht="15">
      <c r="A5" s="65" t="s">
        <v>360</v>
      </c>
      <c r="B5" s="66"/>
      <c r="C5" s="66" t="s">
        <v>64</v>
      </c>
      <c r="D5" s="67">
        <v>162</v>
      </c>
      <c r="E5" s="69"/>
      <c r="F5" s="94" t="s">
        <v>429</v>
      </c>
      <c r="G5" s="66"/>
      <c r="H5" s="70" t="s">
        <v>360</v>
      </c>
      <c r="I5" s="71"/>
      <c r="J5" s="71"/>
      <c r="K5" s="70"/>
      <c r="L5" s="74">
        <v>1</v>
      </c>
      <c r="M5" s="75">
        <v>2219.135986328125</v>
      </c>
      <c r="N5" s="75">
        <v>9137.017578125</v>
      </c>
      <c r="O5" s="76"/>
      <c r="P5" s="77"/>
      <c r="Q5" s="77"/>
      <c r="R5" s="80"/>
      <c r="S5" s="48">
        <v>1</v>
      </c>
      <c r="T5" s="48">
        <v>0</v>
      </c>
      <c r="U5" s="49">
        <v>0</v>
      </c>
      <c r="V5" s="49">
        <v>0.002309</v>
      </c>
      <c r="W5" s="49">
        <v>0.001263</v>
      </c>
      <c r="X5" s="49">
        <v>0.221608</v>
      </c>
      <c r="Y5" s="49">
        <v>0</v>
      </c>
      <c r="Z5" s="49">
        <v>0</v>
      </c>
      <c r="AA5" s="72">
        <v>5</v>
      </c>
      <c r="AB5" s="72"/>
      <c r="AC5" s="73"/>
      <c r="AD5" s="78" t="s">
        <v>603</v>
      </c>
      <c r="AE5" s="96" t="s">
        <v>606</v>
      </c>
      <c r="AF5" s="78" t="s">
        <v>822</v>
      </c>
      <c r="AG5" s="78" t="s">
        <v>825</v>
      </c>
      <c r="AH5" s="78"/>
      <c r="AI5" s="78" t="s">
        <v>1027</v>
      </c>
      <c r="AJ5" s="78">
        <v>500</v>
      </c>
      <c r="AK5" s="78"/>
      <c r="AL5" s="78" t="str">
        <f>REPLACE(INDEX(GroupVertices[Group],MATCH(Vertices[[#This Row],[Vertex]],GroupVertices[Vertex],0)),1,1,"")</f>
        <v>1</v>
      </c>
      <c r="AM5" s="48"/>
      <c r="AN5" s="48"/>
      <c r="AO5" s="48"/>
      <c r="AP5" s="48"/>
      <c r="AQ5" s="48"/>
      <c r="AR5" s="48"/>
      <c r="AS5" s="48"/>
      <c r="AT5" s="48"/>
      <c r="AU5" s="48"/>
      <c r="AV5" s="48"/>
      <c r="AW5" s="48"/>
      <c r="AX5" s="49"/>
      <c r="AY5" s="48"/>
      <c r="AZ5" s="49"/>
      <c r="BA5" s="48"/>
      <c r="BB5" s="49"/>
      <c r="BC5" s="48"/>
      <c r="BD5" s="49"/>
      <c r="BE5" s="48"/>
      <c r="BF5" s="48"/>
      <c r="BG5" s="48"/>
      <c r="BH5" s="2"/>
      <c r="BI5" s="3"/>
      <c r="BJ5" s="3"/>
      <c r="BK5" s="3"/>
      <c r="BL5" s="3"/>
    </row>
    <row r="6" spans="1:64" ht="15">
      <c r="A6" s="65" t="s">
        <v>200</v>
      </c>
      <c r="B6" s="66"/>
      <c r="C6" s="66" t="s">
        <v>64</v>
      </c>
      <c r="D6" s="67">
        <v>174.44179044527166</v>
      </c>
      <c r="E6" s="69"/>
      <c r="F6" s="94" t="s">
        <v>430</v>
      </c>
      <c r="G6" s="66"/>
      <c r="H6" s="70" t="s">
        <v>200</v>
      </c>
      <c r="I6" s="71"/>
      <c r="J6" s="71"/>
      <c r="K6" s="70"/>
      <c r="L6" s="74">
        <v>5.339969625839538</v>
      </c>
      <c r="M6" s="75">
        <v>7392.6494140625</v>
      </c>
      <c r="N6" s="75">
        <v>1552.4405517578125</v>
      </c>
      <c r="O6" s="76"/>
      <c r="P6" s="77"/>
      <c r="Q6" s="77"/>
      <c r="R6" s="80"/>
      <c r="S6" s="48">
        <v>1</v>
      </c>
      <c r="T6" s="48">
        <v>12</v>
      </c>
      <c r="U6" s="49">
        <v>14.474415</v>
      </c>
      <c r="V6" s="49">
        <v>0.002375</v>
      </c>
      <c r="W6" s="49">
        <v>0.005409</v>
      </c>
      <c r="X6" s="49">
        <v>0.910924</v>
      </c>
      <c r="Y6" s="49">
        <v>0.26282051282051283</v>
      </c>
      <c r="Z6" s="49">
        <v>0</v>
      </c>
      <c r="AA6" s="72">
        <v>6</v>
      </c>
      <c r="AB6" s="72"/>
      <c r="AC6" s="73"/>
      <c r="AD6" s="78" t="s">
        <v>603</v>
      </c>
      <c r="AE6" s="78" t="s">
        <v>607</v>
      </c>
      <c r="AF6" s="78" t="s">
        <v>822</v>
      </c>
      <c r="AG6" s="78" t="s">
        <v>826</v>
      </c>
      <c r="AH6" s="78"/>
      <c r="AI6" s="78" t="s">
        <v>1028</v>
      </c>
      <c r="AJ6" s="78">
        <v>234</v>
      </c>
      <c r="AK6" s="78"/>
      <c r="AL6" s="78" t="str">
        <f>REPLACE(INDEX(GroupVertices[Group],MATCH(Vertices[[#This Row],[Vertex]],GroupVertices[Vertex],0)),1,1,"")</f>
        <v>4</v>
      </c>
      <c r="AM6" s="48"/>
      <c r="AN6" s="48"/>
      <c r="AO6" s="48"/>
      <c r="AP6" s="48"/>
      <c r="AQ6" s="48"/>
      <c r="AR6" s="48"/>
      <c r="AS6" s="112" t="s">
        <v>1279</v>
      </c>
      <c r="AT6" s="112" t="s">
        <v>1279</v>
      </c>
      <c r="AU6" s="112" t="s">
        <v>1279</v>
      </c>
      <c r="AV6" s="112" t="s">
        <v>1279</v>
      </c>
      <c r="AW6" s="112"/>
      <c r="AX6" s="114"/>
      <c r="AY6" s="112"/>
      <c r="AZ6" s="114"/>
      <c r="BA6" s="112"/>
      <c r="BB6" s="114"/>
      <c r="BC6" s="112"/>
      <c r="BD6" s="114"/>
      <c r="BE6" s="112"/>
      <c r="BF6" s="112">
        <v>1</v>
      </c>
      <c r="BG6" s="112">
        <v>1</v>
      </c>
      <c r="BH6" s="2"/>
      <c r="BI6" s="3"/>
      <c r="BJ6" s="3"/>
      <c r="BK6" s="3"/>
      <c r="BL6" s="3"/>
    </row>
    <row r="7" spans="1:64" ht="15">
      <c r="A7" s="65" t="s">
        <v>205</v>
      </c>
      <c r="B7" s="66"/>
      <c r="C7" s="66" t="s">
        <v>64</v>
      </c>
      <c r="D7" s="67">
        <v>193.4455965188958</v>
      </c>
      <c r="E7" s="69"/>
      <c r="F7" s="94" t="s">
        <v>431</v>
      </c>
      <c r="G7" s="66"/>
      <c r="H7" s="70" t="s">
        <v>205</v>
      </c>
      <c r="I7" s="71"/>
      <c r="J7" s="71"/>
      <c r="K7" s="70"/>
      <c r="L7" s="74">
        <v>11.968914350287738</v>
      </c>
      <c r="M7" s="75">
        <v>7193.26025390625</v>
      </c>
      <c r="N7" s="75">
        <v>2066.3095703125</v>
      </c>
      <c r="O7" s="76"/>
      <c r="P7" s="77"/>
      <c r="Q7" s="77"/>
      <c r="R7" s="80"/>
      <c r="S7" s="48">
        <v>6</v>
      </c>
      <c r="T7" s="48">
        <v>10</v>
      </c>
      <c r="U7" s="49">
        <v>36.582887</v>
      </c>
      <c r="V7" s="49">
        <v>0.002387</v>
      </c>
      <c r="W7" s="49">
        <v>0.005262</v>
      </c>
      <c r="X7" s="49">
        <v>1.104393</v>
      </c>
      <c r="Y7" s="49">
        <v>0.18571428571428572</v>
      </c>
      <c r="Z7" s="49">
        <v>0.06666666666666667</v>
      </c>
      <c r="AA7" s="72">
        <v>7</v>
      </c>
      <c r="AB7" s="72"/>
      <c r="AC7" s="73"/>
      <c r="AD7" s="78" t="s">
        <v>603</v>
      </c>
      <c r="AE7" s="96" t="s">
        <v>608</v>
      </c>
      <c r="AF7" s="78" t="s">
        <v>822</v>
      </c>
      <c r="AG7" s="78" t="s">
        <v>827</v>
      </c>
      <c r="AH7" s="78"/>
      <c r="AI7" s="78" t="s">
        <v>1029</v>
      </c>
      <c r="AJ7" s="78">
        <v>500</v>
      </c>
      <c r="AK7" s="78"/>
      <c r="AL7" s="78" t="str">
        <f>REPLACE(INDEX(GroupVertices[Group],MATCH(Vertices[[#This Row],[Vertex]],GroupVertices[Vertex],0)),1,1,"")</f>
        <v>4</v>
      </c>
      <c r="AM7" s="48"/>
      <c r="AN7" s="48"/>
      <c r="AO7" s="48"/>
      <c r="AP7" s="48"/>
      <c r="AQ7" s="48"/>
      <c r="AR7" s="48"/>
      <c r="AS7" s="112" t="s">
        <v>1279</v>
      </c>
      <c r="AT7" s="112" t="s">
        <v>1279</v>
      </c>
      <c r="AU7" s="112" t="s">
        <v>1279</v>
      </c>
      <c r="AV7" s="112" t="s">
        <v>1279</v>
      </c>
      <c r="AW7" s="112"/>
      <c r="AX7" s="114"/>
      <c r="AY7" s="112"/>
      <c r="AZ7" s="114"/>
      <c r="BA7" s="112"/>
      <c r="BB7" s="114"/>
      <c r="BC7" s="112"/>
      <c r="BD7" s="114"/>
      <c r="BE7" s="112"/>
      <c r="BF7" s="112">
        <v>1</v>
      </c>
      <c r="BG7" s="112">
        <v>1</v>
      </c>
      <c r="BH7" s="2"/>
      <c r="BI7" s="3"/>
      <c r="BJ7" s="3"/>
      <c r="BK7" s="3"/>
      <c r="BL7" s="3"/>
    </row>
    <row r="8" spans="1:64" ht="15">
      <c r="A8" s="65" t="s">
        <v>299</v>
      </c>
      <c r="B8" s="66"/>
      <c r="C8" s="66" t="s">
        <v>64</v>
      </c>
      <c r="D8" s="67">
        <v>177.6312964741395</v>
      </c>
      <c r="E8" s="69"/>
      <c r="F8" s="94" t="s">
        <v>432</v>
      </c>
      <c r="G8" s="66"/>
      <c r="H8" s="70" t="s">
        <v>299</v>
      </c>
      <c r="I8" s="71"/>
      <c r="J8" s="71"/>
      <c r="K8" s="70"/>
      <c r="L8" s="74">
        <v>6.452539343807995</v>
      </c>
      <c r="M8" s="75">
        <v>2102.224853515625</v>
      </c>
      <c r="N8" s="75">
        <v>6484.44189453125</v>
      </c>
      <c r="O8" s="76"/>
      <c r="P8" s="77"/>
      <c r="Q8" s="77"/>
      <c r="R8" s="80"/>
      <c r="S8" s="48">
        <v>10</v>
      </c>
      <c r="T8" s="48">
        <v>5</v>
      </c>
      <c r="U8" s="49">
        <v>18.184993</v>
      </c>
      <c r="V8" s="49">
        <v>0.00237</v>
      </c>
      <c r="W8" s="49">
        <v>0.004542</v>
      </c>
      <c r="X8" s="49">
        <v>0.887815</v>
      </c>
      <c r="Y8" s="49">
        <v>0.2196969696969697</v>
      </c>
      <c r="Z8" s="49">
        <v>0.25</v>
      </c>
      <c r="AA8" s="72">
        <v>8</v>
      </c>
      <c r="AB8" s="72"/>
      <c r="AC8" s="73"/>
      <c r="AD8" s="78" t="s">
        <v>603</v>
      </c>
      <c r="AE8" s="96" t="s">
        <v>609</v>
      </c>
      <c r="AF8" s="78" t="s">
        <v>822</v>
      </c>
      <c r="AG8" s="78" t="s">
        <v>828</v>
      </c>
      <c r="AH8" s="78"/>
      <c r="AI8" s="78" t="s">
        <v>1030</v>
      </c>
      <c r="AJ8" s="78">
        <v>500</v>
      </c>
      <c r="AK8" s="78"/>
      <c r="AL8" s="78" t="str">
        <f>REPLACE(INDEX(GroupVertices[Group],MATCH(Vertices[[#This Row],[Vertex]],GroupVertices[Vertex],0)),1,1,"")</f>
        <v>1</v>
      </c>
      <c r="AM8" s="48"/>
      <c r="AN8" s="48"/>
      <c r="AO8" s="48"/>
      <c r="AP8" s="48"/>
      <c r="AQ8" s="48"/>
      <c r="AR8" s="48"/>
      <c r="AS8" s="112" t="s">
        <v>1279</v>
      </c>
      <c r="AT8" s="112" t="s">
        <v>1279</v>
      </c>
      <c r="AU8" s="112" t="s">
        <v>1279</v>
      </c>
      <c r="AV8" s="112" t="s">
        <v>1279</v>
      </c>
      <c r="AW8" s="112"/>
      <c r="AX8" s="114"/>
      <c r="AY8" s="112"/>
      <c r="AZ8" s="114"/>
      <c r="BA8" s="112"/>
      <c r="BB8" s="114"/>
      <c r="BC8" s="112"/>
      <c r="BD8" s="114"/>
      <c r="BE8" s="112"/>
      <c r="BF8" s="112">
        <v>1</v>
      </c>
      <c r="BG8" s="112">
        <v>1</v>
      </c>
      <c r="BH8" s="2"/>
      <c r="BI8" s="3"/>
      <c r="BJ8" s="3"/>
      <c r="BK8" s="3"/>
      <c r="BL8" s="3"/>
    </row>
    <row r="9" spans="1:64" ht="15">
      <c r="A9" s="65" t="s">
        <v>291</v>
      </c>
      <c r="B9" s="66"/>
      <c r="C9" s="66" t="s">
        <v>64</v>
      </c>
      <c r="D9" s="67">
        <v>258.1299169941519</v>
      </c>
      <c r="E9" s="69"/>
      <c r="F9" s="94" t="s">
        <v>433</v>
      </c>
      <c r="G9" s="66"/>
      <c r="H9" s="70" t="s">
        <v>291</v>
      </c>
      <c r="I9" s="71"/>
      <c r="J9" s="71"/>
      <c r="K9" s="70"/>
      <c r="L9" s="74">
        <v>34.53222526325759</v>
      </c>
      <c r="M9" s="75">
        <v>7352.29150390625</v>
      </c>
      <c r="N9" s="75">
        <v>3003.861083984375</v>
      </c>
      <c r="O9" s="76"/>
      <c r="P9" s="77"/>
      <c r="Q9" s="77"/>
      <c r="R9" s="80"/>
      <c r="S9" s="48">
        <v>20</v>
      </c>
      <c r="T9" s="48">
        <v>8</v>
      </c>
      <c r="U9" s="49">
        <v>111.834733</v>
      </c>
      <c r="V9" s="49">
        <v>0.002451</v>
      </c>
      <c r="W9" s="49">
        <v>0.008847</v>
      </c>
      <c r="X9" s="49">
        <v>1.74493</v>
      </c>
      <c r="Y9" s="49">
        <v>0.18615384615384614</v>
      </c>
      <c r="Z9" s="49">
        <v>0.07692307692307693</v>
      </c>
      <c r="AA9" s="72">
        <v>9</v>
      </c>
      <c r="AB9" s="72"/>
      <c r="AC9" s="73"/>
      <c r="AD9" s="78" t="s">
        <v>603</v>
      </c>
      <c r="AE9" s="96" t="s">
        <v>610</v>
      </c>
      <c r="AF9" s="78" t="s">
        <v>822</v>
      </c>
      <c r="AG9" s="78" t="s">
        <v>829</v>
      </c>
      <c r="AH9" s="78"/>
      <c r="AI9" s="78" t="s">
        <v>1031</v>
      </c>
      <c r="AJ9" s="78">
        <v>500</v>
      </c>
      <c r="AK9" s="78"/>
      <c r="AL9" s="78" t="str">
        <f>REPLACE(INDEX(GroupVertices[Group],MATCH(Vertices[[#This Row],[Vertex]],GroupVertices[Vertex],0)),1,1,"")</f>
        <v>4</v>
      </c>
      <c r="AM9" s="48"/>
      <c r="AN9" s="48"/>
      <c r="AO9" s="48"/>
      <c r="AP9" s="48"/>
      <c r="AQ9" s="48"/>
      <c r="AR9" s="48"/>
      <c r="AS9" s="112" t="s">
        <v>1279</v>
      </c>
      <c r="AT9" s="112" t="s">
        <v>1279</v>
      </c>
      <c r="AU9" s="112" t="s">
        <v>1279</v>
      </c>
      <c r="AV9" s="112" t="s">
        <v>1279</v>
      </c>
      <c r="AW9" s="112"/>
      <c r="AX9" s="114"/>
      <c r="AY9" s="112"/>
      <c r="AZ9" s="114"/>
      <c r="BA9" s="112"/>
      <c r="BB9" s="114"/>
      <c r="BC9" s="112"/>
      <c r="BD9" s="114"/>
      <c r="BE9" s="112"/>
      <c r="BF9" s="112">
        <v>1</v>
      </c>
      <c r="BG9" s="112">
        <v>1</v>
      </c>
      <c r="BH9" s="2"/>
      <c r="BI9" s="3"/>
      <c r="BJ9" s="3"/>
      <c r="BK9" s="3"/>
      <c r="BL9" s="3"/>
    </row>
    <row r="10" spans="1:64" ht="15">
      <c r="A10" s="65" t="s">
        <v>222</v>
      </c>
      <c r="B10" s="66"/>
      <c r="C10" s="66" t="s">
        <v>64</v>
      </c>
      <c r="D10" s="67">
        <v>790.8438179550728</v>
      </c>
      <c r="E10" s="69"/>
      <c r="F10" s="94" t="s">
        <v>434</v>
      </c>
      <c r="G10" s="66"/>
      <c r="H10" s="70" t="s">
        <v>222</v>
      </c>
      <c r="I10" s="71"/>
      <c r="J10" s="71"/>
      <c r="K10" s="70"/>
      <c r="L10" s="74">
        <v>220.35452789748322</v>
      </c>
      <c r="M10" s="75">
        <v>7343.228515625</v>
      </c>
      <c r="N10" s="75">
        <v>6972.4013671875</v>
      </c>
      <c r="O10" s="76"/>
      <c r="P10" s="77"/>
      <c r="Q10" s="77"/>
      <c r="R10" s="80"/>
      <c r="S10" s="48">
        <v>38</v>
      </c>
      <c r="T10" s="48">
        <v>21</v>
      </c>
      <c r="U10" s="49">
        <v>731.5785</v>
      </c>
      <c r="V10" s="49">
        <v>0.002639</v>
      </c>
      <c r="W10" s="49">
        <v>0.014317</v>
      </c>
      <c r="X10" s="49">
        <v>3.542446</v>
      </c>
      <c r="Y10" s="49">
        <v>0.09259259259259259</v>
      </c>
      <c r="Z10" s="49">
        <v>0.07272727272727272</v>
      </c>
      <c r="AA10" s="72">
        <v>10</v>
      </c>
      <c r="AB10" s="72"/>
      <c r="AC10" s="73"/>
      <c r="AD10" s="78" t="s">
        <v>603</v>
      </c>
      <c r="AE10" s="96" t="s">
        <v>611</v>
      </c>
      <c r="AF10" s="78" t="s">
        <v>822</v>
      </c>
      <c r="AG10" s="78" t="s">
        <v>830</v>
      </c>
      <c r="AH10" s="78"/>
      <c r="AI10" s="78" t="s">
        <v>1032</v>
      </c>
      <c r="AJ10" s="78">
        <v>500</v>
      </c>
      <c r="AK10" s="78"/>
      <c r="AL10" s="78" t="str">
        <f>REPLACE(INDEX(GroupVertices[Group],MATCH(Vertices[[#This Row],[Vertex]],GroupVertices[Vertex],0)),1,1,"")</f>
        <v>3</v>
      </c>
      <c r="AM10" s="48"/>
      <c r="AN10" s="48"/>
      <c r="AO10" s="48"/>
      <c r="AP10" s="48"/>
      <c r="AQ10" s="48"/>
      <c r="AR10" s="48"/>
      <c r="AS10" s="112" t="s">
        <v>1279</v>
      </c>
      <c r="AT10" s="112" t="s">
        <v>1279</v>
      </c>
      <c r="AU10" s="112" t="s">
        <v>1279</v>
      </c>
      <c r="AV10" s="112" t="s">
        <v>1279</v>
      </c>
      <c r="AW10" s="112"/>
      <c r="AX10" s="114"/>
      <c r="AY10" s="112"/>
      <c r="AZ10" s="114"/>
      <c r="BA10" s="112"/>
      <c r="BB10" s="114"/>
      <c r="BC10" s="112"/>
      <c r="BD10" s="114"/>
      <c r="BE10" s="112"/>
      <c r="BF10" s="112">
        <v>1</v>
      </c>
      <c r="BG10" s="112">
        <v>1</v>
      </c>
      <c r="BH10" s="2"/>
      <c r="BI10" s="3"/>
      <c r="BJ10" s="3"/>
      <c r="BK10" s="3"/>
      <c r="BL10" s="3"/>
    </row>
    <row r="11" spans="1:64" ht="15">
      <c r="A11" s="65" t="s">
        <v>242</v>
      </c>
      <c r="B11" s="66"/>
      <c r="C11" s="66" t="s">
        <v>64</v>
      </c>
      <c r="D11" s="67">
        <v>1000</v>
      </c>
      <c r="E11" s="69"/>
      <c r="F11" s="94" t="s">
        <v>435</v>
      </c>
      <c r="G11" s="66"/>
      <c r="H11" s="70" t="s">
        <v>242</v>
      </c>
      <c r="I11" s="71"/>
      <c r="J11" s="71"/>
      <c r="K11" s="70"/>
      <c r="L11" s="74">
        <v>293.31279552981744</v>
      </c>
      <c r="M11" s="75">
        <v>4498.005859375</v>
      </c>
      <c r="N11" s="75">
        <v>5365.56787109375</v>
      </c>
      <c r="O11" s="76"/>
      <c r="P11" s="77"/>
      <c r="Q11" s="77"/>
      <c r="R11" s="80"/>
      <c r="S11" s="48">
        <v>43</v>
      </c>
      <c r="T11" s="48">
        <v>42</v>
      </c>
      <c r="U11" s="49">
        <v>974.904683</v>
      </c>
      <c r="V11" s="49">
        <v>0.002717</v>
      </c>
      <c r="W11" s="49">
        <v>0.01841</v>
      </c>
      <c r="X11" s="49">
        <v>4.240495</v>
      </c>
      <c r="Y11" s="49">
        <v>0.10932400932400932</v>
      </c>
      <c r="Z11" s="49">
        <v>0.2878787878787879</v>
      </c>
      <c r="AA11" s="72">
        <v>11</v>
      </c>
      <c r="AB11" s="72"/>
      <c r="AC11" s="73"/>
      <c r="AD11" s="78" t="s">
        <v>603</v>
      </c>
      <c r="AE11" s="96" t="s">
        <v>612</v>
      </c>
      <c r="AF11" s="78" t="s">
        <v>822</v>
      </c>
      <c r="AG11" s="78" t="s">
        <v>831</v>
      </c>
      <c r="AH11" s="78"/>
      <c r="AI11" s="78" t="s">
        <v>1033</v>
      </c>
      <c r="AJ11" s="78">
        <v>500</v>
      </c>
      <c r="AK11" s="78"/>
      <c r="AL11" s="78" t="str">
        <f>REPLACE(INDEX(GroupVertices[Group],MATCH(Vertices[[#This Row],[Vertex]],GroupVertices[Vertex],0)),1,1,"")</f>
        <v>2</v>
      </c>
      <c r="AM11" s="48"/>
      <c r="AN11" s="48"/>
      <c r="AO11" s="48"/>
      <c r="AP11" s="48"/>
      <c r="AQ11" s="48"/>
      <c r="AR11" s="48"/>
      <c r="AS11" s="112" t="s">
        <v>1279</v>
      </c>
      <c r="AT11" s="112" t="s">
        <v>1279</v>
      </c>
      <c r="AU11" s="112" t="s">
        <v>1279</v>
      </c>
      <c r="AV11" s="112" t="s">
        <v>1279</v>
      </c>
      <c r="AW11" s="112"/>
      <c r="AX11" s="114"/>
      <c r="AY11" s="112"/>
      <c r="AZ11" s="114"/>
      <c r="BA11" s="112"/>
      <c r="BB11" s="114"/>
      <c r="BC11" s="112"/>
      <c r="BD11" s="114"/>
      <c r="BE11" s="112"/>
      <c r="BF11" s="112">
        <v>1</v>
      </c>
      <c r="BG11" s="112">
        <v>1</v>
      </c>
      <c r="BH11" s="2"/>
      <c r="BI11" s="3"/>
      <c r="BJ11" s="3"/>
      <c r="BK11" s="3"/>
      <c r="BL11" s="3"/>
    </row>
    <row r="12" spans="1:64" ht="15">
      <c r="A12" s="65" t="s">
        <v>245</v>
      </c>
      <c r="B12" s="66"/>
      <c r="C12" s="66" t="s">
        <v>64</v>
      </c>
      <c r="D12" s="67">
        <v>297.30960864201734</v>
      </c>
      <c r="E12" s="69"/>
      <c r="F12" s="94" t="s">
        <v>436</v>
      </c>
      <c r="G12" s="66"/>
      <c r="H12" s="70" t="s">
        <v>245</v>
      </c>
      <c r="I12" s="71"/>
      <c r="J12" s="71"/>
      <c r="K12" s="70"/>
      <c r="L12" s="74">
        <v>48.19896177111414</v>
      </c>
      <c r="M12" s="75">
        <v>4867.0302734375</v>
      </c>
      <c r="N12" s="75">
        <v>4738.86767578125</v>
      </c>
      <c r="O12" s="76"/>
      <c r="P12" s="77"/>
      <c r="Q12" s="77"/>
      <c r="R12" s="80"/>
      <c r="S12" s="48">
        <v>18</v>
      </c>
      <c r="T12" s="48">
        <v>17</v>
      </c>
      <c r="U12" s="49">
        <v>157.41524</v>
      </c>
      <c r="V12" s="49">
        <v>0.002494</v>
      </c>
      <c r="W12" s="49">
        <v>0.01088</v>
      </c>
      <c r="X12" s="49">
        <v>2.111158</v>
      </c>
      <c r="Y12" s="49">
        <v>0.17424242424242425</v>
      </c>
      <c r="Z12" s="49">
        <v>0.06060606060606061</v>
      </c>
      <c r="AA12" s="72">
        <v>12</v>
      </c>
      <c r="AB12" s="72"/>
      <c r="AC12" s="73"/>
      <c r="AD12" s="78" t="s">
        <v>603</v>
      </c>
      <c r="AE12" s="78" t="s">
        <v>613</v>
      </c>
      <c r="AF12" s="78" t="s">
        <v>822</v>
      </c>
      <c r="AG12" s="78" t="s">
        <v>832</v>
      </c>
      <c r="AH12" s="78"/>
      <c r="AI12" s="78" t="s">
        <v>1034</v>
      </c>
      <c r="AJ12" s="78">
        <v>500</v>
      </c>
      <c r="AK12" s="78"/>
      <c r="AL12" s="78" t="str">
        <f>REPLACE(INDEX(GroupVertices[Group],MATCH(Vertices[[#This Row],[Vertex]],GroupVertices[Vertex],0)),1,1,"")</f>
        <v>2</v>
      </c>
      <c r="AM12" s="48"/>
      <c r="AN12" s="48"/>
      <c r="AO12" s="48"/>
      <c r="AP12" s="48"/>
      <c r="AQ12" s="48"/>
      <c r="AR12" s="48"/>
      <c r="AS12" s="112" t="s">
        <v>1279</v>
      </c>
      <c r="AT12" s="112" t="s">
        <v>1279</v>
      </c>
      <c r="AU12" s="112" t="s">
        <v>1279</v>
      </c>
      <c r="AV12" s="112" t="s">
        <v>1279</v>
      </c>
      <c r="AW12" s="112"/>
      <c r="AX12" s="114"/>
      <c r="AY12" s="112"/>
      <c r="AZ12" s="114"/>
      <c r="BA12" s="112"/>
      <c r="BB12" s="114"/>
      <c r="BC12" s="112"/>
      <c r="BD12" s="114"/>
      <c r="BE12" s="112"/>
      <c r="BF12" s="112">
        <v>1</v>
      </c>
      <c r="BG12" s="112">
        <v>1</v>
      </c>
      <c r="BH12" s="2"/>
      <c r="BI12" s="3"/>
      <c r="BJ12" s="3"/>
      <c r="BK12" s="3"/>
      <c r="BL12" s="3"/>
    </row>
    <row r="13" spans="1:64" ht="15">
      <c r="A13" s="65" t="s">
        <v>275</v>
      </c>
      <c r="B13" s="66"/>
      <c r="C13" s="66" t="s">
        <v>64</v>
      </c>
      <c r="D13" s="67">
        <v>340.94238717489065</v>
      </c>
      <c r="E13" s="69"/>
      <c r="F13" s="94" t="s">
        <v>437</v>
      </c>
      <c r="G13" s="66"/>
      <c r="H13" s="70" t="s">
        <v>275</v>
      </c>
      <c r="I13" s="71"/>
      <c r="J13" s="71"/>
      <c r="K13" s="70"/>
      <c r="L13" s="74">
        <v>63.419032737316506</v>
      </c>
      <c r="M13" s="75">
        <v>6961.51513671875</v>
      </c>
      <c r="N13" s="75">
        <v>7936.49853515625</v>
      </c>
      <c r="O13" s="76"/>
      <c r="P13" s="77"/>
      <c r="Q13" s="77"/>
      <c r="R13" s="80"/>
      <c r="S13" s="48">
        <v>28</v>
      </c>
      <c r="T13" s="48">
        <v>12</v>
      </c>
      <c r="U13" s="49">
        <v>208.176338</v>
      </c>
      <c r="V13" s="49">
        <v>0.002506</v>
      </c>
      <c r="W13" s="49">
        <v>0.011322</v>
      </c>
      <c r="X13" s="49">
        <v>2.28081</v>
      </c>
      <c r="Y13" s="49">
        <v>0.16218487394957984</v>
      </c>
      <c r="Z13" s="49">
        <v>0.14285714285714285</v>
      </c>
      <c r="AA13" s="72">
        <v>13</v>
      </c>
      <c r="AB13" s="72"/>
      <c r="AC13" s="73"/>
      <c r="AD13" s="78" t="s">
        <v>603</v>
      </c>
      <c r="AE13" s="96" t="s">
        <v>614</v>
      </c>
      <c r="AF13" s="78" t="s">
        <v>822</v>
      </c>
      <c r="AG13" s="78" t="s">
        <v>833</v>
      </c>
      <c r="AH13" s="78"/>
      <c r="AI13" s="78" t="s">
        <v>1035</v>
      </c>
      <c r="AJ13" s="78">
        <v>500</v>
      </c>
      <c r="AK13" s="78"/>
      <c r="AL13" s="78" t="str">
        <f>REPLACE(INDEX(GroupVertices[Group],MATCH(Vertices[[#This Row],[Vertex]],GroupVertices[Vertex],0)),1,1,"")</f>
        <v>3</v>
      </c>
      <c r="AM13" s="48"/>
      <c r="AN13" s="48"/>
      <c r="AO13" s="48"/>
      <c r="AP13" s="48"/>
      <c r="AQ13" s="48"/>
      <c r="AR13" s="48"/>
      <c r="AS13" s="112" t="s">
        <v>1279</v>
      </c>
      <c r="AT13" s="112" t="s">
        <v>1279</v>
      </c>
      <c r="AU13" s="112" t="s">
        <v>1279</v>
      </c>
      <c r="AV13" s="112" t="s">
        <v>1279</v>
      </c>
      <c r="AW13" s="112"/>
      <c r="AX13" s="114"/>
      <c r="AY13" s="112"/>
      <c r="AZ13" s="114"/>
      <c r="BA13" s="112"/>
      <c r="BB13" s="114"/>
      <c r="BC13" s="112"/>
      <c r="BD13" s="114"/>
      <c r="BE13" s="112"/>
      <c r="BF13" s="112">
        <v>1</v>
      </c>
      <c r="BG13" s="112">
        <v>1</v>
      </c>
      <c r="BH13" s="2"/>
      <c r="BI13" s="3"/>
      <c r="BJ13" s="3"/>
      <c r="BK13" s="3"/>
      <c r="BL13" s="3"/>
    </row>
    <row r="14" spans="1:64" ht="15">
      <c r="A14" s="65" t="s">
        <v>314</v>
      </c>
      <c r="B14" s="66"/>
      <c r="C14" s="66" t="s">
        <v>64</v>
      </c>
      <c r="D14" s="67">
        <v>167.39958395501932</v>
      </c>
      <c r="E14" s="69"/>
      <c r="F14" s="94" t="s">
        <v>438</v>
      </c>
      <c r="G14" s="66"/>
      <c r="H14" s="70" t="s">
        <v>314</v>
      </c>
      <c r="I14" s="71"/>
      <c r="J14" s="71"/>
      <c r="K14" s="70"/>
      <c r="L14" s="74">
        <v>2.883493413591464</v>
      </c>
      <c r="M14" s="75">
        <v>7464.7607421875</v>
      </c>
      <c r="N14" s="75">
        <v>2002.2115478515625</v>
      </c>
      <c r="O14" s="76"/>
      <c r="P14" s="77"/>
      <c r="Q14" s="77"/>
      <c r="R14" s="80"/>
      <c r="S14" s="48">
        <v>4</v>
      </c>
      <c r="T14" s="48">
        <v>9</v>
      </c>
      <c r="U14" s="49">
        <v>6.281718</v>
      </c>
      <c r="V14" s="49">
        <v>0.002364</v>
      </c>
      <c r="W14" s="49">
        <v>0.004919</v>
      </c>
      <c r="X14" s="49">
        <v>0.786574</v>
      </c>
      <c r="Y14" s="49">
        <v>0.3181818181818182</v>
      </c>
      <c r="Z14" s="49">
        <v>0.18181818181818182</v>
      </c>
      <c r="AA14" s="72">
        <v>14</v>
      </c>
      <c r="AB14" s="72"/>
      <c r="AC14" s="73"/>
      <c r="AD14" s="78" t="s">
        <v>603</v>
      </c>
      <c r="AE14" s="78" t="s">
        <v>615</v>
      </c>
      <c r="AF14" s="78" t="s">
        <v>822</v>
      </c>
      <c r="AG14" s="78" t="s">
        <v>834</v>
      </c>
      <c r="AH14" s="78"/>
      <c r="AI14" s="78" t="s">
        <v>1036</v>
      </c>
      <c r="AJ14" s="78">
        <v>500</v>
      </c>
      <c r="AK14" s="78"/>
      <c r="AL14" s="78" t="str">
        <f>REPLACE(INDEX(GroupVertices[Group],MATCH(Vertices[[#This Row],[Vertex]],GroupVertices[Vertex],0)),1,1,"")</f>
        <v>4</v>
      </c>
      <c r="AM14" s="48"/>
      <c r="AN14" s="48"/>
      <c r="AO14" s="48"/>
      <c r="AP14" s="48"/>
      <c r="AQ14" s="48"/>
      <c r="AR14" s="48"/>
      <c r="AS14" s="112" t="s">
        <v>1279</v>
      </c>
      <c r="AT14" s="112" t="s">
        <v>1279</v>
      </c>
      <c r="AU14" s="112" t="s">
        <v>1279</v>
      </c>
      <c r="AV14" s="112" t="s">
        <v>1279</v>
      </c>
      <c r="AW14" s="112"/>
      <c r="AX14" s="114"/>
      <c r="AY14" s="112"/>
      <c r="AZ14" s="114"/>
      <c r="BA14" s="112"/>
      <c r="BB14" s="114"/>
      <c r="BC14" s="112"/>
      <c r="BD14" s="114"/>
      <c r="BE14" s="112"/>
      <c r="BF14" s="112">
        <v>1</v>
      </c>
      <c r="BG14" s="112">
        <v>1</v>
      </c>
      <c r="BH14" s="2"/>
      <c r="BI14" s="3"/>
      <c r="BJ14" s="3"/>
      <c r="BK14" s="3"/>
      <c r="BL14" s="3"/>
    </row>
    <row r="15" spans="1:64" ht="15">
      <c r="A15" s="65" t="s">
        <v>333</v>
      </c>
      <c r="B15" s="66"/>
      <c r="C15" s="66" t="s">
        <v>64</v>
      </c>
      <c r="D15" s="67">
        <v>191.23858812154253</v>
      </c>
      <c r="E15" s="69"/>
      <c r="F15" s="94" t="s">
        <v>439</v>
      </c>
      <c r="G15" s="66"/>
      <c r="H15" s="70" t="s">
        <v>333</v>
      </c>
      <c r="I15" s="71"/>
      <c r="J15" s="71"/>
      <c r="K15" s="70"/>
      <c r="L15" s="74">
        <v>11.19906137369095</v>
      </c>
      <c r="M15" s="75">
        <v>1549.9342041015625</v>
      </c>
      <c r="N15" s="75">
        <v>7438.03662109375</v>
      </c>
      <c r="O15" s="76"/>
      <c r="P15" s="77"/>
      <c r="Q15" s="77"/>
      <c r="R15" s="80"/>
      <c r="S15" s="48">
        <v>8</v>
      </c>
      <c r="T15" s="48">
        <v>15</v>
      </c>
      <c r="U15" s="49">
        <v>34.015318</v>
      </c>
      <c r="V15" s="49">
        <v>0.002398</v>
      </c>
      <c r="W15" s="49">
        <v>0.006271</v>
      </c>
      <c r="X15" s="49">
        <v>1.149109</v>
      </c>
      <c r="Y15" s="49">
        <v>0.21323529411764705</v>
      </c>
      <c r="Z15" s="49">
        <v>0.35294117647058826</v>
      </c>
      <c r="AA15" s="72">
        <v>15</v>
      </c>
      <c r="AB15" s="72"/>
      <c r="AC15" s="73"/>
      <c r="AD15" s="78" t="s">
        <v>603</v>
      </c>
      <c r="AE15" s="78" t="s">
        <v>616</v>
      </c>
      <c r="AF15" s="78" t="s">
        <v>822</v>
      </c>
      <c r="AG15" s="78" t="s">
        <v>835</v>
      </c>
      <c r="AH15" s="78"/>
      <c r="AI15" s="78" t="s">
        <v>1037</v>
      </c>
      <c r="AJ15" s="78">
        <v>500</v>
      </c>
      <c r="AK15" s="78"/>
      <c r="AL15" s="78" t="str">
        <f>REPLACE(INDEX(GroupVertices[Group],MATCH(Vertices[[#This Row],[Vertex]],GroupVertices[Vertex],0)),1,1,"")</f>
        <v>1</v>
      </c>
      <c r="AM15" s="48"/>
      <c r="AN15" s="48"/>
      <c r="AO15" s="48"/>
      <c r="AP15" s="48"/>
      <c r="AQ15" s="48"/>
      <c r="AR15" s="48"/>
      <c r="AS15" s="112" t="s">
        <v>1279</v>
      </c>
      <c r="AT15" s="112" t="s">
        <v>1279</v>
      </c>
      <c r="AU15" s="112" t="s">
        <v>1279</v>
      </c>
      <c r="AV15" s="112" t="s">
        <v>1279</v>
      </c>
      <c r="AW15" s="112"/>
      <c r="AX15" s="114"/>
      <c r="AY15" s="112"/>
      <c r="AZ15" s="114"/>
      <c r="BA15" s="112"/>
      <c r="BB15" s="114"/>
      <c r="BC15" s="112"/>
      <c r="BD15" s="114"/>
      <c r="BE15" s="112"/>
      <c r="BF15" s="112">
        <v>1</v>
      </c>
      <c r="BG15" s="112">
        <v>1</v>
      </c>
      <c r="BH15" s="2"/>
      <c r="BI15" s="3"/>
      <c r="BJ15" s="3"/>
      <c r="BK15" s="3"/>
      <c r="BL15" s="3"/>
    </row>
    <row r="16" spans="1:64" ht="15">
      <c r="A16" s="65" t="s">
        <v>341</v>
      </c>
      <c r="B16" s="66"/>
      <c r="C16" s="66" t="s">
        <v>64</v>
      </c>
      <c r="D16" s="67">
        <v>175.18464993772113</v>
      </c>
      <c r="E16" s="69"/>
      <c r="F16" s="94" t="s">
        <v>440</v>
      </c>
      <c r="G16" s="66"/>
      <c r="H16" s="70" t="s">
        <v>341</v>
      </c>
      <c r="I16" s="71"/>
      <c r="J16" s="71"/>
      <c r="K16" s="70"/>
      <c r="L16" s="74">
        <v>5.5990953238392605</v>
      </c>
      <c r="M16" s="75">
        <v>8048.0107421875</v>
      </c>
      <c r="N16" s="75">
        <v>2666.623291015625</v>
      </c>
      <c r="O16" s="76"/>
      <c r="P16" s="77"/>
      <c r="Q16" s="77"/>
      <c r="R16" s="80"/>
      <c r="S16" s="48">
        <v>12</v>
      </c>
      <c r="T16" s="48">
        <v>1</v>
      </c>
      <c r="U16" s="49">
        <v>15.338636</v>
      </c>
      <c r="V16" s="49">
        <v>0.00237</v>
      </c>
      <c r="W16" s="49">
        <v>0.004556</v>
      </c>
      <c r="X16" s="49">
        <v>0.862122</v>
      </c>
      <c r="Y16" s="49">
        <v>0.26515151515151514</v>
      </c>
      <c r="Z16" s="49">
        <v>0.08333333333333333</v>
      </c>
      <c r="AA16" s="72">
        <v>16</v>
      </c>
      <c r="AB16" s="72"/>
      <c r="AC16" s="73"/>
      <c r="AD16" s="78" t="s">
        <v>603</v>
      </c>
      <c r="AE16" s="78" t="s">
        <v>617</v>
      </c>
      <c r="AF16" s="78" t="s">
        <v>822</v>
      </c>
      <c r="AG16" s="78" t="s">
        <v>836</v>
      </c>
      <c r="AH16" s="78"/>
      <c r="AI16" s="78" t="s">
        <v>1038</v>
      </c>
      <c r="AJ16" s="78">
        <v>500</v>
      </c>
      <c r="AK16" s="78"/>
      <c r="AL16" s="78" t="str">
        <f>REPLACE(INDEX(GroupVertices[Group],MATCH(Vertices[[#This Row],[Vertex]],GroupVertices[Vertex],0)),1,1,"")</f>
        <v>4</v>
      </c>
      <c r="AM16" s="48"/>
      <c r="AN16" s="48"/>
      <c r="AO16" s="48"/>
      <c r="AP16" s="48"/>
      <c r="AQ16" s="48"/>
      <c r="AR16" s="48"/>
      <c r="AS16" s="112" t="s">
        <v>1279</v>
      </c>
      <c r="AT16" s="112" t="s">
        <v>1279</v>
      </c>
      <c r="AU16" s="112" t="s">
        <v>1279</v>
      </c>
      <c r="AV16" s="112" t="s">
        <v>1279</v>
      </c>
      <c r="AW16" s="112"/>
      <c r="AX16" s="114"/>
      <c r="AY16" s="112"/>
      <c r="AZ16" s="114"/>
      <c r="BA16" s="112"/>
      <c r="BB16" s="114"/>
      <c r="BC16" s="112"/>
      <c r="BD16" s="114"/>
      <c r="BE16" s="112"/>
      <c r="BF16" s="112">
        <v>1</v>
      </c>
      <c r="BG16" s="112">
        <v>1</v>
      </c>
      <c r="BH16" s="2"/>
      <c r="BI16" s="3"/>
      <c r="BJ16" s="3"/>
      <c r="BK16" s="3"/>
      <c r="BL16" s="3"/>
    </row>
    <row r="17" spans="1:64" ht="15">
      <c r="A17" s="65" t="s">
        <v>339</v>
      </c>
      <c r="B17" s="66"/>
      <c r="C17" s="66" t="s">
        <v>64</v>
      </c>
      <c r="D17" s="67">
        <v>613.3766973791426</v>
      </c>
      <c r="E17" s="69"/>
      <c r="F17" s="94" t="s">
        <v>427</v>
      </c>
      <c r="G17" s="66"/>
      <c r="H17" s="70" t="s">
        <v>339</v>
      </c>
      <c r="I17" s="71"/>
      <c r="J17" s="71"/>
      <c r="K17" s="70"/>
      <c r="L17" s="74">
        <v>158.45010053450312</v>
      </c>
      <c r="M17" s="75">
        <v>4557.53125</v>
      </c>
      <c r="N17" s="75">
        <v>4145.40966796875</v>
      </c>
      <c r="O17" s="76"/>
      <c r="P17" s="77"/>
      <c r="Q17" s="77"/>
      <c r="R17" s="80"/>
      <c r="S17" s="48">
        <v>34</v>
      </c>
      <c r="T17" s="48">
        <v>27</v>
      </c>
      <c r="U17" s="49">
        <v>525.118444</v>
      </c>
      <c r="V17" s="49">
        <v>0.002618</v>
      </c>
      <c r="W17" s="49">
        <v>0.015391</v>
      </c>
      <c r="X17" s="49">
        <v>3.286098</v>
      </c>
      <c r="Y17" s="49">
        <v>0.12895927601809956</v>
      </c>
      <c r="Z17" s="49">
        <v>0.17307692307692307</v>
      </c>
      <c r="AA17" s="72">
        <v>17</v>
      </c>
      <c r="AB17" s="72"/>
      <c r="AC17" s="73"/>
      <c r="AD17" s="78" t="s">
        <v>603</v>
      </c>
      <c r="AE17" s="96" t="s">
        <v>618</v>
      </c>
      <c r="AF17" s="78" t="s">
        <v>822</v>
      </c>
      <c r="AG17" s="78" t="s">
        <v>837</v>
      </c>
      <c r="AH17" s="78"/>
      <c r="AI17" s="78" t="s">
        <v>1039</v>
      </c>
      <c r="AJ17" s="78">
        <v>500</v>
      </c>
      <c r="AK17" s="78"/>
      <c r="AL17" s="78" t="str">
        <f>REPLACE(INDEX(GroupVertices[Group],MATCH(Vertices[[#This Row],[Vertex]],GroupVertices[Vertex],0)),1,1,"")</f>
        <v>2</v>
      </c>
      <c r="AM17" s="48"/>
      <c r="AN17" s="48"/>
      <c r="AO17" s="48"/>
      <c r="AP17" s="48"/>
      <c r="AQ17" s="48"/>
      <c r="AR17" s="48"/>
      <c r="AS17" s="112" t="s">
        <v>1279</v>
      </c>
      <c r="AT17" s="112" t="s">
        <v>1279</v>
      </c>
      <c r="AU17" s="112" t="s">
        <v>1279</v>
      </c>
      <c r="AV17" s="112" t="s">
        <v>1279</v>
      </c>
      <c r="AW17" s="112"/>
      <c r="AX17" s="114"/>
      <c r="AY17" s="112"/>
      <c r="AZ17" s="114"/>
      <c r="BA17" s="112"/>
      <c r="BB17" s="114"/>
      <c r="BC17" s="112"/>
      <c r="BD17" s="114"/>
      <c r="BE17" s="112"/>
      <c r="BF17" s="112">
        <v>1</v>
      </c>
      <c r="BG17" s="112">
        <v>1</v>
      </c>
      <c r="BH17" s="2"/>
      <c r="BI17" s="3"/>
      <c r="BJ17" s="3"/>
      <c r="BK17" s="3"/>
      <c r="BL17" s="3"/>
    </row>
    <row r="18" spans="1:64" ht="15">
      <c r="A18" s="65" t="s">
        <v>357</v>
      </c>
      <c r="B18" s="66"/>
      <c r="C18" s="66" t="s">
        <v>64</v>
      </c>
      <c r="D18" s="67">
        <v>274.53896381580927</v>
      </c>
      <c r="E18" s="69"/>
      <c r="F18" s="94" t="s">
        <v>441</v>
      </c>
      <c r="G18" s="66"/>
      <c r="H18" s="70" t="s">
        <v>357</v>
      </c>
      <c r="I18" s="71"/>
      <c r="J18" s="71"/>
      <c r="K18" s="70"/>
      <c r="L18" s="74">
        <v>40.256061001226946</v>
      </c>
      <c r="M18" s="75">
        <v>4692.34326171875</v>
      </c>
      <c r="N18" s="75">
        <v>3572.054931640625</v>
      </c>
      <c r="O18" s="76"/>
      <c r="P18" s="77"/>
      <c r="Q18" s="77"/>
      <c r="R18" s="80"/>
      <c r="S18" s="48">
        <v>23</v>
      </c>
      <c r="T18" s="48">
        <v>8</v>
      </c>
      <c r="U18" s="49">
        <v>130.924538</v>
      </c>
      <c r="V18" s="49">
        <v>0.002469</v>
      </c>
      <c r="W18" s="49">
        <v>0.009868</v>
      </c>
      <c r="X18" s="49">
        <v>1.864682</v>
      </c>
      <c r="Y18" s="49">
        <v>0.16133004926108374</v>
      </c>
      <c r="Z18" s="49">
        <v>0.06896551724137931</v>
      </c>
      <c r="AA18" s="72">
        <v>18</v>
      </c>
      <c r="AB18" s="72"/>
      <c r="AC18" s="73"/>
      <c r="AD18" s="78" t="s">
        <v>603</v>
      </c>
      <c r="AE18" s="96" t="s">
        <v>619</v>
      </c>
      <c r="AF18" s="78" t="s">
        <v>822</v>
      </c>
      <c r="AG18" s="78" t="s">
        <v>838</v>
      </c>
      <c r="AH18" s="78"/>
      <c r="AI18" s="78" t="s">
        <v>1040</v>
      </c>
      <c r="AJ18" s="78">
        <v>500</v>
      </c>
      <c r="AK18" s="78"/>
      <c r="AL18" s="78" t="str">
        <f>REPLACE(INDEX(GroupVertices[Group],MATCH(Vertices[[#This Row],[Vertex]],GroupVertices[Vertex],0)),1,1,"")</f>
        <v>2</v>
      </c>
      <c r="AM18" s="48"/>
      <c r="AN18" s="48"/>
      <c r="AO18" s="48"/>
      <c r="AP18" s="48"/>
      <c r="AQ18" s="48"/>
      <c r="AR18" s="48"/>
      <c r="AS18" s="112" t="s">
        <v>1279</v>
      </c>
      <c r="AT18" s="112" t="s">
        <v>1279</v>
      </c>
      <c r="AU18" s="112" t="s">
        <v>1279</v>
      </c>
      <c r="AV18" s="112" t="s">
        <v>1279</v>
      </c>
      <c r="AW18" s="112"/>
      <c r="AX18" s="114"/>
      <c r="AY18" s="112"/>
      <c r="AZ18" s="114"/>
      <c r="BA18" s="112"/>
      <c r="BB18" s="114"/>
      <c r="BC18" s="112"/>
      <c r="BD18" s="114"/>
      <c r="BE18" s="112"/>
      <c r="BF18" s="112">
        <v>1</v>
      </c>
      <c r="BG18" s="112">
        <v>1</v>
      </c>
      <c r="BH18" s="2"/>
      <c r="BI18" s="3"/>
      <c r="BJ18" s="3"/>
      <c r="BK18" s="3"/>
      <c r="BL18" s="3"/>
    </row>
    <row r="19" spans="1:64" ht="15">
      <c r="A19" s="65" t="s">
        <v>361</v>
      </c>
      <c r="B19" s="66"/>
      <c r="C19" s="66" t="s">
        <v>64</v>
      </c>
      <c r="D19" s="67">
        <v>162</v>
      </c>
      <c r="E19" s="69"/>
      <c r="F19" s="94" t="s">
        <v>442</v>
      </c>
      <c r="G19" s="66"/>
      <c r="H19" s="70" t="s">
        <v>361</v>
      </c>
      <c r="I19" s="71"/>
      <c r="J19" s="71"/>
      <c r="K19" s="70"/>
      <c r="L19" s="74">
        <v>1</v>
      </c>
      <c r="M19" s="75">
        <v>3157.578857421875</v>
      </c>
      <c r="N19" s="75">
        <v>6252.1796875</v>
      </c>
      <c r="O19" s="76"/>
      <c r="P19" s="77"/>
      <c r="Q19" s="77"/>
      <c r="R19" s="80"/>
      <c r="S19" s="48">
        <v>1</v>
      </c>
      <c r="T19" s="48">
        <v>0</v>
      </c>
      <c r="U19" s="49">
        <v>0</v>
      </c>
      <c r="V19" s="49">
        <v>0.002309</v>
      </c>
      <c r="W19" s="49">
        <v>0.001263</v>
      </c>
      <c r="X19" s="49">
        <v>0.221608</v>
      </c>
      <c r="Y19" s="49">
        <v>0</v>
      </c>
      <c r="Z19" s="49">
        <v>0</v>
      </c>
      <c r="AA19" s="72">
        <v>19</v>
      </c>
      <c r="AB19" s="72"/>
      <c r="AC19" s="73"/>
      <c r="AD19" s="78" t="s">
        <v>603</v>
      </c>
      <c r="AE19" s="78" t="s">
        <v>620</v>
      </c>
      <c r="AF19" s="78" t="s">
        <v>822</v>
      </c>
      <c r="AG19" s="78" t="s">
        <v>839</v>
      </c>
      <c r="AH19" s="78"/>
      <c r="AI19" s="78">
        <v>0</v>
      </c>
      <c r="AJ19" s="78">
        <v>1</v>
      </c>
      <c r="AK19" s="78"/>
      <c r="AL19" s="78" t="str">
        <f>REPLACE(INDEX(GroupVertices[Group],MATCH(Vertices[[#This Row],[Vertex]],GroupVertices[Vertex],0)),1,1,"")</f>
        <v>1</v>
      </c>
      <c r="AM19" s="48"/>
      <c r="AN19" s="48"/>
      <c r="AO19" s="48"/>
      <c r="AP19" s="48"/>
      <c r="AQ19" s="48"/>
      <c r="AR19" s="48"/>
      <c r="AS19" s="48"/>
      <c r="AT19" s="48"/>
      <c r="AU19" s="48"/>
      <c r="AV19" s="48"/>
      <c r="AW19" s="48"/>
      <c r="AX19" s="49"/>
      <c r="AY19" s="48"/>
      <c r="AZ19" s="49"/>
      <c r="BA19" s="48"/>
      <c r="BB19" s="49"/>
      <c r="BC19" s="48"/>
      <c r="BD19" s="49"/>
      <c r="BE19" s="48"/>
      <c r="BF19" s="48"/>
      <c r="BG19" s="48"/>
      <c r="BH19" s="2"/>
      <c r="BI19" s="3"/>
      <c r="BJ19" s="3"/>
      <c r="BK19" s="3"/>
      <c r="BL19" s="3"/>
    </row>
    <row r="20" spans="1:64" ht="15">
      <c r="A20" s="65" t="s">
        <v>201</v>
      </c>
      <c r="B20" s="66"/>
      <c r="C20" s="66" t="s">
        <v>64</v>
      </c>
      <c r="D20" s="67">
        <v>162.69112963733707</v>
      </c>
      <c r="E20" s="69"/>
      <c r="F20" s="94" t="s">
        <v>443</v>
      </c>
      <c r="G20" s="66"/>
      <c r="H20" s="70" t="s">
        <v>201</v>
      </c>
      <c r="I20" s="71"/>
      <c r="J20" s="71"/>
      <c r="K20" s="70"/>
      <c r="L20" s="74">
        <v>1.2410811889779325</v>
      </c>
      <c r="M20" s="75">
        <v>5243.10400390625</v>
      </c>
      <c r="N20" s="75">
        <v>2735.6552734375</v>
      </c>
      <c r="O20" s="76"/>
      <c r="P20" s="77"/>
      <c r="Q20" s="77"/>
      <c r="R20" s="80"/>
      <c r="S20" s="48">
        <v>1</v>
      </c>
      <c r="T20" s="48">
        <v>5</v>
      </c>
      <c r="U20" s="49">
        <v>0.80404</v>
      </c>
      <c r="V20" s="49">
        <v>0.002336</v>
      </c>
      <c r="W20" s="49">
        <v>0.002892</v>
      </c>
      <c r="X20" s="49">
        <v>0.512388</v>
      </c>
      <c r="Y20" s="49">
        <v>0.36666666666666664</v>
      </c>
      <c r="Z20" s="49">
        <v>0</v>
      </c>
      <c r="AA20" s="72">
        <v>20</v>
      </c>
      <c r="AB20" s="72"/>
      <c r="AC20" s="73"/>
      <c r="AD20" s="78" t="s">
        <v>603</v>
      </c>
      <c r="AE20" s="78" t="s">
        <v>621</v>
      </c>
      <c r="AF20" s="78" t="s">
        <v>822</v>
      </c>
      <c r="AG20" s="78" t="s">
        <v>840</v>
      </c>
      <c r="AH20" s="78"/>
      <c r="AI20" s="78" t="s">
        <v>1041</v>
      </c>
      <c r="AJ20" s="78">
        <v>124</v>
      </c>
      <c r="AK20" s="78"/>
      <c r="AL20" s="78" t="str">
        <f>REPLACE(INDEX(GroupVertices[Group],MATCH(Vertices[[#This Row],[Vertex]],GroupVertices[Vertex],0)),1,1,"")</f>
        <v>2</v>
      </c>
      <c r="AM20" s="48"/>
      <c r="AN20" s="48"/>
      <c r="AO20" s="48"/>
      <c r="AP20" s="48"/>
      <c r="AQ20" s="48"/>
      <c r="AR20" s="48"/>
      <c r="AS20" s="112" t="s">
        <v>1279</v>
      </c>
      <c r="AT20" s="112" t="s">
        <v>1279</v>
      </c>
      <c r="AU20" s="112" t="s">
        <v>1279</v>
      </c>
      <c r="AV20" s="112" t="s">
        <v>1279</v>
      </c>
      <c r="AW20" s="112"/>
      <c r="AX20" s="114"/>
      <c r="AY20" s="112"/>
      <c r="AZ20" s="114"/>
      <c r="BA20" s="112"/>
      <c r="BB20" s="114"/>
      <c r="BC20" s="112"/>
      <c r="BD20" s="114"/>
      <c r="BE20" s="112"/>
      <c r="BF20" s="112">
        <v>1</v>
      </c>
      <c r="BG20" s="112">
        <v>1</v>
      </c>
      <c r="BH20" s="2"/>
      <c r="BI20" s="3"/>
      <c r="BJ20" s="3"/>
      <c r="BK20" s="3"/>
      <c r="BL20" s="3"/>
    </row>
    <row r="21" spans="1:64" ht="15">
      <c r="A21" s="65" t="s">
        <v>213</v>
      </c>
      <c r="B21" s="66"/>
      <c r="C21" s="66" t="s">
        <v>64</v>
      </c>
      <c r="D21" s="67">
        <v>203.1530006836576</v>
      </c>
      <c r="E21" s="69"/>
      <c r="F21" s="94" t="s">
        <v>444</v>
      </c>
      <c r="G21" s="66"/>
      <c r="H21" s="70" t="s">
        <v>213</v>
      </c>
      <c r="I21" s="71"/>
      <c r="J21" s="71"/>
      <c r="K21" s="70"/>
      <c r="L21" s="74">
        <v>15.3550700170411</v>
      </c>
      <c r="M21" s="75">
        <v>5029.423828125</v>
      </c>
      <c r="N21" s="75">
        <v>4860.3427734375</v>
      </c>
      <c r="O21" s="76"/>
      <c r="P21" s="77"/>
      <c r="Q21" s="77"/>
      <c r="R21" s="80"/>
      <c r="S21" s="48">
        <v>15</v>
      </c>
      <c r="T21" s="48">
        <v>5</v>
      </c>
      <c r="U21" s="49">
        <v>47.876197</v>
      </c>
      <c r="V21" s="49">
        <v>0.002392</v>
      </c>
      <c r="W21" s="49">
        <v>0.005692</v>
      </c>
      <c r="X21" s="49">
        <v>1.268857</v>
      </c>
      <c r="Y21" s="49">
        <v>0.19583333333333333</v>
      </c>
      <c r="Z21" s="49">
        <v>0.125</v>
      </c>
      <c r="AA21" s="72">
        <v>21</v>
      </c>
      <c r="AB21" s="72"/>
      <c r="AC21" s="73"/>
      <c r="AD21" s="78" t="s">
        <v>603</v>
      </c>
      <c r="AE21" s="96" t="s">
        <v>622</v>
      </c>
      <c r="AF21" s="78" t="s">
        <v>822</v>
      </c>
      <c r="AG21" s="78" t="s">
        <v>841</v>
      </c>
      <c r="AH21" s="78"/>
      <c r="AI21" s="78" t="s">
        <v>1042</v>
      </c>
      <c r="AJ21" s="78">
        <v>500</v>
      </c>
      <c r="AK21" s="78"/>
      <c r="AL21" s="78" t="str">
        <f>REPLACE(INDEX(GroupVertices[Group],MATCH(Vertices[[#This Row],[Vertex]],GroupVertices[Vertex],0)),1,1,"")</f>
        <v>2</v>
      </c>
      <c r="AM21" s="48"/>
      <c r="AN21" s="48"/>
      <c r="AO21" s="48"/>
      <c r="AP21" s="48"/>
      <c r="AQ21" s="48"/>
      <c r="AR21" s="48"/>
      <c r="AS21" s="112" t="s">
        <v>1279</v>
      </c>
      <c r="AT21" s="112" t="s">
        <v>1279</v>
      </c>
      <c r="AU21" s="112" t="s">
        <v>1279</v>
      </c>
      <c r="AV21" s="112" t="s">
        <v>1279</v>
      </c>
      <c r="AW21" s="112"/>
      <c r="AX21" s="114"/>
      <c r="AY21" s="112"/>
      <c r="AZ21" s="114"/>
      <c r="BA21" s="112"/>
      <c r="BB21" s="114"/>
      <c r="BC21" s="112"/>
      <c r="BD21" s="114"/>
      <c r="BE21" s="112"/>
      <c r="BF21" s="112">
        <v>1</v>
      </c>
      <c r="BG21" s="112">
        <v>1</v>
      </c>
      <c r="BH21" s="2"/>
      <c r="BI21" s="3"/>
      <c r="BJ21" s="3"/>
      <c r="BK21" s="3"/>
      <c r="BL21" s="3"/>
    </row>
    <row r="22" spans="1:64" ht="15">
      <c r="A22" s="65" t="s">
        <v>283</v>
      </c>
      <c r="B22" s="66"/>
      <c r="C22" s="66" t="s">
        <v>64</v>
      </c>
      <c r="D22" s="67">
        <v>364.60942982258706</v>
      </c>
      <c r="E22" s="69"/>
      <c r="F22" s="94" t="s">
        <v>445</v>
      </c>
      <c r="G22" s="66"/>
      <c r="H22" s="70" t="s">
        <v>283</v>
      </c>
      <c r="I22" s="71"/>
      <c r="J22" s="71"/>
      <c r="K22" s="70"/>
      <c r="L22" s="74">
        <v>71.67461674480047</v>
      </c>
      <c r="M22" s="75">
        <v>4834.61669921875</v>
      </c>
      <c r="N22" s="75">
        <v>3275.406005859375</v>
      </c>
      <c r="O22" s="76"/>
      <c r="P22" s="77"/>
      <c r="Q22" s="77"/>
      <c r="R22" s="80"/>
      <c r="S22" s="48">
        <v>24</v>
      </c>
      <c r="T22" s="48">
        <v>10</v>
      </c>
      <c r="U22" s="49">
        <v>235.709883</v>
      </c>
      <c r="V22" s="49">
        <v>0.002488</v>
      </c>
      <c r="W22" s="49">
        <v>0.009442</v>
      </c>
      <c r="X22" s="49">
        <v>2.237057</v>
      </c>
      <c r="Y22" s="49">
        <v>0.1310483870967742</v>
      </c>
      <c r="Z22" s="49">
        <v>0.0625</v>
      </c>
      <c r="AA22" s="72">
        <v>22</v>
      </c>
      <c r="AB22" s="72"/>
      <c r="AC22" s="73"/>
      <c r="AD22" s="78" t="s">
        <v>603</v>
      </c>
      <c r="AE22" s="96" t="s">
        <v>623</v>
      </c>
      <c r="AF22" s="78" t="s">
        <v>822</v>
      </c>
      <c r="AG22" s="78" t="s">
        <v>842</v>
      </c>
      <c r="AH22" s="78"/>
      <c r="AI22" s="78" t="s">
        <v>1043</v>
      </c>
      <c r="AJ22" s="78">
        <v>500</v>
      </c>
      <c r="AK22" s="78"/>
      <c r="AL22" s="78" t="str">
        <f>REPLACE(INDEX(GroupVertices[Group],MATCH(Vertices[[#This Row],[Vertex]],GroupVertices[Vertex],0)),1,1,"")</f>
        <v>2</v>
      </c>
      <c r="AM22" s="48"/>
      <c r="AN22" s="48"/>
      <c r="AO22" s="48"/>
      <c r="AP22" s="48"/>
      <c r="AQ22" s="48"/>
      <c r="AR22" s="48"/>
      <c r="AS22" s="112" t="s">
        <v>1279</v>
      </c>
      <c r="AT22" s="112" t="s">
        <v>1279</v>
      </c>
      <c r="AU22" s="112" t="s">
        <v>1279</v>
      </c>
      <c r="AV22" s="112" t="s">
        <v>1279</v>
      </c>
      <c r="AW22" s="112"/>
      <c r="AX22" s="114"/>
      <c r="AY22" s="112"/>
      <c r="AZ22" s="114"/>
      <c r="BA22" s="112"/>
      <c r="BB22" s="114"/>
      <c r="BC22" s="112"/>
      <c r="BD22" s="114"/>
      <c r="BE22" s="112"/>
      <c r="BF22" s="112">
        <v>1</v>
      </c>
      <c r="BG22" s="112">
        <v>1</v>
      </c>
      <c r="BH22" s="2"/>
      <c r="BI22" s="3"/>
      <c r="BJ22" s="3"/>
      <c r="BK22" s="3"/>
      <c r="BL22" s="3"/>
    </row>
    <row r="23" spans="1:64" ht="15">
      <c r="A23" s="65" t="s">
        <v>293</v>
      </c>
      <c r="B23" s="66"/>
      <c r="C23" s="66" t="s">
        <v>64</v>
      </c>
      <c r="D23" s="67">
        <v>209.99568436374</v>
      </c>
      <c r="E23" s="69"/>
      <c r="F23" s="94" t="s">
        <v>436</v>
      </c>
      <c r="G23" s="66"/>
      <c r="H23" s="70" t="s">
        <v>293</v>
      </c>
      <c r="I23" s="71"/>
      <c r="J23" s="71"/>
      <c r="K23" s="70"/>
      <c r="L23" s="74">
        <v>17.741948293235787</v>
      </c>
      <c r="M23" s="75">
        <v>5002.1279296875</v>
      </c>
      <c r="N23" s="75">
        <v>3205.746337890625</v>
      </c>
      <c r="O23" s="76"/>
      <c r="P23" s="77"/>
      <c r="Q23" s="77"/>
      <c r="R23" s="80"/>
      <c r="S23" s="48">
        <v>4</v>
      </c>
      <c r="T23" s="48">
        <v>17</v>
      </c>
      <c r="U23" s="49">
        <v>55.836775</v>
      </c>
      <c r="V23" s="49">
        <v>0.002421</v>
      </c>
      <c r="W23" s="49">
        <v>0.007435</v>
      </c>
      <c r="X23" s="49">
        <v>1.40454</v>
      </c>
      <c r="Y23" s="49">
        <v>0.20714285714285716</v>
      </c>
      <c r="Z23" s="49">
        <v>0</v>
      </c>
      <c r="AA23" s="72">
        <v>23</v>
      </c>
      <c r="AB23" s="72"/>
      <c r="AC23" s="73"/>
      <c r="AD23" s="78" t="s">
        <v>603</v>
      </c>
      <c r="AE23" s="78" t="s">
        <v>624</v>
      </c>
      <c r="AF23" s="78" t="s">
        <v>822</v>
      </c>
      <c r="AG23" s="78" t="s">
        <v>843</v>
      </c>
      <c r="AH23" s="78"/>
      <c r="AI23" s="78" t="s">
        <v>1044</v>
      </c>
      <c r="AJ23" s="78">
        <v>500</v>
      </c>
      <c r="AK23" s="78"/>
      <c r="AL23" s="78" t="str">
        <f>REPLACE(INDEX(GroupVertices[Group],MATCH(Vertices[[#This Row],[Vertex]],GroupVertices[Vertex],0)),1,1,"")</f>
        <v>2</v>
      </c>
      <c r="AM23" s="48"/>
      <c r="AN23" s="48"/>
      <c r="AO23" s="48"/>
      <c r="AP23" s="48"/>
      <c r="AQ23" s="48"/>
      <c r="AR23" s="48"/>
      <c r="AS23" s="112" t="s">
        <v>1279</v>
      </c>
      <c r="AT23" s="112" t="s">
        <v>1279</v>
      </c>
      <c r="AU23" s="112" t="s">
        <v>1279</v>
      </c>
      <c r="AV23" s="112" t="s">
        <v>1279</v>
      </c>
      <c r="AW23" s="112"/>
      <c r="AX23" s="114"/>
      <c r="AY23" s="112"/>
      <c r="AZ23" s="114"/>
      <c r="BA23" s="112"/>
      <c r="BB23" s="114"/>
      <c r="BC23" s="112"/>
      <c r="BD23" s="114"/>
      <c r="BE23" s="112"/>
      <c r="BF23" s="112">
        <v>1</v>
      </c>
      <c r="BG23" s="112">
        <v>1</v>
      </c>
      <c r="BH23" s="2"/>
      <c r="BI23" s="3"/>
      <c r="BJ23" s="3"/>
      <c r="BK23" s="3"/>
      <c r="BL23" s="3"/>
    </row>
    <row r="24" spans="1:64" ht="15">
      <c r="A24" s="65" t="s">
        <v>295</v>
      </c>
      <c r="B24" s="66"/>
      <c r="C24" s="66" t="s">
        <v>64</v>
      </c>
      <c r="D24" s="67">
        <v>235.74731011934222</v>
      </c>
      <c r="E24" s="69"/>
      <c r="F24" s="94" t="s">
        <v>446</v>
      </c>
      <c r="G24" s="66"/>
      <c r="H24" s="70" t="s">
        <v>295</v>
      </c>
      <c r="I24" s="71"/>
      <c r="J24" s="71"/>
      <c r="K24" s="70"/>
      <c r="L24" s="74">
        <v>26.724680648913264</v>
      </c>
      <c r="M24" s="75">
        <v>4788.76220703125</v>
      </c>
      <c r="N24" s="75">
        <v>3954.01611328125</v>
      </c>
      <c r="O24" s="76"/>
      <c r="P24" s="77"/>
      <c r="Q24" s="77"/>
      <c r="R24" s="80"/>
      <c r="S24" s="48">
        <v>20</v>
      </c>
      <c r="T24" s="48">
        <v>4</v>
      </c>
      <c r="U24" s="49">
        <v>85.795463</v>
      </c>
      <c r="V24" s="49">
        <v>0.002439</v>
      </c>
      <c r="W24" s="49">
        <v>0.008138</v>
      </c>
      <c r="X24" s="49">
        <v>1.590175</v>
      </c>
      <c r="Y24" s="49">
        <v>0.20108695652173914</v>
      </c>
      <c r="Z24" s="49">
        <v>0</v>
      </c>
      <c r="AA24" s="72">
        <v>24</v>
      </c>
      <c r="AB24" s="72"/>
      <c r="AC24" s="73"/>
      <c r="AD24" s="78" t="s">
        <v>603</v>
      </c>
      <c r="AE24" s="96" t="s">
        <v>625</v>
      </c>
      <c r="AF24" s="78" t="s">
        <v>822</v>
      </c>
      <c r="AG24" s="78" t="s">
        <v>844</v>
      </c>
      <c r="AH24" s="78"/>
      <c r="AI24" s="78" t="s">
        <v>1045</v>
      </c>
      <c r="AJ24" s="78">
        <v>500</v>
      </c>
      <c r="AK24" s="78"/>
      <c r="AL24" s="78" t="str">
        <f>REPLACE(INDEX(GroupVertices[Group],MATCH(Vertices[[#This Row],[Vertex]],GroupVertices[Vertex],0)),1,1,"")</f>
        <v>2</v>
      </c>
      <c r="AM24" s="48"/>
      <c r="AN24" s="48"/>
      <c r="AO24" s="48"/>
      <c r="AP24" s="48"/>
      <c r="AQ24" s="48"/>
      <c r="AR24" s="48"/>
      <c r="AS24" s="112" t="s">
        <v>1279</v>
      </c>
      <c r="AT24" s="112" t="s">
        <v>1279</v>
      </c>
      <c r="AU24" s="112" t="s">
        <v>1279</v>
      </c>
      <c r="AV24" s="112" t="s">
        <v>1279</v>
      </c>
      <c r="AW24" s="112"/>
      <c r="AX24" s="114"/>
      <c r="AY24" s="112"/>
      <c r="AZ24" s="114"/>
      <c r="BA24" s="112"/>
      <c r="BB24" s="114"/>
      <c r="BC24" s="112"/>
      <c r="BD24" s="114"/>
      <c r="BE24" s="112"/>
      <c r="BF24" s="112">
        <v>1</v>
      </c>
      <c r="BG24" s="112">
        <v>1</v>
      </c>
      <c r="BH24" s="2"/>
      <c r="BI24" s="3"/>
      <c r="BJ24" s="3"/>
      <c r="BK24" s="3"/>
      <c r="BL24" s="3"/>
    </row>
    <row r="25" spans="1:64" ht="15">
      <c r="A25" s="65" t="s">
        <v>362</v>
      </c>
      <c r="B25" s="66"/>
      <c r="C25" s="66" t="s">
        <v>64</v>
      </c>
      <c r="D25" s="67">
        <v>162</v>
      </c>
      <c r="E25" s="69"/>
      <c r="F25" s="94" t="s">
        <v>447</v>
      </c>
      <c r="G25" s="66"/>
      <c r="H25" s="70" t="s">
        <v>362</v>
      </c>
      <c r="I25" s="71"/>
      <c r="J25" s="71"/>
      <c r="K25" s="70"/>
      <c r="L25" s="74">
        <v>1</v>
      </c>
      <c r="M25" s="75">
        <v>582.762939453125</v>
      </c>
      <c r="N25" s="75">
        <v>4442.41748046875</v>
      </c>
      <c r="O25" s="76"/>
      <c r="P25" s="77"/>
      <c r="Q25" s="77"/>
      <c r="R25" s="80"/>
      <c r="S25" s="48">
        <v>1</v>
      </c>
      <c r="T25" s="48">
        <v>0</v>
      </c>
      <c r="U25" s="49">
        <v>0</v>
      </c>
      <c r="V25" s="49">
        <v>0.002309</v>
      </c>
      <c r="W25" s="49">
        <v>0.001263</v>
      </c>
      <c r="X25" s="49">
        <v>0.221608</v>
      </c>
      <c r="Y25" s="49">
        <v>0</v>
      </c>
      <c r="Z25" s="49">
        <v>0</v>
      </c>
      <c r="AA25" s="72">
        <v>25</v>
      </c>
      <c r="AB25" s="72"/>
      <c r="AC25" s="73"/>
      <c r="AD25" s="78" t="s">
        <v>603</v>
      </c>
      <c r="AE25" s="78" t="s">
        <v>626</v>
      </c>
      <c r="AF25" s="78" t="s">
        <v>822</v>
      </c>
      <c r="AG25" s="78" t="s">
        <v>845</v>
      </c>
      <c r="AH25" s="78"/>
      <c r="AI25" s="78" t="s">
        <v>1046</v>
      </c>
      <c r="AJ25" s="78">
        <v>500</v>
      </c>
      <c r="AK25" s="78"/>
      <c r="AL25" s="78" t="str">
        <f>REPLACE(INDEX(GroupVertices[Group],MATCH(Vertices[[#This Row],[Vertex]],GroupVertices[Vertex],0)),1,1,"")</f>
        <v>1</v>
      </c>
      <c r="AM25" s="48"/>
      <c r="AN25" s="48"/>
      <c r="AO25" s="48"/>
      <c r="AP25" s="48"/>
      <c r="AQ25" s="48"/>
      <c r="AR25" s="48"/>
      <c r="AS25" s="48"/>
      <c r="AT25" s="48"/>
      <c r="AU25" s="48"/>
      <c r="AV25" s="48"/>
      <c r="AW25" s="48"/>
      <c r="AX25" s="49"/>
      <c r="AY25" s="48"/>
      <c r="AZ25" s="49"/>
      <c r="BA25" s="48"/>
      <c r="BB25" s="49"/>
      <c r="BC25" s="48"/>
      <c r="BD25" s="49"/>
      <c r="BE25" s="48"/>
      <c r="BF25" s="48"/>
      <c r="BG25" s="48"/>
      <c r="BH25" s="2"/>
      <c r="BI25" s="3"/>
      <c r="BJ25" s="3"/>
      <c r="BK25" s="3"/>
      <c r="BL25" s="3"/>
    </row>
    <row r="26" spans="1:64" ht="15">
      <c r="A26" s="65" t="s">
        <v>202</v>
      </c>
      <c r="B26" s="66"/>
      <c r="C26" s="66" t="s">
        <v>64</v>
      </c>
      <c r="D26" s="67">
        <v>162.36292987629437</v>
      </c>
      <c r="E26" s="69"/>
      <c r="F26" s="94" t="s">
        <v>448</v>
      </c>
      <c r="G26" s="66"/>
      <c r="H26" s="70" t="s">
        <v>202</v>
      </c>
      <c r="I26" s="71"/>
      <c r="J26" s="71"/>
      <c r="K26" s="70"/>
      <c r="L26" s="74">
        <v>1.1265979077815043</v>
      </c>
      <c r="M26" s="75">
        <v>4163.4013671875</v>
      </c>
      <c r="N26" s="75">
        <v>7217.90380859375</v>
      </c>
      <c r="O26" s="76"/>
      <c r="P26" s="77"/>
      <c r="Q26" s="77"/>
      <c r="R26" s="80"/>
      <c r="S26" s="48">
        <v>1</v>
      </c>
      <c r="T26" s="48">
        <v>4</v>
      </c>
      <c r="U26" s="49">
        <v>0.422222</v>
      </c>
      <c r="V26" s="49">
        <v>0.002331</v>
      </c>
      <c r="W26" s="49">
        <v>0.003075</v>
      </c>
      <c r="X26" s="49">
        <v>0.443049</v>
      </c>
      <c r="Y26" s="49">
        <v>0.5</v>
      </c>
      <c r="Z26" s="49">
        <v>0</v>
      </c>
      <c r="AA26" s="72">
        <v>26</v>
      </c>
      <c r="AB26" s="72"/>
      <c r="AC26" s="73"/>
      <c r="AD26" s="78" t="s">
        <v>603</v>
      </c>
      <c r="AE26" s="78" t="s">
        <v>627</v>
      </c>
      <c r="AF26" s="78" t="s">
        <v>822</v>
      </c>
      <c r="AG26" s="78" t="s">
        <v>846</v>
      </c>
      <c r="AH26" s="78"/>
      <c r="AI26" s="78" t="s">
        <v>1047</v>
      </c>
      <c r="AJ26" s="78">
        <v>32</v>
      </c>
      <c r="AK26" s="78"/>
      <c r="AL26" s="78" t="str">
        <f>REPLACE(INDEX(GroupVertices[Group],MATCH(Vertices[[#This Row],[Vertex]],GroupVertices[Vertex],0)),1,1,"")</f>
        <v>2</v>
      </c>
      <c r="AM26" s="48"/>
      <c r="AN26" s="48"/>
      <c r="AO26" s="48"/>
      <c r="AP26" s="48"/>
      <c r="AQ26" s="48"/>
      <c r="AR26" s="48"/>
      <c r="AS26" s="112" t="s">
        <v>1279</v>
      </c>
      <c r="AT26" s="112" t="s">
        <v>1279</v>
      </c>
      <c r="AU26" s="112" t="s">
        <v>1279</v>
      </c>
      <c r="AV26" s="112" t="s">
        <v>1279</v>
      </c>
      <c r="AW26" s="112"/>
      <c r="AX26" s="114"/>
      <c r="AY26" s="112"/>
      <c r="AZ26" s="114"/>
      <c r="BA26" s="112"/>
      <c r="BB26" s="114"/>
      <c r="BC26" s="112"/>
      <c r="BD26" s="114"/>
      <c r="BE26" s="112"/>
      <c r="BF26" s="112">
        <v>1</v>
      </c>
      <c r="BG26" s="112">
        <v>1</v>
      </c>
      <c r="BH26" s="2"/>
      <c r="BI26" s="3"/>
      <c r="BJ26" s="3"/>
      <c r="BK26" s="3"/>
      <c r="BL26" s="3"/>
    </row>
    <row r="27" spans="1:64" ht="15">
      <c r="A27" s="65" t="s">
        <v>363</v>
      </c>
      <c r="B27" s="66"/>
      <c r="C27" s="66" t="s">
        <v>64</v>
      </c>
      <c r="D27" s="67">
        <v>190.71966498082767</v>
      </c>
      <c r="E27" s="69"/>
      <c r="F27" s="94" t="s">
        <v>449</v>
      </c>
      <c r="G27" s="66"/>
      <c r="H27" s="70" t="s">
        <v>363</v>
      </c>
      <c r="I27" s="71"/>
      <c r="J27" s="71"/>
      <c r="K27" s="70"/>
      <c r="L27" s="74">
        <v>11.018049590961262</v>
      </c>
      <c r="M27" s="75">
        <v>4233.3212890625</v>
      </c>
      <c r="N27" s="75">
        <v>4236.654296875</v>
      </c>
      <c r="O27" s="76"/>
      <c r="P27" s="77"/>
      <c r="Q27" s="77"/>
      <c r="R27" s="80"/>
      <c r="S27" s="48">
        <v>18</v>
      </c>
      <c r="T27" s="48">
        <v>0</v>
      </c>
      <c r="U27" s="49">
        <v>33.411618</v>
      </c>
      <c r="V27" s="49">
        <v>0.002404</v>
      </c>
      <c r="W27" s="49">
        <v>0.006795</v>
      </c>
      <c r="X27" s="49">
        <v>1.207</v>
      </c>
      <c r="Y27" s="49">
        <v>0.23202614379084968</v>
      </c>
      <c r="Z27" s="49">
        <v>0</v>
      </c>
      <c r="AA27" s="72">
        <v>27</v>
      </c>
      <c r="AB27" s="72"/>
      <c r="AC27" s="73"/>
      <c r="AD27" s="78" t="s">
        <v>603</v>
      </c>
      <c r="AE27" s="78" t="s">
        <v>628</v>
      </c>
      <c r="AF27" s="78" t="s">
        <v>822</v>
      </c>
      <c r="AG27" s="78" t="s">
        <v>847</v>
      </c>
      <c r="AH27" s="78"/>
      <c r="AI27" s="78" t="s">
        <v>1048</v>
      </c>
      <c r="AJ27" s="78">
        <v>397</v>
      </c>
      <c r="AK27" s="78"/>
      <c r="AL27" s="78" t="str">
        <f>REPLACE(INDEX(GroupVertices[Group],MATCH(Vertices[[#This Row],[Vertex]],GroupVertices[Vertex],0)),1,1,"")</f>
        <v>2</v>
      </c>
      <c r="AM27" s="48"/>
      <c r="AN27" s="48"/>
      <c r="AO27" s="48"/>
      <c r="AP27" s="48"/>
      <c r="AQ27" s="48"/>
      <c r="AR27" s="48"/>
      <c r="AS27" s="48"/>
      <c r="AT27" s="48"/>
      <c r="AU27" s="48"/>
      <c r="AV27" s="48"/>
      <c r="AW27" s="48"/>
      <c r="AX27" s="49"/>
      <c r="AY27" s="48"/>
      <c r="AZ27" s="49"/>
      <c r="BA27" s="48"/>
      <c r="BB27" s="49"/>
      <c r="BC27" s="48"/>
      <c r="BD27" s="49"/>
      <c r="BE27" s="48"/>
      <c r="BF27" s="48"/>
      <c r="BG27" s="48"/>
      <c r="BH27" s="2"/>
      <c r="BI27" s="3"/>
      <c r="BJ27" s="3"/>
      <c r="BK27" s="3"/>
      <c r="BL27" s="3"/>
    </row>
    <row r="28" spans="1:64" ht="15">
      <c r="A28" s="65" t="s">
        <v>309</v>
      </c>
      <c r="B28" s="66"/>
      <c r="C28" s="66" t="s">
        <v>64</v>
      </c>
      <c r="D28" s="67">
        <v>324.72501012080994</v>
      </c>
      <c r="E28" s="69"/>
      <c r="F28" s="94" t="s">
        <v>440</v>
      </c>
      <c r="G28" s="66"/>
      <c r="H28" s="70" t="s">
        <v>309</v>
      </c>
      <c r="I28" s="71"/>
      <c r="J28" s="71"/>
      <c r="K28" s="70"/>
      <c r="L28" s="74">
        <v>57.76205562175631</v>
      </c>
      <c r="M28" s="75">
        <v>7796.87841796875</v>
      </c>
      <c r="N28" s="75">
        <v>2963.4931640625</v>
      </c>
      <c r="O28" s="76"/>
      <c r="P28" s="77"/>
      <c r="Q28" s="77"/>
      <c r="R28" s="80"/>
      <c r="S28" s="48">
        <v>29</v>
      </c>
      <c r="T28" s="48">
        <v>9</v>
      </c>
      <c r="U28" s="49">
        <v>189.309516</v>
      </c>
      <c r="V28" s="49">
        <v>0.002494</v>
      </c>
      <c r="W28" s="49">
        <v>0.009898</v>
      </c>
      <c r="X28" s="49">
        <v>2.16951</v>
      </c>
      <c r="Y28" s="49">
        <v>0.16193181818181818</v>
      </c>
      <c r="Z28" s="49">
        <v>0.15151515151515152</v>
      </c>
      <c r="AA28" s="72">
        <v>28</v>
      </c>
      <c r="AB28" s="72"/>
      <c r="AC28" s="73"/>
      <c r="AD28" s="78" t="s">
        <v>603</v>
      </c>
      <c r="AE28" s="78" t="s">
        <v>629</v>
      </c>
      <c r="AF28" s="78" t="s">
        <v>822</v>
      </c>
      <c r="AG28" s="78" t="s">
        <v>848</v>
      </c>
      <c r="AH28" s="78"/>
      <c r="AI28" s="78" t="s">
        <v>1049</v>
      </c>
      <c r="AJ28" s="78">
        <v>500</v>
      </c>
      <c r="AK28" s="78"/>
      <c r="AL28" s="78" t="str">
        <f>REPLACE(INDEX(GroupVertices[Group],MATCH(Vertices[[#This Row],[Vertex]],GroupVertices[Vertex],0)),1,1,"")</f>
        <v>4</v>
      </c>
      <c r="AM28" s="48"/>
      <c r="AN28" s="48"/>
      <c r="AO28" s="48"/>
      <c r="AP28" s="48"/>
      <c r="AQ28" s="48"/>
      <c r="AR28" s="48"/>
      <c r="AS28" s="112" t="s">
        <v>1279</v>
      </c>
      <c r="AT28" s="112" t="s">
        <v>1279</v>
      </c>
      <c r="AU28" s="112" t="s">
        <v>1279</v>
      </c>
      <c r="AV28" s="112" t="s">
        <v>1279</v>
      </c>
      <c r="AW28" s="112"/>
      <c r="AX28" s="114"/>
      <c r="AY28" s="112"/>
      <c r="AZ28" s="114"/>
      <c r="BA28" s="112"/>
      <c r="BB28" s="114"/>
      <c r="BC28" s="112"/>
      <c r="BD28" s="114"/>
      <c r="BE28" s="112"/>
      <c r="BF28" s="112">
        <v>1</v>
      </c>
      <c r="BG28" s="112">
        <v>1</v>
      </c>
      <c r="BH28" s="2"/>
      <c r="BI28" s="3"/>
      <c r="BJ28" s="3"/>
      <c r="BK28" s="3"/>
      <c r="BL28" s="3"/>
    </row>
    <row r="29" spans="1:64" ht="15">
      <c r="A29" s="65" t="s">
        <v>312</v>
      </c>
      <c r="B29" s="66"/>
      <c r="C29" s="66" t="s">
        <v>64</v>
      </c>
      <c r="D29" s="67">
        <v>529.1026380965698</v>
      </c>
      <c r="E29" s="69"/>
      <c r="F29" s="94" t="s">
        <v>450</v>
      </c>
      <c r="G29" s="66"/>
      <c r="H29" s="70" t="s">
        <v>312</v>
      </c>
      <c r="I29" s="71"/>
      <c r="J29" s="71"/>
      <c r="K29" s="70"/>
      <c r="L29" s="74">
        <v>129.0534586973498</v>
      </c>
      <c r="M29" s="75">
        <v>4648.71435546875</v>
      </c>
      <c r="N29" s="75">
        <v>4740.27587890625</v>
      </c>
      <c r="O29" s="76"/>
      <c r="P29" s="77"/>
      <c r="Q29" s="77"/>
      <c r="R29" s="80"/>
      <c r="S29" s="48">
        <v>35</v>
      </c>
      <c r="T29" s="48">
        <v>24</v>
      </c>
      <c r="U29" s="49">
        <v>427.076469</v>
      </c>
      <c r="V29" s="49">
        <v>0.002597</v>
      </c>
      <c r="W29" s="49">
        <v>0.01498</v>
      </c>
      <c r="X29" s="49">
        <v>3.11007</v>
      </c>
      <c r="Y29" s="49">
        <v>0.13988095238095238</v>
      </c>
      <c r="Z29" s="49">
        <v>0.20408163265306123</v>
      </c>
      <c r="AA29" s="72">
        <v>29</v>
      </c>
      <c r="AB29" s="72"/>
      <c r="AC29" s="73"/>
      <c r="AD29" s="78" t="s">
        <v>603</v>
      </c>
      <c r="AE29" s="78" t="s">
        <v>630</v>
      </c>
      <c r="AF29" s="78" t="s">
        <v>822</v>
      </c>
      <c r="AG29" s="78" t="s">
        <v>849</v>
      </c>
      <c r="AH29" s="78"/>
      <c r="AI29" s="78" t="s">
        <v>1050</v>
      </c>
      <c r="AJ29" s="78">
        <v>500</v>
      </c>
      <c r="AK29" s="78"/>
      <c r="AL29" s="78" t="str">
        <f>REPLACE(INDEX(GroupVertices[Group],MATCH(Vertices[[#This Row],[Vertex]],GroupVertices[Vertex],0)),1,1,"")</f>
        <v>2</v>
      </c>
      <c r="AM29" s="48"/>
      <c r="AN29" s="48"/>
      <c r="AO29" s="48"/>
      <c r="AP29" s="48"/>
      <c r="AQ29" s="48"/>
      <c r="AR29" s="48"/>
      <c r="AS29" s="112" t="s">
        <v>1279</v>
      </c>
      <c r="AT29" s="112" t="s">
        <v>1279</v>
      </c>
      <c r="AU29" s="112" t="s">
        <v>1279</v>
      </c>
      <c r="AV29" s="112" t="s">
        <v>1279</v>
      </c>
      <c r="AW29" s="112"/>
      <c r="AX29" s="114"/>
      <c r="AY29" s="112"/>
      <c r="AZ29" s="114"/>
      <c r="BA29" s="112"/>
      <c r="BB29" s="114"/>
      <c r="BC29" s="112"/>
      <c r="BD29" s="114"/>
      <c r="BE29" s="112"/>
      <c r="BF29" s="112">
        <v>1</v>
      </c>
      <c r="BG29" s="112">
        <v>1</v>
      </c>
      <c r="BH29" s="2"/>
      <c r="BI29" s="3"/>
      <c r="BJ29" s="3"/>
      <c r="BK29" s="3"/>
      <c r="BL29" s="3"/>
    </row>
    <row r="30" spans="1:64" ht="15">
      <c r="A30" s="65" t="s">
        <v>203</v>
      </c>
      <c r="B30" s="66"/>
      <c r="C30" s="66" t="s">
        <v>64</v>
      </c>
      <c r="D30" s="67">
        <v>171.99564074101386</v>
      </c>
      <c r="E30" s="69"/>
      <c r="F30" s="94" t="s">
        <v>451</v>
      </c>
      <c r="G30" s="66"/>
      <c r="H30" s="70" t="s">
        <v>203</v>
      </c>
      <c r="I30" s="71"/>
      <c r="J30" s="71"/>
      <c r="K30" s="70"/>
      <c r="L30" s="74">
        <v>4.486698911834722</v>
      </c>
      <c r="M30" s="75">
        <v>2945.039306640625</v>
      </c>
      <c r="N30" s="75">
        <v>4353.20654296875</v>
      </c>
      <c r="O30" s="76"/>
      <c r="P30" s="77"/>
      <c r="Q30" s="77"/>
      <c r="R30" s="80"/>
      <c r="S30" s="48">
        <v>1</v>
      </c>
      <c r="T30" s="48">
        <v>10</v>
      </c>
      <c r="U30" s="49">
        <v>11.628636</v>
      </c>
      <c r="V30" s="49">
        <v>0.002364</v>
      </c>
      <c r="W30" s="49">
        <v>0.004252</v>
      </c>
      <c r="X30" s="49">
        <v>0.813695</v>
      </c>
      <c r="Y30" s="49">
        <v>0.23636363636363636</v>
      </c>
      <c r="Z30" s="49">
        <v>0</v>
      </c>
      <c r="AA30" s="72">
        <v>30</v>
      </c>
      <c r="AB30" s="72"/>
      <c r="AC30" s="73"/>
      <c r="AD30" s="78" t="s">
        <v>603</v>
      </c>
      <c r="AE30" s="78" t="s">
        <v>631</v>
      </c>
      <c r="AF30" s="78" t="s">
        <v>822</v>
      </c>
      <c r="AG30" s="78" t="s">
        <v>850</v>
      </c>
      <c r="AH30" s="78"/>
      <c r="AI30" s="78" t="s">
        <v>1051</v>
      </c>
      <c r="AJ30" s="78">
        <v>500</v>
      </c>
      <c r="AK30" s="78"/>
      <c r="AL30" s="78" t="str">
        <f>REPLACE(INDEX(GroupVertices[Group],MATCH(Vertices[[#This Row],[Vertex]],GroupVertices[Vertex],0)),1,1,"")</f>
        <v>1</v>
      </c>
      <c r="AM30" s="48"/>
      <c r="AN30" s="48"/>
      <c r="AO30" s="48"/>
      <c r="AP30" s="48"/>
      <c r="AQ30" s="48"/>
      <c r="AR30" s="48"/>
      <c r="AS30" s="112" t="s">
        <v>1279</v>
      </c>
      <c r="AT30" s="112" t="s">
        <v>1279</v>
      </c>
      <c r="AU30" s="112" t="s">
        <v>1279</v>
      </c>
      <c r="AV30" s="112" t="s">
        <v>1279</v>
      </c>
      <c r="AW30" s="112"/>
      <c r="AX30" s="114"/>
      <c r="AY30" s="112"/>
      <c r="AZ30" s="114"/>
      <c r="BA30" s="112"/>
      <c r="BB30" s="114"/>
      <c r="BC30" s="112"/>
      <c r="BD30" s="114"/>
      <c r="BE30" s="112"/>
      <c r="BF30" s="112">
        <v>1</v>
      </c>
      <c r="BG30" s="112">
        <v>1</v>
      </c>
      <c r="BH30" s="2"/>
      <c r="BI30" s="3"/>
      <c r="BJ30" s="3"/>
      <c r="BK30" s="3"/>
      <c r="BL30" s="3"/>
    </row>
    <row r="31" spans="1:64" ht="15">
      <c r="A31" s="65" t="s">
        <v>344</v>
      </c>
      <c r="B31" s="66"/>
      <c r="C31" s="66" t="s">
        <v>64</v>
      </c>
      <c r="D31" s="67">
        <v>180.3034712881772</v>
      </c>
      <c r="E31" s="69"/>
      <c r="F31" s="94" t="s">
        <v>452</v>
      </c>
      <c r="G31" s="66"/>
      <c r="H31" s="70" t="s">
        <v>344</v>
      </c>
      <c r="I31" s="71"/>
      <c r="J31" s="71"/>
      <c r="K31" s="70"/>
      <c r="L31" s="74">
        <v>7.3846525777408445</v>
      </c>
      <c r="M31" s="75">
        <v>2680.36279296875</v>
      </c>
      <c r="N31" s="75">
        <v>6370.15380859375</v>
      </c>
      <c r="O31" s="76"/>
      <c r="P31" s="77"/>
      <c r="Q31" s="77"/>
      <c r="R31" s="80"/>
      <c r="S31" s="48">
        <v>13</v>
      </c>
      <c r="T31" s="48">
        <v>2</v>
      </c>
      <c r="U31" s="49">
        <v>21.293723</v>
      </c>
      <c r="V31" s="49">
        <v>0.002375</v>
      </c>
      <c r="W31" s="49">
        <v>0.004664</v>
      </c>
      <c r="X31" s="49">
        <v>0.921366</v>
      </c>
      <c r="Y31" s="49">
        <v>0.21153846153846154</v>
      </c>
      <c r="Z31" s="49">
        <v>0.15384615384615385</v>
      </c>
      <c r="AA31" s="72">
        <v>31</v>
      </c>
      <c r="AB31" s="72"/>
      <c r="AC31" s="73"/>
      <c r="AD31" s="78" t="s">
        <v>603</v>
      </c>
      <c r="AE31" s="96" t="s">
        <v>632</v>
      </c>
      <c r="AF31" s="78" t="s">
        <v>822</v>
      </c>
      <c r="AG31" s="78" t="s">
        <v>851</v>
      </c>
      <c r="AH31" s="78"/>
      <c r="AI31" s="78" t="s">
        <v>1052</v>
      </c>
      <c r="AJ31" s="78">
        <v>500</v>
      </c>
      <c r="AK31" s="78"/>
      <c r="AL31" s="78" t="str">
        <f>REPLACE(INDEX(GroupVertices[Group],MATCH(Vertices[[#This Row],[Vertex]],GroupVertices[Vertex],0)),1,1,"")</f>
        <v>1</v>
      </c>
      <c r="AM31" s="48"/>
      <c r="AN31" s="48"/>
      <c r="AO31" s="48"/>
      <c r="AP31" s="48"/>
      <c r="AQ31" s="48"/>
      <c r="AR31" s="48"/>
      <c r="AS31" s="112" t="s">
        <v>1279</v>
      </c>
      <c r="AT31" s="112" t="s">
        <v>1279</v>
      </c>
      <c r="AU31" s="112" t="s">
        <v>1279</v>
      </c>
      <c r="AV31" s="112" t="s">
        <v>1279</v>
      </c>
      <c r="AW31" s="112"/>
      <c r="AX31" s="114"/>
      <c r="AY31" s="112"/>
      <c r="AZ31" s="114"/>
      <c r="BA31" s="112"/>
      <c r="BB31" s="114"/>
      <c r="BC31" s="112"/>
      <c r="BD31" s="114"/>
      <c r="BE31" s="112"/>
      <c r="BF31" s="112">
        <v>1</v>
      </c>
      <c r="BG31" s="112">
        <v>1</v>
      </c>
      <c r="BH31" s="2"/>
      <c r="BI31" s="3"/>
      <c r="BJ31" s="3"/>
      <c r="BK31" s="3"/>
      <c r="BL31" s="3"/>
    </row>
    <row r="32" spans="1:64" ht="15">
      <c r="A32" s="65" t="s">
        <v>340</v>
      </c>
      <c r="B32" s="66"/>
      <c r="C32" s="66" t="s">
        <v>64</v>
      </c>
      <c r="D32" s="67">
        <v>252.54742402134917</v>
      </c>
      <c r="E32" s="69"/>
      <c r="F32" s="94" t="s">
        <v>453</v>
      </c>
      <c r="G32" s="66"/>
      <c r="H32" s="70" t="s">
        <v>340</v>
      </c>
      <c r="I32" s="71"/>
      <c r="J32" s="71"/>
      <c r="K32" s="70"/>
      <c r="L32" s="74">
        <v>32.584929169098245</v>
      </c>
      <c r="M32" s="75">
        <v>7013.48779296875</v>
      </c>
      <c r="N32" s="75">
        <v>2773.010498046875</v>
      </c>
      <c r="O32" s="76"/>
      <c r="P32" s="77"/>
      <c r="Q32" s="77"/>
      <c r="R32" s="80"/>
      <c r="S32" s="48">
        <v>23</v>
      </c>
      <c r="T32" s="48">
        <v>1</v>
      </c>
      <c r="U32" s="49">
        <v>105.340224</v>
      </c>
      <c r="V32" s="49">
        <v>0.002439</v>
      </c>
      <c r="W32" s="49">
        <v>0.007285</v>
      </c>
      <c r="X32" s="49">
        <v>1.657949</v>
      </c>
      <c r="Y32" s="49">
        <v>0.17028985507246377</v>
      </c>
      <c r="Z32" s="49">
        <v>0</v>
      </c>
      <c r="AA32" s="72">
        <v>32</v>
      </c>
      <c r="AB32" s="72"/>
      <c r="AC32" s="73"/>
      <c r="AD32" s="78" t="s">
        <v>603</v>
      </c>
      <c r="AE32" s="96" t="s">
        <v>633</v>
      </c>
      <c r="AF32" s="78" t="s">
        <v>822</v>
      </c>
      <c r="AG32" s="78" t="s">
        <v>852</v>
      </c>
      <c r="AH32" s="78"/>
      <c r="AI32" s="78" t="s">
        <v>1053</v>
      </c>
      <c r="AJ32" s="78">
        <v>6</v>
      </c>
      <c r="AK32" s="78"/>
      <c r="AL32" s="78" t="str">
        <f>REPLACE(INDEX(GroupVertices[Group],MATCH(Vertices[[#This Row],[Vertex]],GroupVertices[Vertex],0)),1,1,"")</f>
        <v>4</v>
      </c>
      <c r="AM32" s="48"/>
      <c r="AN32" s="48"/>
      <c r="AO32" s="48"/>
      <c r="AP32" s="48"/>
      <c r="AQ32" s="48"/>
      <c r="AR32" s="48"/>
      <c r="AS32" s="112" t="s">
        <v>1279</v>
      </c>
      <c r="AT32" s="112" t="s">
        <v>1279</v>
      </c>
      <c r="AU32" s="112" t="s">
        <v>1279</v>
      </c>
      <c r="AV32" s="112" t="s">
        <v>1279</v>
      </c>
      <c r="AW32" s="112"/>
      <c r="AX32" s="114"/>
      <c r="AY32" s="112"/>
      <c r="AZ32" s="114"/>
      <c r="BA32" s="112"/>
      <c r="BB32" s="114"/>
      <c r="BC32" s="112"/>
      <c r="BD32" s="114"/>
      <c r="BE32" s="112"/>
      <c r="BF32" s="112">
        <v>1</v>
      </c>
      <c r="BG32" s="112">
        <v>1</v>
      </c>
      <c r="BH32" s="2"/>
      <c r="BI32" s="3"/>
      <c r="BJ32" s="3"/>
      <c r="BK32" s="3"/>
      <c r="BL32" s="3"/>
    </row>
    <row r="33" spans="1:64" ht="15">
      <c r="A33" s="65" t="s">
        <v>249</v>
      </c>
      <c r="B33" s="66"/>
      <c r="C33" s="66" t="s">
        <v>64</v>
      </c>
      <c r="D33" s="67">
        <v>188.43255915922194</v>
      </c>
      <c r="E33" s="69"/>
      <c r="F33" s="94" t="s">
        <v>454</v>
      </c>
      <c r="G33" s="66"/>
      <c r="H33" s="70" t="s">
        <v>249</v>
      </c>
      <c r="I33" s="71"/>
      <c r="J33" s="71"/>
      <c r="K33" s="70"/>
      <c r="L33" s="74">
        <v>10.220256874510076</v>
      </c>
      <c r="M33" s="75">
        <v>2460.5419921875</v>
      </c>
      <c r="N33" s="75">
        <v>3458.270751953125</v>
      </c>
      <c r="O33" s="76"/>
      <c r="P33" s="77"/>
      <c r="Q33" s="77"/>
      <c r="R33" s="80"/>
      <c r="S33" s="48">
        <v>7</v>
      </c>
      <c r="T33" s="48">
        <v>7</v>
      </c>
      <c r="U33" s="49">
        <v>30.750866</v>
      </c>
      <c r="V33" s="49">
        <v>0.002375</v>
      </c>
      <c r="W33" s="49">
        <v>0.004006</v>
      </c>
      <c r="X33" s="49">
        <v>0.967662</v>
      </c>
      <c r="Y33" s="49">
        <v>0.15384615384615385</v>
      </c>
      <c r="Z33" s="49">
        <v>0.07692307692307693</v>
      </c>
      <c r="AA33" s="72">
        <v>33</v>
      </c>
      <c r="AB33" s="72"/>
      <c r="AC33" s="73"/>
      <c r="AD33" s="78" t="s">
        <v>603</v>
      </c>
      <c r="AE33" s="78" t="s">
        <v>634</v>
      </c>
      <c r="AF33" s="78" t="s">
        <v>822</v>
      </c>
      <c r="AG33" s="78" t="s">
        <v>853</v>
      </c>
      <c r="AH33" s="78"/>
      <c r="AI33" s="78" t="s">
        <v>1054</v>
      </c>
      <c r="AJ33" s="78">
        <v>500</v>
      </c>
      <c r="AK33" s="78"/>
      <c r="AL33" s="78" t="str">
        <f>REPLACE(INDEX(GroupVertices[Group],MATCH(Vertices[[#This Row],[Vertex]],GroupVertices[Vertex],0)),1,1,"")</f>
        <v>1</v>
      </c>
      <c r="AM33" s="48"/>
      <c r="AN33" s="48"/>
      <c r="AO33" s="48"/>
      <c r="AP33" s="48"/>
      <c r="AQ33" s="48"/>
      <c r="AR33" s="48"/>
      <c r="AS33" s="112" t="s">
        <v>1279</v>
      </c>
      <c r="AT33" s="112" t="s">
        <v>1279</v>
      </c>
      <c r="AU33" s="112" t="s">
        <v>1279</v>
      </c>
      <c r="AV33" s="112" t="s">
        <v>1279</v>
      </c>
      <c r="AW33" s="112"/>
      <c r="AX33" s="114"/>
      <c r="AY33" s="112"/>
      <c r="AZ33" s="114"/>
      <c r="BA33" s="112"/>
      <c r="BB33" s="114"/>
      <c r="BC33" s="112"/>
      <c r="BD33" s="114"/>
      <c r="BE33" s="112"/>
      <c r="BF33" s="112">
        <v>1</v>
      </c>
      <c r="BG33" s="112">
        <v>1</v>
      </c>
      <c r="BH33" s="2"/>
      <c r="BI33" s="3"/>
      <c r="BJ33" s="3"/>
      <c r="BK33" s="3"/>
      <c r="BL33" s="3"/>
    </row>
    <row r="34" spans="1:64" ht="15">
      <c r="A34" s="65" t="s">
        <v>334</v>
      </c>
      <c r="B34" s="66"/>
      <c r="C34" s="66" t="s">
        <v>64</v>
      </c>
      <c r="D34" s="67">
        <v>173.25908062747504</v>
      </c>
      <c r="E34" s="69"/>
      <c r="F34" s="94" t="s">
        <v>440</v>
      </c>
      <c r="G34" s="66"/>
      <c r="H34" s="70" t="s">
        <v>334</v>
      </c>
      <c r="I34" s="71"/>
      <c r="J34" s="71"/>
      <c r="K34" s="70"/>
      <c r="L34" s="74">
        <v>4.927414478893606</v>
      </c>
      <c r="M34" s="75">
        <v>2162.293701171875</v>
      </c>
      <c r="N34" s="75">
        <v>2423.571533203125</v>
      </c>
      <c r="O34" s="76"/>
      <c r="P34" s="77"/>
      <c r="Q34" s="77"/>
      <c r="R34" s="80"/>
      <c r="S34" s="48">
        <v>8</v>
      </c>
      <c r="T34" s="48">
        <v>1</v>
      </c>
      <c r="U34" s="49">
        <v>13.098485</v>
      </c>
      <c r="V34" s="49">
        <v>0.002353</v>
      </c>
      <c r="W34" s="49">
        <v>0.003404</v>
      </c>
      <c r="X34" s="49">
        <v>0.777006</v>
      </c>
      <c r="Y34" s="49">
        <v>0.3333333333333333</v>
      </c>
      <c r="Z34" s="49">
        <v>0</v>
      </c>
      <c r="AA34" s="72">
        <v>34</v>
      </c>
      <c r="AB34" s="72"/>
      <c r="AC34" s="73"/>
      <c r="AD34" s="78" t="s">
        <v>603</v>
      </c>
      <c r="AE34" s="96" t="s">
        <v>635</v>
      </c>
      <c r="AF34" s="78" t="s">
        <v>822</v>
      </c>
      <c r="AG34" s="78" t="s">
        <v>848</v>
      </c>
      <c r="AH34" s="78"/>
      <c r="AI34" s="78">
        <v>0</v>
      </c>
      <c r="AJ34" s="78">
        <v>2</v>
      </c>
      <c r="AK34" s="78"/>
      <c r="AL34" s="78" t="str">
        <f>REPLACE(INDEX(GroupVertices[Group],MATCH(Vertices[[#This Row],[Vertex]],GroupVertices[Vertex],0)),1,1,"")</f>
        <v>1</v>
      </c>
      <c r="AM34" s="48"/>
      <c r="AN34" s="48"/>
      <c r="AO34" s="48"/>
      <c r="AP34" s="48"/>
      <c r="AQ34" s="48"/>
      <c r="AR34" s="48"/>
      <c r="AS34" s="112" t="s">
        <v>1279</v>
      </c>
      <c r="AT34" s="112" t="s">
        <v>1279</v>
      </c>
      <c r="AU34" s="112" t="s">
        <v>1279</v>
      </c>
      <c r="AV34" s="112" t="s">
        <v>1279</v>
      </c>
      <c r="AW34" s="112"/>
      <c r="AX34" s="114"/>
      <c r="AY34" s="112"/>
      <c r="AZ34" s="114"/>
      <c r="BA34" s="112"/>
      <c r="BB34" s="114"/>
      <c r="BC34" s="112"/>
      <c r="BD34" s="114"/>
      <c r="BE34" s="112"/>
      <c r="BF34" s="112">
        <v>1</v>
      </c>
      <c r="BG34" s="112">
        <v>1</v>
      </c>
      <c r="BH34" s="2"/>
      <c r="BI34" s="3"/>
      <c r="BJ34" s="3"/>
      <c r="BK34" s="3"/>
      <c r="BL34" s="3"/>
    </row>
    <row r="35" spans="1:64" ht="15">
      <c r="A35" s="65" t="s">
        <v>331</v>
      </c>
      <c r="B35" s="66"/>
      <c r="C35" s="66" t="s">
        <v>64</v>
      </c>
      <c r="D35" s="67">
        <v>711.2020790487884</v>
      </c>
      <c r="E35" s="69"/>
      <c r="F35" s="94" t="s">
        <v>455</v>
      </c>
      <c r="G35" s="66"/>
      <c r="H35" s="70" t="s">
        <v>331</v>
      </c>
      <c r="I35" s="71"/>
      <c r="J35" s="71"/>
      <c r="K35" s="70"/>
      <c r="L35" s="74">
        <v>192.57374109491542</v>
      </c>
      <c r="M35" s="75">
        <v>7494.087890625</v>
      </c>
      <c r="N35" s="75">
        <v>2683.394775390625</v>
      </c>
      <c r="O35" s="76"/>
      <c r="P35" s="77"/>
      <c r="Q35" s="77"/>
      <c r="R35" s="80"/>
      <c r="S35" s="48">
        <v>32</v>
      </c>
      <c r="T35" s="48">
        <v>40</v>
      </c>
      <c r="U35" s="49">
        <v>638.925631</v>
      </c>
      <c r="V35" s="49">
        <v>0.002653</v>
      </c>
      <c r="W35" s="49">
        <v>0.0161</v>
      </c>
      <c r="X35" s="49">
        <v>3.598759</v>
      </c>
      <c r="Y35" s="49">
        <v>0.12030075187969924</v>
      </c>
      <c r="Z35" s="49">
        <v>0.2631578947368421</v>
      </c>
      <c r="AA35" s="72">
        <v>35</v>
      </c>
      <c r="AB35" s="72"/>
      <c r="AC35" s="73"/>
      <c r="AD35" s="78" t="s">
        <v>603</v>
      </c>
      <c r="AE35" s="78" t="s">
        <v>636</v>
      </c>
      <c r="AF35" s="78" t="s">
        <v>822</v>
      </c>
      <c r="AG35" s="78" t="s">
        <v>854</v>
      </c>
      <c r="AH35" s="78"/>
      <c r="AI35" s="78" t="s">
        <v>1055</v>
      </c>
      <c r="AJ35" s="78">
        <v>500</v>
      </c>
      <c r="AK35" s="78"/>
      <c r="AL35" s="78" t="str">
        <f>REPLACE(INDEX(GroupVertices[Group],MATCH(Vertices[[#This Row],[Vertex]],GroupVertices[Vertex],0)),1,1,"")</f>
        <v>4</v>
      </c>
      <c r="AM35" s="48"/>
      <c r="AN35" s="48"/>
      <c r="AO35" s="48"/>
      <c r="AP35" s="48"/>
      <c r="AQ35" s="48"/>
      <c r="AR35" s="48"/>
      <c r="AS35" s="112" t="s">
        <v>1279</v>
      </c>
      <c r="AT35" s="112" t="s">
        <v>1279</v>
      </c>
      <c r="AU35" s="112" t="s">
        <v>1279</v>
      </c>
      <c r="AV35" s="112" t="s">
        <v>1279</v>
      </c>
      <c r="AW35" s="112"/>
      <c r="AX35" s="114"/>
      <c r="AY35" s="112"/>
      <c r="AZ35" s="114"/>
      <c r="BA35" s="112"/>
      <c r="BB35" s="114"/>
      <c r="BC35" s="112"/>
      <c r="BD35" s="114"/>
      <c r="BE35" s="112"/>
      <c r="BF35" s="112">
        <v>1</v>
      </c>
      <c r="BG35" s="112">
        <v>1</v>
      </c>
      <c r="BH35" s="2"/>
      <c r="BI35" s="3"/>
      <c r="BJ35" s="3"/>
      <c r="BK35" s="3"/>
      <c r="BL35" s="3"/>
    </row>
    <row r="36" spans="1:64" ht="15">
      <c r="A36" s="65" t="s">
        <v>352</v>
      </c>
      <c r="B36" s="66"/>
      <c r="C36" s="66" t="s">
        <v>64</v>
      </c>
      <c r="D36" s="67">
        <v>260.11892781727465</v>
      </c>
      <c r="E36" s="69"/>
      <c r="F36" s="94" t="s">
        <v>456</v>
      </c>
      <c r="G36" s="66"/>
      <c r="H36" s="70" t="s">
        <v>352</v>
      </c>
      <c r="I36" s="71"/>
      <c r="J36" s="71"/>
      <c r="K36" s="70"/>
      <c r="L36" s="74">
        <v>35.226035900544055</v>
      </c>
      <c r="M36" s="75">
        <v>7054.36474609375</v>
      </c>
      <c r="N36" s="75">
        <v>7274.1923828125</v>
      </c>
      <c r="O36" s="76"/>
      <c r="P36" s="77"/>
      <c r="Q36" s="77"/>
      <c r="R36" s="80"/>
      <c r="S36" s="48">
        <v>10</v>
      </c>
      <c r="T36" s="48">
        <v>17</v>
      </c>
      <c r="U36" s="49">
        <v>114.14869</v>
      </c>
      <c r="V36" s="49">
        <v>0.002457</v>
      </c>
      <c r="W36" s="49">
        <v>0.009031</v>
      </c>
      <c r="X36" s="49">
        <v>1.765428</v>
      </c>
      <c r="Y36" s="49">
        <v>0.17094017094017094</v>
      </c>
      <c r="Z36" s="49">
        <v>0</v>
      </c>
      <c r="AA36" s="72">
        <v>36</v>
      </c>
      <c r="AB36" s="72"/>
      <c r="AC36" s="73"/>
      <c r="AD36" s="78" t="s">
        <v>603</v>
      </c>
      <c r="AE36" s="96" t="s">
        <v>637</v>
      </c>
      <c r="AF36" s="78" t="s">
        <v>822</v>
      </c>
      <c r="AG36" s="78" t="s">
        <v>855</v>
      </c>
      <c r="AH36" s="78"/>
      <c r="AI36" s="78" t="s">
        <v>1056</v>
      </c>
      <c r="AJ36" s="78">
        <v>405</v>
      </c>
      <c r="AK36" s="78"/>
      <c r="AL36" s="78" t="str">
        <f>REPLACE(INDEX(GroupVertices[Group],MATCH(Vertices[[#This Row],[Vertex]],GroupVertices[Vertex],0)),1,1,"")</f>
        <v>3</v>
      </c>
      <c r="AM36" s="48"/>
      <c r="AN36" s="48"/>
      <c r="AO36" s="48"/>
      <c r="AP36" s="48"/>
      <c r="AQ36" s="48"/>
      <c r="AR36" s="48"/>
      <c r="AS36" s="112" t="s">
        <v>1279</v>
      </c>
      <c r="AT36" s="112" t="s">
        <v>1279</v>
      </c>
      <c r="AU36" s="112" t="s">
        <v>1279</v>
      </c>
      <c r="AV36" s="112" t="s">
        <v>1279</v>
      </c>
      <c r="AW36" s="112"/>
      <c r="AX36" s="114"/>
      <c r="AY36" s="112"/>
      <c r="AZ36" s="114"/>
      <c r="BA36" s="112"/>
      <c r="BB36" s="114"/>
      <c r="BC36" s="112"/>
      <c r="BD36" s="114"/>
      <c r="BE36" s="112"/>
      <c r="BF36" s="112">
        <v>1</v>
      </c>
      <c r="BG36" s="112">
        <v>1</v>
      </c>
      <c r="BH36" s="2"/>
      <c r="BI36" s="3"/>
      <c r="BJ36" s="3"/>
      <c r="BK36" s="3"/>
      <c r="BL36" s="3"/>
    </row>
    <row r="37" spans="1:64" ht="15">
      <c r="A37" s="65" t="s">
        <v>358</v>
      </c>
      <c r="B37" s="66"/>
      <c r="C37" s="66" t="s">
        <v>64</v>
      </c>
      <c r="D37" s="67">
        <v>216.3491877861869</v>
      </c>
      <c r="E37" s="69"/>
      <c r="F37" s="94" t="s">
        <v>457</v>
      </c>
      <c r="G37" s="66"/>
      <c r="H37" s="70" t="s">
        <v>358</v>
      </c>
      <c r="I37" s="71"/>
      <c r="J37" s="71"/>
      <c r="K37" s="70"/>
      <c r="L37" s="74">
        <v>19.958189757225895</v>
      </c>
      <c r="M37" s="75">
        <v>3079.605712890625</v>
      </c>
      <c r="N37" s="75">
        <v>5081.2236328125</v>
      </c>
      <c r="O37" s="76"/>
      <c r="P37" s="77"/>
      <c r="Q37" s="77"/>
      <c r="R37" s="80"/>
      <c r="S37" s="48">
        <v>8</v>
      </c>
      <c r="T37" s="48">
        <v>16</v>
      </c>
      <c r="U37" s="49">
        <v>63.228255</v>
      </c>
      <c r="V37" s="49">
        <v>0.002433</v>
      </c>
      <c r="W37" s="49">
        <v>0.008673</v>
      </c>
      <c r="X37" s="49">
        <v>1.524189</v>
      </c>
      <c r="Y37" s="49">
        <v>0.21739130434782608</v>
      </c>
      <c r="Z37" s="49">
        <v>0.043478260869565216</v>
      </c>
      <c r="AA37" s="72">
        <v>37</v>
      </c>
      <c r="AB37" s="72"/>
      <c r="AC37" s="73"/>
      <c r="AD37" s="78" t="s">
        <v>603</v>
      </c>
      <c r="AE37" s="96" t="s">
        <v>638</v>
      </c>
      <c r="AF37" s="78" t="s">
        <v>822</v>
      </c>
      <c r="AG37" s="78" t="s">
        <v>856</v>
      </c>
      <c r="AH37" s="78"/>
      <c r="AI37" s="78" t="s">
        <v>1057</v>
      </c>
      <c r="AJ37" s="78">
        <v>500</v>
      </c>
      <c r="AK37" s="78"/>
      <c r="AL37" s="78" t="str">
        <f>REPLACE(INDEX(GroupVertices[Group],MATCH(Vertices[[#This Row],[Vertex]],GroupVertices[Vertex],0)),1,1,"")</f>
        <v>1</v>
      </c>
      <c r="AM37" s="48"/>
      <c r="AN37" s="48"/>
      <c r="AO37" s="48"/>
      <c r="AP37" s="48"/>
      <c r="AQ37" s="48"/>
      <c r="AR37" s="48"/>
      <c r="AS37" s="112" t="s">
        <v>1279</v>
      </c>
      <c r="AT37" s="112" t="s">
        <v>1279</v>
      </c>
      <c r="AU37" s="112" t="s">
        <v>1279</v>
      </c>
      <c r="AV37" s="112" t="s">
        <v>1279</v>
      </c>
      <c r="AW37" s="112"/>
      <c r="AX37" s="114"/>
      <c r="AY37" s="112"/>
      <c r="AZ37" s="114"/>
      <c r="BA37" s="112"/>
      <c r="BB37" s="114"/>
      <c r="BC37" s="112"/>
      <c r="BD37" s="114"/>
      <c r="BE37" s="112"/>
      <c r="BF37" s="112">
        <v>1</v>
      </c>
      <c r="BG37" s="112">
        <v>1</v>
      </c>
      <c r="BH37" s="2"/>
      <c r="BI37" s="3"/>
      <c r="BJ37" s="3"/>
      <c r="BK37" s="3"/>
      <c r="BL37" s="3"/>
    </row>
    <row r="38" spans="1:64" ht="15">
      <c r="A38" s="65" t="s">
        <v>204</v>
      </c>
      <c r="B38" s="66"/>
      <c r="C38" s="66" t="s">
        <v>64</v>
      </c>
      <c r="D38" s="67">
        <v>162</v>
      </c>
      <c r="E38" s="69"/>
      <c r="F38" s="94" t="s">
        <v>458</v>
      </c>
      <c r="G38" s="66"/>
      <c r="H38" s="70" t="s">
        <v>204</v>
      </c>
      <c r="I38" s="71"/>
      <c r="J38" s="71"/>
      <c r="K38" s="70"/>
      <c r="L38" s="74">
        <v>1</v>
      </c>
      <c r="M38" s="75">
        <v>6513.2392578125</v>
      </c>
      <c r="N38" s="75">
        <v>1800.900634765625</v>
      </c>
      <c r="O38" s="76"/>
      <c r="P38" s="77"/>
      <c r="Q38" s="77"/>
      <c r="R38" s="80"/>
      <c r="S38" s="48">
        <v>1</v>
      </c>
      <c r="T38" s="48">
        <v>1</v>
      </c>
      <c r="U38" s="49">
        <v>0</v>
      </c>
      <c r="V38" s="49">
        <v>0.002315</v>
      </c>
      <c r="W38" s="49">
        <v>0.001527</v>
      </c>
      <c r="X38" s="49">
        <v>0.280327</v>
      </c>
      <c r="Y38" s="49">
        <v>0.5</v>
      </c>
      <c r="Z38" s="49">
        <v>0</v>
      </c>
      <c r="AA38" s="72">
        <v>38</v>
      </c>
      <c r="AB38" s="72"/>
      <c r="AC38" s="73"/>
      <c r="AD38" s="78" t="s">
        <v>603</v>
      </c>
      <c r="AE38" s="78" t="s">
        <v>639</v>
      </c>
      <c r="AF38" s="78" t="s">
        <v>822</v>
      </c>
      <c r="AG38" s="78" t="s">
        <v>857</v>
      </c>
      <c r="AH38" s="78"/>
      <c r="AI38" s="78" t="s">
        <v>1058</v>
      </c>
      <c r="AJ38" s="78">
        <v>83</v>
      </c>
      <c r="AK38" s="78"/>
      <c r="AL38" s="78" t="str">
        <f>REPLACE(INDEX(GroupVertices[Group],MATCH(Vertices[[#This Row],[Vertex]],GroupVertices[Vertex],0)),1,1,"")</f>
        <v>4</v>
      </c>
      <c r="AM38" s="48"/>
      <c r="AN38" s="48"/>
      <c r="AO38" s="48"/>
      <c r="AP38" s="48"/>
      <c r="AQ38" s="48"/>
      <c r="AR38" s="48"/>
      <c r="AS38" s="112" t="s">
        <v>1279</v>
      </c>
      <c r="AT38" s="112" t="s">
        <v>1279</v>
      </c>
      <c r="AU38" s="112" t="s">
        <v>1279</v>
      </c>
      <c r="AV38" s="112" t="s">
        <v>1279</v>
      </c>
      <c r="AW38" s="112"/>
      <c r="AX38" s="114"/>
      <c r="AY38" s="112"/>
      <c r="AZ38" s="114"/>
      <c r="BA38" s="112"/>
      <c r="BB38" s="114"/>
      <c r="BC38" s="112"/>
      <c r="BD38" s="114"/>
      <c r="BE38" s="112"/>
      <c r="BF38" s="112">
        <v>1</v>
      </c>
      <c r="BG38" s="112">
        <v>1</v>
      </c>
      <c r="BH38" s="2"/>
      <c r="BI38" s="3"/>
      <c r="BJ38" s="3"/>
      <c r="BK38" s="3"/>
      <c r="BL38" s="3"/>
    </row>
    <row r="39" spans="1:64" ht="15">
      <c r="A39" s="65" t="s">
        <v>364</v>
      </c>
      <c r="B39" s="66"/>
      <c r="C39" s="66" t="s">
        <v>64</v>
      </c>
      <c r="D39" s="67">
        <v>162</v>
      </c>
      <c r="E39" s="69"/>
      <c r="F39" s="94" t="s">
        <v>459</v>
      </c>
      <c r="G39" s="66"/>
      <c r="H39" s="70" t="s">
        <v>364</v>
      </c>
      <c r="I39" s="71"/>
      <c r="J39" s="71"/>
      <c r="K39" s="70"/>
      <c r="L39" s="74">
        <v>1</v>
      </c>
      <c r="M39" s="75">
        <v>7059.96826171875</v>
      </c>
      <c r="N39" s="75">
        <v>861.9827880859375</v>
      </c>
      <c r="O39" s="76"/>
      <c r="P39" s="77"/>
      <c r="Q39" s="77"/>
      <c r="R39" s="80"/>
      <c r="S39" s="48">
        <v>2</v>
      </c>
      <c r="T39" s="48">
        <v>0</v>
      </c>
      <c r="U39" s="49">
        <v>0</v>
      </c>
      <c r="V39" s="49">
        <v>0.002315</v>
      </c>
      <c r="W39" s="49">
        <v>0.001454</v>
      </c>
      <c r="X39" s="49">
        <v>0.28419</v>
      </c>
      <c r="Y39" s="49">
        <v>0.5</v>
      </c>
      <c r="Z39" s="49">
        <v>0</v>
      </c>
      <c r="AA39" s="72">
        <v>39</v>
      </c>
      <c r="AB39" s="72"/>
      <c r="AC39" s="73"/>
      <c r="AD39" s="78" t="s">
        <v>603</v>
      </c>
      <c r="AE39" s="78" t="s">
        <v>640</v>
      </c>
      <c r="AF39" s="78" t="s">
        <v>822</v>
      </c>
      <c r="AG39" s="78" t="s">
        <v>858</v>
      </c>
      <c r="AH39" s="78"/>
      <c r="AI39" s="78" t="s">
        <v>1059</v>
      </c>
      <c r="AJ39" s="78">
        <v>67</v>
      </c>
      <c r="AK39" s="78"/>
      <c r="AL39" s="78" t="str">
        <f>REPLACE(INDEX(GroupVertices[Group],MATCH(Vertices[[#This Row],[Vertex]],GroupVertices[Vertex],0)),1,1,"")</f>
        <v>4</v>
      </c>
      <c r="AM39" s="48"/>
      <c r="AN39" s="48"/>
      <c r="AO39" s="48"/>
      <c r="AP39" s="48"/>
      <c r="AQ39" s="48"/>
      <c r="AR39" s="48"/>
      <c r="AS39" s="48"/>
      <c r="AT39" s="48"/>
      <c r="AU39" s="48"/>
      <c r="AV39" s="48"/>
      <c r="AW39" s="48"/>
      <c r="AX39" s="49"/>
      <c r="AY39" s="48"/>
      <c r="AZ39" s="49"/>
      <c r="BA39" s="48"/>
      <c r="BB39" s="49"/>
      <c r="BC39" s="48"/>
      <c r="BD39" s="49"/>
      <c r="BE39" s="48"/>
      <c r="BF39" s="48"/>
      <c r="BG39" s="48"/>
      <c r="BH39" s="2"/>
      <c r="BI39" s="3"/>
      <c r="BJ39" s="3"/>
      <c r="BK39" s="3"/>
      <c r="BL39" s="3"/>
    </row>
    <row r="40" spans="1:64" ht="15">
      <c r="A40" s="65" t="s">
        <v>206</v>
      </c>
      <c r="B40" s="66"/>
      <c r="C40" s="66" t="s">
        <v>64</v>
      </c>
      <c r="D40" s="67">
        <v>214.27318577769105</v>
      </c>
      <c r="E40" s="69"/>
      <c r="F40" s="94" t="s">
        <v>460</v>
      </c>
      <c r="G40" s="66"/>
      <c r="H40" s="70" t="s">
        <v>206</v>
      </c>
      <c r="I40" s="71"/>
      <c r="J40" s="71"/>
      <c r="K40" s="70"/>
      <c r="L40" s="74">
        <v>19.23403468487633</v>
      </c>
      <c r="M40" s="75">
        <v>7322.04833984375</v>
      </c>
      <c r="N40" s="75">
        <v>3819.244140625</v>
      </c>
      <c r="O40" s="76"/>
      <c r="P40" s="77"/>
      <c r="Q40" s="77"/>
      <c r="R40" s="80"/>
      <c r="S40" s="48">
        <v>9</v>
      </c>
      <c r="T40" s="48">
        <v>16</v>
      </c>
      <c r="U40" s="49">
        <v>60.813095</v>
      </c>
      <c r="V40" s="49">
        <v>0.00241</v>
      </c>
      <c r="W40" s="49">
        <v>0.006113</v>
      </c>
      <c r="X40" s="49">
        <v>1.335469</v>
      </c>
      <c r="Y40" s="49">
        <v>0.18128654970760233</v>
      </c>
      <c r="Z40" s="49">
        <v>0.3157894736842105</v>
      </c>
      <c r="AA40" s="72">
        <v>40</v>
      </c>
      <c r="AB40" s="72"/>
      <c r="AC40" s="73"/>
      <c r="AD40" s="78" t="s">
        <v>603</v>
      </c>
      <c r="AE40" s="78" t="s">
        <v>641</v>
      </c>
      <c r="AF40" s="78" t="s">
        <v>822</v>
      </c>
      <c r="AG40" s="78" t="s">
        <v>859</v>
      </c>
      <c r="AH40" s="78"/>
      <c r="AI40" s="78" t="s">
        <v>1060</v>
      </c>
      <c r="AJ40" s="78">
        <v>500</v>
      </c>
      <c r="AK40" s="78"/>
      <c r="AL40" s="78" t="str">
        <f>REPLACE(INDEX(GroupVertices[Group],MATCH(Vertices[[#This Row],[Vertex]],GroupVertices[Vertex],0)),1,1,"")</f>
        <v>4</v>
      </c>
      <c r="AM40" s="48"/>
      <c r="AN40" s="48"/>
      <c r="AO40" s="48"/>
      <c r="AP40" s="48"/>
      <c r="AQ40" s="48"/>
      <c r="AR40" s="48"/>
      <c r="AS40" s="112" t="s">
        <v>1279</v>
      </c>
      <c r="AT40" s="112" t="s">
        <v>1279</v>
      </c>
      <c r="AU40" s="112" t="s">
        <v>1279</v>
      </c>
      <c r="AV40" s="112" t="s">
        <v>1279</v>
      </c>
      <c r="AW40" s="112"/>
      <c r="AX40" s="114"/>
      <c r="AY40" s="112"/>
      <c r="AZ40" s="114"/>
      <c r="BA40" s="112"/>
      <c r="BB40" s="114"/>
      <c r="BC40" s="112"/>
      <c r="BD40" s="114"/>
      <c r="BE40" s="112"/>
      <c r="BF40" s="112">
        <v>1</v>
      </c>
      <c r="BG40" s="112">
        <v>1</v>
      </c>
      <c r="BH40" s="2"/>
      <c r="BI40" s="3"/>
      <c r="BJ40" s="3"/>
      <c r="BK40" s="3"/>
      <c r="BL40" s="3"/>
    </row>
    <row r="41" spans="1:64" ht="15">
      <c r="A41" s="65" t="s">
        <v>207</v>
      </c>
      <c r="B41" s="66"/>
      <c r="C41" s="66" t="s">
        <v>64</v>
      </c>
      <c r="D41" s="67">
        <v>165.06580427617044</v>
      </c>
      <c r="E41" s="69"/>
      <c r="F41" s="94" t="s">
        <v>461</v>
      </c>
      <c r="G41" s="66"/>
      <c r="H41" s="70" t="s">
        <v>207</v>
      </c>
      <c r="I41" s="71"/>
      <c r="J41" s="71"/>
      <c r="K41" s="70"/>
      <c r="L41" s="74">
        <v>2.069419831163071</v>
      </c>
      <c r="M41" s="75">
        <v>7679.81787109375</v>
      </c>
      <c r="N41" s="75">
        <v>4752.12744140625</v>
      </c>
      <c r="O41" s="76"/>
      <c r="P41" s="77"/>
      <c r="Q41" s="77"/>
      <c r="R41" s="80"/>
      <c r="S41" s="48">
        <v>2</v>
      </c>
      <c r="T41" s="48">
        <v>5</v>
      </c>
      <c r="U41" s="49">
        <v>3.566667</v>
      </c>
      <c r="V41" s="49">
        <v>0.002336</v>
      </c>
      <c r="W41" s="49">
        <v>0.00279</v>
      </c>
      <c r="X41" s="49">
        <v>0.512323</v>
      </c>
      <c r="Y41" s="49">
        <v>0.26666666666666666</v>
      </c>
      <c r="Z41" s="49">
        <v>0.16666666666666666</v>
      </c>
      <c r="AA41" s="72">
        <v>41</v>
      </c>
      <c r="AB41" s="72"/>
      <c r="AC41" s="73"/>
      <c r="AD41" s="78" t="s">
        <v>603</v>
      </c>
      <c r="AE41" s="78" t="s">
        <v>642</v>
      </c>
      <c r="AF41" s="78" t="s">
        <v>822</v>
      </c>
      <c r="AG41" s="78" t="s">
        <v>860</v>
      </c>
      <c r="AH41" s="78"/>
      <c r="AI41" s="78" t="s">
        <v>1061</v>
      </c>
      <c r="AJ41" s="78">
        <v>60</v>
      </c>
      <c r="AK41" s="78"/>
      <c r="AL41" s="78" t="str">
        <f>REPLACE(INDEX(GroupVertices[Group],MATCH(Vertices[[#This Row],[Vertex]],GroupVertices[Vertex],0)),1,1,"")</f>
        <v>4</v>
      </c>
      <c r="AM41" s="48"/>
      <c r="AN41" s="48"/>
      <c r="AO41" s="48"/>
      <c r="AP41" s="48"/>
      <c r="AQ41" s="48"/>
      <c r="AR41" s="48"/>
      <c r="AS41" s="112" t="s">
        <v>1279</v>
      </c>
      <c r="AT41" s="112" t="s">
        <v>1279</v>
      </c>
      <c r="AU41" s="112" t="s">
        <v>1279</v>
      </c>
      <c r="AV41" s="112" t="s">
        <v>1279</v>
      </c>
      <c r="AW41" s="112"/>
      <c r="AX41" s="114"/>
      <c r="AY41" s="112"/>
      <c r="AZ41" s="114"/>
      <c r="BA41" s="112"/>
      <c r="BB41" s="114"/>
      <c r="BC41" s="112"/>
      <c r="BD41" s="114"/>
      <c r="BE41" s="112"/>
      <c r="BF41" s="112">
        <v>1</v>
      </c>
      <c r="BG41" s="112">
        <v>1</v>
      </c>
      <c r="BH41" s="2"/>
      <c r="BI41" s="3"/>
      <c r="BJ41" s="3"/>
      <c r="BK41" s="3"/>
      <c r="BL41" s="3"/>
    </row>
    <row r="42" spans="1:64" ht="15">
      <c r="A42" s="65" t="s">
        <v>281</v>
      </c>
      <c r="B42" s="66"/>
      <c r="C42" s="66" t="s">
        <v>64</v>
      </c>
      <c r="D42" s="67">
        <v>183.5016839138519</v>
      </c>
      <c r="E42" s="69"/>
      <c r="F42" s="94" t="s">
        <v>462</v>
      </c>
      <c r="G42" s="66"/>
      <c r="H42" s="70" t="s">
        <v>281</v>
      </c>
      <c r="I42" s="71"/>
      <c r="J42" s="71"/>
      <c r="K42" s="70"/>
      <c r="L42" s="74">
        <v>8.500259347800192</v>
      </c>
      <c r="M42" s="75">
        <v>4745.365234375</v>
      </c>
      <c r="N42" s="75">
        <v>7907.9541015625</v>
      </c>
      <c r="O42" s="76"/>
      <c r="P42" s="77"/>
      <c r="Q42" s="77"/>
      <c r="R42" s="80"/>
      <c r="S42" s="48">
        <v>8</v>
      </c>
      <c r="T42" s="48">
        <v>8</v>
      </c>
      <c r="U42" s="49">
        <v>25.01443</v>
      </c>
      <c r="V42" s="49">
        <v>0.00237</v>
      </c>
      <c r="W42" s="49">
        <v>0.004054</v>
      </c>
      <c r="X42" s="49">
        <v>0.922839</v>
      </c>
      <c r="Y42" s="49">
        <v>0.22727272727272727</v>
      </c>
      <c r="Z42" s="49">
        <v>0.3333333333333333</v>
      </c>
      <c r="AA42" s="72">
        <v>42</v>
      </c>
      <c r="AB42" s="72"/>
      <c r="AC42" s="73"/>
      <c r="AD42" s="78" t="s">
        <v>603</v>
      </c>
      <c r="AE42" s="96" t="s">
        <v>643</v>
      </c>
      <c r="AF42" s="78" t="s">
        <v>822</v>
      </c>
      <c r="AG42" s="78" t="s">
        <v>861</v>
      </c>
      <c r="AH42" s="78"/>
      <c r="AI42" s="78" t="s">
        <v>1062</v>
      </c>
      <c r="AJ42" s="78">
        <v>500</v>
      </c>
      <c r="AK42" s="78"/>
      <c r="AL42" s="78" t="str">
        <f>REPLACE(INDEX(GroupVertices[Group],MATCH(Vertices[[#This Row],[Vertex]],GroupVertices[Vertex],0)),1,1,"")</f>
        <v>2</v>
      </c>
      <c r="AM42" s="48"/>
      <c r="AN42" s="48"/>
      <c r="AO42" s="48"/>
      <c r="AP42" s="48"/>
      <c r="AQ42" s="48"/>
      <c r="AR42" s="48"/>
      <c r="AS42" s="112" t="s">
        <v>1279</v>
      </c>
      <c r="AT42" s="112" t="s">
        <v>1279</v>
      </c>
      <c r="AU42" s="112" t="s">
        <v>1279</v>
      </c>
      <c r="AV42" s="112" t="s">
        <v>1279</v>
      </c>
      <c r="AW42" s="112"/>
      <c r="AX42" s="114"/>
      <c r="AY42" s="112"/>
      <c r="AZ42" s="114"/>
      <c r="BA42" s="112"/>
      <c r="BB42" s="114"/>
      <c r="BC42" s="112"/>
      <c r="BD42" s="114"/>
      <c r="BE42" s="112"/>
      <c r="BF42" s="112">
        <v>1</v>
      </c>
      <c r="BG42" s="112">
        <v>1</v>
      </c>
      <c r="BH42" s="2"/>
      <c r="BI42" s="3"/>
      <c r="BJ42" s="3"/>
      <c r="BK42" s="3"/>
      <c r="BL42" s="3"/>
    </row>
    <row r="43" spans="1:64" ht="15">
      <c r="A43" s="65" t="s">
        <v>297</v>
      </c>
      <c r="B43" s="66"/>
      <c r="C43" s="66" t="s">
        <v>64</v>
      </c>
      <c r="D43" s="67">
        <v>339.65333808330877</v>
      </c>
      <c r="E43" s="69"/>
      <c r="F43" s="94" t="s">
        <v>460</v>
      </c>
      <c r="G43" s="66"/>
      <c r="H43" s="70" t="s">
        <v>297</v>
      </c>
      <c r="I43" s="71"/>
      <c r="J43" s="71"/>
      <c r="K43" s="70"/>
      <c r="L43" s="74">
        <v>62.9693841173458</v>
      </c>
      <c r="M43" s="75">
        <v>7489.03466796875</v>
      </c>
      <c r="N43" s="75">
        <v>3801.06005859375</v>
      </c>
      <c r="O43" s="76"/>
      <c r="P43" s="77"/>
      <c r="Q43" s="77"/>
      <c r="R43" s="80"/>
      <c r="S43" s="48">
        <v>18</v>
      </c>
      <c r="T43" s="48">
        <v>19</v>
      </c>
      <c r="U43" s="49">
        <v>206.676696</v>
      </c>
      <c r="V43" s="49">
        <v>0.002494</v>
      </c>
      <c r="W43" s="49">
        <v>0.009836</v>
      </c>
      <c r="X43" s="49">
        <v>2.167639</v>
      </c>
      <c r="Y43" s="49">
        <v>0.14488636363636365</v>
      </c>
      <c r="Z43" s="49">
        <v>0.12121212121212122</v>
      </c>
      <c r="AA43" s="72">
        <v>43</v>
      </c>
      <c r="AB43" s="72"/>
      <c r="AC43" s="73"/>
      <c r="AD43" s="78" t="s">
        <v>603</v>
      </c>
      <c r="AE43" s="78" t="s">
        <v>644</v>
      </c>
      <c r="AF43" s="78" t="s">
        <v>822</v>
      </c>
      <c r="AG43" s="78" t="s">
        <v>862</v>
      </c>
      <c r="AH43" s="78"/>
      <c r="AI43" s="78" t="s">
        <v>1063</v>
      </c>
      <c r="AJ43" s="78">
        <v>500</v>
      </c>
      <c r="AK43" s="78"/>
      <c r="AL43" s="78" t="str">
        <f>REPLACE(INDEX(GroupVertices[Group],MATCH(Vertices[[#This Row],[Vertex]],GroupVertices[Vertex],0)),1,1,"")</f>
        <v>4</v>
      </c>
      <c r="AM43" s="48"/>
      <c r="AN43" s="48"/>
      <c r="AO43" s="48"/>
      <c r="AP43" s="48"/>
      <c r="AQ43" s="48"/>
      <c r="AR43" s="48"/>
      <c r="AS43" s="112" t="s">
        <v>1279</v>
      </c>
      <c r="AT43" s="112" t="s">
        <v>1279</v>
      </c>
      <c r="AU43" s="112" t="s">
        <v>1279</v>
      </c>
      <c r="AV43" s="112" t="s">
        <v>1279</v>
      </c>
      <c r="AW43" s="112"/>
      <c r="AX43" s="114"/>
      <c r="AY43" s="112"/>
      <c r="AZ43" s="114"/>
      <c r="BA43" s="112"/>
      <c r="BB43" s="114"/>
      <c r="BC43" s="112"/>
      <c r="BD43" s="114"/>
      <c r="BE43" s="112"/>
      <c r="BF43" s="112">
        <v>1</v>
      </c>
      <c r="BG43" s="112">
        <v>1</v>
      </c>
      <c r="BH43" s="2"/>
      <c r="BI43" s="3"/>
      <c r="BJ43" s="3"/>
      <c r="BK43" s="3"/>
      <c r="BL43" s="3"/>
    </row>
    <row r="44" spans="1:64" ht="15">
      <c r="A44" s="65" t="s">
        <v>365</v>
      </c>
      <c r="B44" s="66"/>
      <c r="C44" s="66" t="s">
        <v>64</v>
      </c>
      <c r="D44" s="67">
        <v>162</v>
      </c>
      <c r="E44" s="69"/>
      <c r="F44" s="94" t="s">
        <v>463</v>
      </c>
      <c r="G44" s="66"/>
      <c r="H44" s="70" t="s">
        <v>365</v>
      </c>
      <c r="I44" s="71"/>
      <c r="J44" s="71"/>
      <c r="K44" s="70"/>
      <c r="L44" s="74">
        <v>1</v>
      </c>
      <c r="M44" s="75">
        <v>2785.419677734375</v>
      </c>
      <c r="N44" s="75">
        <v>1926.643310546875</v>
      </c>
      <c r="O44" s="76"/>
      <c r="P44" s="77"/>
      <c r="Q44" s="77"/>
      <c r="R44" s="80"/>
      <c r="S44" s="48">
        <v>1</v>
      </c>
      <c r="T44" s="48">
        <v>0</v>
      </c>
      <c r="U44" s="49">
        <v>0</v>
      </c>
      <c r="V44" s="49">
        <v>0.002309</v>
      </c>
      <c r="W44" s="49">
        <v>0.001263</v>
      </c>
      <c r="X44" s="49">
        <v>0.221608</v>
      </c>
      <c r="Y44" s="49">
        <v>0</v>
      </c>
      <c r="Z44" s="49">
        <v>0</v>
      </c>
      <c r="AA44" s="72">
        <v>44</v>
      </c>
      <c r="AB44" s="72"/>
      <c r="AC44" s="73"/>
      <c r="AD44" s="78" t="s">
        <v>603</v>
      </c>
      <c r="AE44" s="96" t="s">
        <v>645</v>
      </c>
      <c r="AF44" s="78" t="s">
        <v>822</v>
      </c>
      <c r="AG44" s="78" t="s">
        <v>863</v>
      </c>
      <c r="AH44" s="78"/>
      <c r="AI44" s="78">
        <v>0</v>
      </c>
      <c r="AJ44" s="78">
        <v>2</v>
      </c>
      <c r="AK44" s="78"/>
      <c r="AL44" s="78" t="str">
        <f>REPLACE(INDEX(GroupVertices[Group],MATCH(Vertices[[#This Row],[Vertex]],GroupVertices[Vertex],0)),1,1,"")</f>
        <v>1</v>
      </c>
      <c r="AM44" s="48"/>
      <c r="AN44" s="48"/>
      <c r="AO44" s="48"/>
      <c r="AP44" s="48"/>
      <c r="AQ44" s="48"/>
      <c r="AR44" s="48"/>
      <c r="AS44" s="48"/>
      <c r="AT44" s="48"/>
      <c r="AU44" s="48"/>
      <c r="AV44" s="48"/>
      <c r="AW44" s="48"/>
      <c r="AX44" s="49"/>
      <c r="AY44" s="48"/>
      <c r="AZ44" s="49"/>
      <c r="BA44" s="48"/>
      <c r="BB44" s="49"/>
      <c r="BC44" s="48"/>
      <c r="BD44" s="49"/>
      <c r="BE44" s="48"/>
      <c r="BF44" s="48"/>
      <c r="BG44" s="48"/>
      <c r="BH44" s="2"/>
      <c r="BI44" s="3"/>
      <c r="BJ44" s="3"/>
      <c r="BK44" s="3"/>
      <c r="BL44" s="3"/>
    </row>
    <row r="45" spans="1:64" ht="15">
      <c r="A45" s="65" t="s">
        <v>366</v>
      </c>
      <c r="B45" s="66"/>
      <c r="C45" s="66" t="s">
        <v>64</v>
      </c>
      <c r="D45" s="67">
        <v>162</v>
      </c>
      <c r="E45" s="69"/>
      <c r="F45" s="94" t="s">
        <v>464</v>
      </c>
      <c r="G45" s="66"/>
      <c r="H45" s="70" t="s">
        <v>366</v>
      </c>
      <c r="I45" s="71"/>
      <c r="J45" s="71"/>
      <c r="K45" s="70"/>
      <c r="L45" s="74">
        <v>1</v>
      </c>
      <c r="M45" s="75">
        <v>1690.6971435546875</v>
      </c>
      <c r="N45" s="75">
        <v>1104.7337646484375</v>
      </c>
      <c r="O45" s="76"/>
      <c r="P45" s="77"/>
      <c r="Q45" s="77"/>
      <c r="R45" s="80"/>
      <c r="S45" s="48">
        <v>1</v>
      </c>
      <c r="T45" s="48">
        <v>0</v>
      </c>
      <c r="U45" s="49">
        <v>0</v>
      </c>
      <c r="V45" s="49">
        <v>0.002309</v>
      </c>
      <c r="W45" s="49">
        <v>0.001263</v>
      </c>
      <c r="X45" s="49">
        <v>0.221608</v>
      </c>
      <c r="Y45" s="49">
        <v>0</v>
      </c>
      <c r="Z45" s="49">
        <v>0</v>
      </c>
      <c r="AA45" s="72">
        <v>45</v>
      </c>
      <c r="AB45" s="72"/>
      <c r="AC45" s="73"/>
      <c r="AD45" s="78" t="s">
        <v>603</v>
      </c>
      <c r="AE45" s="78" t="s">
        <v>646</v>
      </c>
      <c r="AF45" s="78" t="s">
        <v>822</v>
      </c>
      <c r="AG45" s="78" t="s">
        <v>864</v>
      </c>
      <c r="AH45" s="78"/>
      <c r="AI45" s="78">
        <v>0</v>
      </c>
      <c r="AJ45" s="78">
        <v>11</v>
      </c>
      <c r="AK45" s="78"/>
      <c r="AL45" s="78" t="str">
        <f>REPLACE(INDEX(GroupVertices[Group],MATCH(Vertices[[#This Row],[Vertex]],GroupVertices[Vertex],0)),1,1,"")</f>
        <v>1</v>
      </c>
      <c r="AM45" s="48"/>
      <c r="AN45" s="48"/>
      <c r="AO45" s="48"/>
      <c r="AP45" s="48"/>
      <c r="AQ45" s="48"/>
      <c r="AR45" s="48"/>
      <c r="AS45" s="48"/>
      <c r="AT45" s="48"/>
      <c r="AU45" s="48"/>
      <c r="AV45" s="48"/>
      <c r="AW45" s="48"/>
      <c r="AX45" s="49"/>
      <c r="AY45" s="48"/>
      <c r="AZ45" s="49"/>
      <c r="BA45" s="48"/>
      <c r="BB45" s="49"/>
      <c r="BC45" s="48"/>
      <c r="BD45" s="49"/>
      <c r="BE45" s="48"/>
      <c r="BF45" s="48"/>
      <c r="BG45" s="48"/>
      <c r="BH45" s="2"/>
      <c r="BI45" s="3"/>
      <c r="BJ45" s="3"/>
      <c r="BK45" s="3"/>
      <c r="BL45" s="3"/>
    </row>
    <row r="46" spans="1:64" ht="15">
      <c r="A46" s="65" t="s">
        <v>208</v>
      </c>
      <c r="B46" s="66"/>
      <c r="C46" s="66" t="s">
        <v>64</v>
      </c>
      <c r="D46" s="67">
        <v>162</v>
      </c>
      <c r="E46" s="69"/>
      <c r="F46" s="94" t="s">
        <v>465</v>
      </c>
      <c r="G46" s="66"/>
      <c r="H46" s="70" t="s">
        <v>208</v>
      </c>
      <c r="I46" s="71"/>
      <c r="J46" s="71"/>
      <c r="K46" s="70"/>
      <c r="L46" s="74">
        <v>1</v>
      </c>
      <c r="M46" s="75">
        <v>829.3783569335938</v>
      </c>
      <c r="N46" s="75">
        <v>7724.12841796875</v>
      </c>
      <c r="O46" s="76"/>
      <c r="P46" s="77"/>
      <c r="Q46" s="77"/>
      <c r="R46" s="80"/>
      <c r="S46" s="48">
        <v>1</v>
      </c>
      <c r="T46" s="48">
        <v>1</v>
      </c>
      <c r="U46" s="49">
        <v>0</v>
      </c>
      <c r="V46" s="49">
        <v>0.002315</v>
      </c>
      <c r="W46" s="49">
        <v>0.001424</v>
      </c>
      <c r="X46" s="49">
        <v>0.285885</v>
      </c>
      <c r="Y46" s="49">
        <v>0.5</v>
      </c>
      <c r="Z46" s="49">
        <v>0</v>
      </c>
      <c r="AA46" s="72">
        <v>46</v>
      </c>
      <c r="AB46" s="72"/>
      <c r="AC46" s="73"/>
      <c r="AD46" s="78" t="s">
        <v>603</v>
      </c>
      <c r="AE46" s="78" t="s">
        <v>647</v>
      </c>
      <c r="AF46" s="78" t="s">
        <v>822</v>
      </c>
      <c r="AG46" s="78" t="s">
        <v>865</v>
      </c>
      <c r="AH46" s="78"/>
      <c r="AI46" s="78">
        <v>0</v>
      </c>
      <c r="AJ46" s="78">
        <v>2</v>
      </c>
      <c r="AK46" s="78"/>
      <c r="AL46" s="78" t="str">
        <f>REPLACE(INDEX(GroupVertices[Group],MATCH(Vertices[[#This Row],[Vertex]],GroupVertices[Vertex],0)),1,1,"")</f>
        <v>1</v>
      </c>
      <c r="AM46" s="48"/>
      <c r="AN46" s="48"/>
      <c r="AO46" s="48"/>
      <c r="AP46" s="48"/>
      <c r="AQ46" s="48"/>
      <c r="AR46" s="48"/>
      <c r="AS46" s="112" t="s">
        <v>1279</v>
      </c>
      <c r="AT46" s="112" t="s">
        <v>1279</v>
      </c>
      <c r="AU46" s="112" t="s">
        <v>1279</v>
      </c>
      <c r="AV46" s="112" t="s">
        <v>1279</v>
      </c>
      <c r="AW46" s="112"/>
      <c r="AX46" s="114"/>
      <c r="AY46" s="112"/>
      <c r="AZ46" s="114"/>
      <c r="BA46" s="112"/>
      <c r="BB46" s="114"/>
      <c r="BC46" s="112"/>
      <c r="BD46" s="114"/>
      <c r="BE46" s="112"/>
      <c r="BF46" s="112">
        <v>1</v>
      </c>
      <c r="BG46" s="112">
        <v>1</v>
      </c>
      <c r="BH46" s="2"/>
      <c r="BI46" s="3"/>
      <c r="BJ46" s="3"/>
      <c r="BK46" s="3"/>
      <c r="BL46" s="3"/>
    </row>
    <row r="47" spans="1:64" ht="15">
      <c r="A47" s="65" t="s">
        <v>221</v>
      </c>
      <c r="B47" s="66"/>
      <c r="C47" s="66" t="s">
        <v>64</v>
      </c>
      <c r="D47" s="67">
        <v>186.82740619269342</v>
      </c>
      <c r="E47" s="69"/>
      <c r="F47" s="94" t="s">
        <v>465</v>
      </c>
      <c r="G47" s="66"/>
      <c r="H47" s="70" t="s">
        <v>221</v>
      </c>
      <c r="I47" s="71"/>
      <c r="J47" s="71"/>
      <c r="K47" s="70"/>
      <c r="L47" s="74">
        <v>9.660344283938558</v>
      </c>
      <c r="M47" s="75">
        <v>1408.3968505859375</v>
      </c>
      <c r="N47" s="75">
        <v>6221.64453125</v>
      </c>
      <c r="O47" s="76"/>
      <c r="P47" s="77"/>
      <c r="Q47" s="77"/>
      <c r="R47" s="80"/>
      <c r="S47" s="48">
        <v>10</v>
      </c>
      <c r="T47" s="48">
        <v>7</v>
      </c>
      <c r="U47" s="49">
        <v>28.883478</v>
      </c>
      <c r="V47" s="49">
        <v>0.002381</v>
      </c>
      <c r="W47" s="49">
        <v>0.004445</v>
      </c>
      <c r="X47" s="49">
        <v>1.058677</v>
      </c>
      <c r="Y47" s="49">
        <v>0.23626373626373626</v>
      </c>
      <c r="Z47" s="49">
        <v>0.21428571428571427</v>
      </c>
      <c r="AA47" s="72">
        <v>47</v>
      </c>
      <c r="AB47" s="72"/>
      <c r="AC47" s="73"/>
      <c r="AD47" s="78" t="s">
        <v>603</v>
      </c>
      <c r="AE47" s="78" t="s">
        <v>648</v>
      </c>
      <c r="AF47" s="78" t="s">
        <v>822</v>
      </c>
      <c r="AG47" s="78" t="s">
        <v>865</v>
      </c>
      <c r="AH47" s="78"/>
      <c r="AI47" s="78" t="s">
        <v>1064</v>
      </c>
      <c r="AJ47" s="78">
        <v>378</v>
      </c>
      <c r="AK47" s="78"/>
      <c r="AL47" s="78" t="str">
        <f>REPLACE(INDEX(GroupVertices[Group],MATCH(Vertices[[#This Row],[Vertex]],GroupVertices[Vertex],0)),1,1,"")</f>
        <v>1</v>
      </c>
      <c r="AM47" s="48"/>
      <c r="AN47" s="48"/>
      <c r="AO47" s="48"/>
      <c r="AP47" s="48"/>
      <c r="AQ47" s="48"/>
      <c r="AR47" s="48"/>
      <c r="AS47" s="112" t="s">
        <v>1279</v>
      </c>
      <c r="AT47" s="112" t="s">
        <v>1279</v>
      </c>
      <c r="AU47" s="112" t="s">
        <v>1279</v>
      </c>
      <c r="AV47" s="112" t="s">
        <v>1279</v>
      </c>
      <c r="AW47" s="112"/>
      <c r="AX47" s="114"/>
      <c r="AY47" s="112"/>
      <c r="AZ47" s="114"/>
      <c r="BA47" s="112"/>
      <c r="BB47" s="114"/>
      <c r="BC47" s="112"/>
      <c r="BD47" s="114"/>
      <c r="BE47" s="112"/>
      <c r="BF47" s="112">
        <v>1</v>
      </c>
      <c r="BG47" s="112">
        <v>1</v>
      </c>
      <c r="BH47" s="2"/>
      <c r="BI47" s="3"/>
      <c r="BJ47" s="3"/>
      <c r="BK47" s="3"/>
      <c r="BL47" s="3"/>
    </row>
    <row r="48" spans="1:64" ht="15">
      <c r="A48" s="65" t="s">
        <v>209</v>
      </c>
      <c r="B48" s="66"/>
      <c r="C48" s="66" t="s">
        <v>64</v>
      </c>
      <c r="D48" s="67">
        <v>162.85957121205047</v>
      </c>
      <c r="E48" s="69"/>
      <c r="F48" s="94" t="s">
        <v>466</v>
      </c>
      <c r="G48" s="66"/>
      <c r="H48" s="70" t="s">
        <v>209</v>
      </c>
      <c r="I48" s="71"/>
      <c r="J48" s="71"/>
      <c r="K48" s="70"/>
      <c r="L48" s="74">
        <v>1.299837307817935</v>
      </c>
      <c r="M48" s="75">
        <v>2003.0120849609375</v>
      </c>
      <c r="N48" s="75">
        <v>1321.8270263671875</v>
      </c>
      <c r="O48" s="76"/>
      <c r="P48" s="77"/>
      <c r="Q48" s="77"/>
      <c r="R48" s="80"/>
      <c r="S48" s="48">
        <v>2</v>
      </c>
      <c r="T48" s="48">
        <v>1</v>
      </c>
      <c r="U48" s="49">
        <v>1</v>
      </c>
      <c r="V48" s="49">
        <v>0.00232</v>
      </c>
      <c r="W48" s="49">
        <v>0.001434</v>
      </c>
      <c r="X48" s="49">
        <v>0.442454</v>
      </c>
      <c r="Y48" s="49">
        <v>0.3333333333333333</v>
      </c>
      <c r="Z48" s="49">
        <v>0</v>
      </c>
      <c r="AA48" s="72">
        <v>48</v>
      </c>
      <c r="AB48" s="72"/>
      <c r="AC48" s="73"/>
      <c r="AD48" s="78" t="s">
        <v>603</v>
      </c>
      <c r="AE48" s="78" t="s">
        <v>649</v>
      </c>
      <c r="AF48" s="78" t="s">
        <v>822</v>
      </c>
      <c r="AG48" s="78" t="s">
        <v>866</v>
      </c>
      <c r="AH48" s="78"/>
      <c r="AI48" s="78" t="s">
        <v>1065</v>
      </c>
      <c r="AJ48" s="78">
        <v>25</v>
      </c>
      <c r="AK48" s="78"/>
      <c r="AL48" s="78" t="str">
        <f>REPLACE(INDEX(GroupVertices[Group],MATCH(Vertices[[#This Row],[Vertex]],GroupVertices[Vertex],0)),1,1,"")</f>
        <v>1</v>
      </c>
      <c r="AM48" s="48"/>
      <c r="AN48" s="48"/>
      <c r="AO48" s="48"/>
      <c r="AP48" s="48"/>
      <c r="AQ48" s="48"/>
      <c r="AR48" s="48"/>
      <c r="AS48" s="112" t="s">
        <v>1279</v>
      </c>
      <c r="AT48" s="112" t="s">
        <v>1279</v>
      </c>
      <c r="AU48" s="112" t="s">
        <v>1279</v>
      </c>
      <c r="AV48" s="112" t="s">
        <v>1279</v>
      </c>
      <c r="AW48" s="112"/>
      <c r="AX48" s="114"/>
      <c r="AY48" s="112"/>
      <c r="AZ48" s="114"/>
      <c r="BA48" s="112"/>
      <c r="BB48" s="114"/>
      <c r="BC48" s="112"/>
      <c r="BD48" s="114"/>
      <c r="BE48" s="112"/>
      <c r="BF48" s="112">
        <v>1</v>
      </c>
      <c r="BG48" s="112">
        <v>1</v>
      </c>
      <c r="BH48" s="2"/>
      <c r="BI48" s="3"/>
      <c r="BJ48" s="3"/>
      <c r="BK48" s="3"/>
      <c r="BL48" s="3"/>
    </row>
    <row r="49" spans="1:64" ht="15">
      <c r="A49" s="65" t="s">
        <v>210</v>
      </c>
      <c r="B49" s="66"/>
      <c r="C49" s="66" t="s">
        <v>64</v>
      </c>
      <c r="D49" s="67">
        <v>162</v>
      </c>
      <c r="E49" s="69"/>
      <c r="F49" s="94" t="s">
        <v>467</v>
      </c>
      <c r="G49" s="66"/>
      <c r="H49" s="70" t="s">
        <v>210</v>
      </c>
      <c r="I49" s="71"/>
      <c r="J49" s="71"/>
      <c r="K49" s="70"/>
      <c r="L49" s="74">
        <v>1</v>
      </c>
      <c r="M49" s="75">
        <v>1525.7115478515625</v>
      </c>
      <c r="N49" s="75">
        <v>950.7940673828125</v>
      </c>
      <c r="O49" s="76"/>
      <c r="P49" s="77"/>
      <c r="Q49" s="77"/>
      <c r="R49" s="80"/>
      <c r="S49" s="48">
        <v>1</v>
      </c>
      <c r="T49" s="48">
        <v>1</v>
      </c>
      <c r="U49" s="49">
        <v>0</v>
      </c>
      <c r="V49" s="49">
        <v>0.002315</v>
      </c>
      <c r="W49" s="49">
        <v>0.001315</v>
      </c>
      <c r="X49" s="49">
        <v>0.34697</v>
      </c>
      <c r="Y49" s="49">
        <v>0.5</v>
      </c>
      <c r="Z49" s="49">
        <v>0</v>
      </c>
      <c r="AA49" s="72">
        <v>49</v>
      </c>
      <c r="AB49" s="72"/>
      <c r="AC49" s="73"/>
      <c r="AD49" s="78" t="s">
        <v>603</v>
      </c>
      <c r="AE49" s="78" t="s">
        <v>650</v>
      </c>
      <c r="AF49" s="78" t="s">
        <v>822</v>
      </c>
      <c r="AG49" s="78" t="s">
        <v>867</v>
      </c>
      <c r="AH49" s="78"/>
      <c r="AI49" s="78" t="s">
        <v>1066</v>
      </c>
      <c r="AJ49" s="78">
        <v>82</v>
      </c>
      <c r="AK49" s="78"/>
      <c r="AL49" s="78" t="str">
        <f>REPLACE(INDEX(GroupVertices[Group],MATCH(Vertices[[#This Row],[Vertex]],GroupVertices[Vertex],0)),1,1,"")</f>
        <v>1</v>
      </c>
      <c r="AM49" s="48"/>
      <c r="AN49" s="48"/>
      <c r="AO49" s="48"/>
      <c r="AP49" s="48"/>
      <c r="AQ49" s="48"/>
      <c r="AR49" s="48"/>
      <c r="AS49" s="112" t="s">
        <v>1279</v>
      </c>
      <c r="AT49" s="112" t="s">
        <v>1279</v>
      </c>
      <c r="AU49" s="112" t="s">
        <v>1279</v>
      </c>
      <c r="AV49" s="112" t="s">
        <v>1279</v>
      </c>
      <c r="AW49" s="112"/>
      <c r="AX49" s="114"/>
      <c r="AY49" s="112"/>
      <c r="AZ49" s="114"/>
      <c r="BA49" s="112"/>
      <c r="BB49" s="114"/>
      <c r="BC49" s="112"/>
      <c r="BD49" s="114"/>
      <c r="BE49" s="112"/>
      <c r="BF49" s="112">
        <v>1</v>
      </c>
      <c r="BG49" s="112">
        <v>1</v>
      </c>
      <c r="BH49" s="2"/>
      <c r="BI49" s="3"/>
      <c r="BJ49" s="3"/>
      <c r="BK49" s="3"/>
      <c r="BL49" s="3"/>
    </row>
    <row r="50" spans="1:64" ht="15">
      <c r="A50" s="65" t="s">
        <v>211</v>
      </c>
      <c r="B50" s="66"/>
      <c r="C50" s="66" t="s">
        <v>64</v>
      </c>
      <c r="D50" s="67">
        <v>162</v>
      </c>
      <c r="E50" s="69"/>
      <c r="F50" s="94" t="s">
        <v>445</v>
      </c>
      <c r="G50" s="66"/>
      <c r="H50" s="70" t="s">
        <v>211</v>
      </c>
      <c r="I50" s="71"/>
      <c r="J50" s="71"/>
      <c r="K50" s="70"/>
      <c r="L50" s="74">
        <v>1</v>
      </c>
      <c r="M50" s="75">
        <v>1095.7684326171875</v>
      </c>
      <c r="N50" s="75">
        <v>1773.5955810546875</v>
      </c>
      <c r="O50" s="76"/>
      <c r="P50" s="77"/>
      <c r="Q50" s="77"/>
      <c r="R50" s="80"/>
      <c r="S50" s="48">
        <v>1</v>
      </c>
      <c r="T50" s="48">
        <v>1</v>
      </c>
      <c r="U50" s="49">
        <v>0</v>
      </c>
      <c r="V50" s="49">
        <v>0.002315</v>
      </c>
      <c r="W50" s="49">
        <v>0.001605</v>
      </c>
      <c r="X50" s="49">
        <v>0.28103</v>
      </c>
      <c r="Y50" s="49">
        <v>0.5</v>
      </c>
      <c r="Z50" s="49">
        <v>0</v>
      </c>
      <c r="AA50" s="72">
        <v>50</v>
      </c>
      <c r="AB50" s="72"/>
      <c r="AC50" s="73"/>
      <c r="AD50" s="78" t="s">
        <v>603</v>
      </c>
      <c r="AE50" s="96" t="s">
        <v>651</v>
      </c>
      <c r="AF50" s="78" t="s">
        <v>822</v>
      </c>
      <c r="AG50" s="78" t="s">
        <v>842</v>
      </c>
      <c r="AH50" s="78"/>
      <c r="AI50" s="78" t="s">
        <v>1067</v>
      </c>
      <c r="AJ50" s="78">
        <v>5</v>
      </c>
      <c r="AK50" s="78"/>
      <c r="AL50" s="78" t="str">
        <f>REPLACE(INDEX(GroupVertices[Group],MATCH(Vertices[[#This Row],[Vertex]],GroupVertices[Vertex],0)),1,1,"")</f>
        <v>1</v>
      </c>
      <c r="AM50" s="48"/>
      <c r="AN50" s="48"/>
      <c r="AO50" s="48"/>
      <c r="AP50" s="48"/>
      <c r="AQ50" s="48"/>
      <c r="AR50" s="48"/>
      <c r="AS50" s="112" t="s">
        <v>1279</v>
      </c>
      <c r="AT50" s="112" t="s">
        <v>1279</v>
      </c>
      <c r="AU50" s="112" t="s">
        <v>1279</v>
      </c>
      <c r="AV50" s="112" t="s">
        <v>1279</v>
      </c>
      <c r="AW50" s="112"/>
      <c r="AX50" s="114"/>
      <c r="AY50" s="112"/>
      <c r="AZ50" s="114"/>
      <c r="BA50" s="112"/>
      <c r="BB50" s="114"/>
      <c r="BC50" s="112"/>
      <c r="BD50" s="114"/>
      <c r="BE50" s="112"/>
      <c r="BF50" s="112">
        <v>1</v>
      </c>
      <c r="BG50" s="112">
        <v>1</v>
      </c>
      <c r="BH50" s="2"/>
      <c r="BI50" s="3"/>
      <c r="BJ50" s="3"/>
      <c r="BK50" s="3"/>
      <c r="BL50" s="3"/>
    </row>
    <row r="51" spans="1:64" ht="15">
      <c r="A51" s="65" t="s">
        <v>212</v>
      </c>
      <c r="B51" s="66"/>
      <c r="C51" s="66" t="s">
        <v>64</v>
      </c>
      <c r="D51" s="67">
        <v>164.12027594291493</v>
      </c>
      <c r="E51" s="69"/>
      <c r="F51" s="94" t="s">
        <v>468</v>
      </c>
      <c r="G51" s="66"/>
      <c r="H51" s="70" t="s">
        <v>212</v>
      </c>
      <c r="I51" s="71"/>
      <c r="J51" s="71"/>
      <c r="K51" s="70"/>
      <c r="L51" s="74">
        <v>1.7395987925633425</v>
      </c>
      <c r="M51" s="75">
        <v>4071.96728515625</v>
      </c>
      <c r="N51" s="75">
        <v>2715.5048828125</v>
      </c>
      <c r="O51" s="76"/>
      <c r="P51" s="77"/>
      <c r="Q51" s="77"/>
      <c r="R51" s="80"/>
      <c r="S51" s="48">
        <v>1</v>
      </c>
      <c r="T51" s="48">
        <v>4</v>
      </c>
      <c r="U51" s="49">
        <v>2.466667</v>
      </c>
      <c r="V51" s="49">
        <v>0.002331</v>
      </c>
      <c r="W51" s="49">
        <v>0.002128</v>
      </c>
      <c r="X51" s="49">
        <v>0.467455</v>
      </c>
      <c r="Y51" s="49">
        <v>0.4</v>
      </c>
      <c r="Z51" s="49">
        <v>0</v>
      </c>
      <c r="AA51" s="72">
        <v>51</v>
      </c>
      <c r="AB51" s="72"/>
      <c r="AC51" s="73"/>
      <c r="AD51" s="78" t="s">
        <v>603</v>
      </c>
      <c r="AE51" s="96" t="s">
        <v>652</v>
      </c>
      <c r="AF51" s="78" t="s">
        <v>822</v>
      </c>
      <c r="AG51" s="78" t="s">
        <v>868</v>
      </c>
      <c r="AH51" s="78"/>
      <c r="AI51" s="78" t="s">
        <v>1068</v>
      </c>
      <c r="AJ51" s="78">
        <v>133</v>
      </c>
      <c r="AK51" s="78"/>
      <c r="AL51" s="78" t="str">
        <f>REPLACE(INDEX(GroupVertices[Group],MATCH(Vertices[[#This Row],[Vertex]],GroupVertices[Vertex],0)),1,1,"")</f>
        <v>2</v>
      </c>
      <c r="AM51" s="48"/>
      <c r="AN51" s="48"/>
      <c r="AO51" s="48"/>
      <c r="AP51" s="48"/>
      <c r="AQ51" s="48"/>
      <c r="AR51" s="48"/>
      <c r="AS51" s="112" t="s">
        <v>1279</v>
      </c>
      <c r="AT51" s="112" t="s">
        <v>1279</v>
      </c>
      <c r="AU51" s="112" t="s">
        <v>1279</v>
      </c>
      <c r="AV51" s="112" t="s">
        <v>1279</v>
      </c>
      <c r="AW51" s="112"/>
      <c r="AX51" s="114"/>
      <c r="AY51" s="112"/>
      <c r="AZ51" s="114"/>
      <c r="BA51" s="112"/>
      <c r="BB51" s="114"/>
      <c r="BC51" s="112"/>
      <c r="BD51" s="114"/>
      <c r="BE51" s="112"/>
      <c r="BF51" s="112">
        <v>1</v>
      </c>
      <c r="BG51" s="112">
        <v>1</v>
      </c>
      <c r="BH51" s="2"/>
      <c r="BI51" s="3"/>
      <c r="BJ51" s="3"/>
      <c r="BK51" s="3"/>
      <c r="BL51" s="3"/>
    </row>
    <row r="52" spans="1:64" ht="15">
      <c r="A52" s="65" t="s">
        <v>296</v>
      </c>
      <c r="B52" s="66"/>
      <c r="C52" s="66" t="s">
        <v>64</v>
      </c>
      <c r="D52" s="67">
        <v>167.70281317235194</v>
      </c>
      <c r="E52" s="69"/>
      <c r="F52" s="94" t="s">
        <v>469</v>
      </c>
      <c r="G52" s="66"/>
      <c r="H52" s="70" t="s">
        <v>296</v>
      </c>
      <c r="I52" s="71"/>
      <c r="J52" s="71"/>
      <c r="K52" s="70"/>
      <c r="L52" s="74">
        <v>2.989266420995781</v>
      </c>
      <c r="M52" s="75">
        <v>4233.09765625</v>
      </c>
      <c r="N52" s="75">
        <v>3247.93310546875</v>
      </c>
      <c r="O52" s="76"/>
      <c r="P52" s="77"/>
      <c r="Q52" s="77"/>
      <c r="R52" s="80"/>
      <c r="S52" s="48">
        <v>6</v>
      </c>
      <c r="T52" s="48">
        <v>6</v>
      </c>
      <c r="U52" s="49">
        <v>6.634486</v>
      </c>
      <c r="V52" s="49">
        <v>0.002358</v>
      </c>
      <c r="W52" s="49">
        <v>0.004828</v>
      </c>
      <c r="X52" s="49">
        <v>0.74389</v>
      </c>
      <c r="Y52" s="49">
        <v>0.3888888888888889</v>
      </c>
      <c r="Z52" s="49">
        <v>0.2</v>
      </c>
      <c r="AA52" s="72">
        <v>52</v>
      </c>
      <c r="AB52" s="72"/>
      <c r="AC52" s="73"/>
      <c r="AD52" s="78" t="s">
        <v>603</v>
      </c>
      <c r="AE52" s="78" t="s">
        <v>653</v>
      </c>
      <c r="AF52" s="78" t="s">
        <v>822</v>
      </c>
      <c r="AG52" s="78" t="s">
        <v>869</v>
      </c>
      <c r="AH52" s="78"/>
      <c r="AI52" s="78" t="s">
        <v>1069</v>
      </c>
      <c r="AJ52" s="78">
        <v>99</v>
      </c>
      <c r="AK52" s="78"/>
      <c r="AL52" s="78" t="str">
        <f>REPLACE(INDEX(GroupVertices[Group],MATCH(Vertices[[#This Row],[Vertex]],GroupVertices[Vertex],0)),1,1,"")</f>
        <v>2</v>
      </c>
      <c r="AM52" s="48"/>
      <c r="AN52" s="48"/>
      <c r="AO52" s="48"/>
      <c r="AP52" s="48"/>
      <c r="AQ52" s="48"/>
      <c r="AR52" s="48"/>
      <c r="AS52" s="112" t="s">
        <v>1279</v>
      </c>
      <c r="AT52" s="112" t="s">
        <v>1279</v>
      </c>
      <c r="AU52" s="112" t="s">
        <v>1279</v>
      </c>
      <c r="AV52" s="112" t="s">
        <v>1279</v>
      </c>
      <c r="AW52" s="112"/>
      <c r="AX52" s="114"/>
      <c r="AY52" s="112"/>
      <c r="AZ52" s="114"/>
      <c r="BA52" s="112"/>
      <c r="BB52" s="114"/>
      <c r="BC52" s="112"/>
      <c r="BD52" s="114"/>
      <c r="BE52" s="112"/>
      <c r="BF52" s="112">
        <v>1</v>
      </c>
      <c r="BG52" s="112">
        <v>1</v>
      </c>
      <c r="BH52" s="2"/>
      <c r="BI52" s="3"/>
      <c r="BJ52" s="3"/>
      <c r="BK52" s="3"/>
      <c r="BL52" s="3"/>
    </row>
    <row r="53" spans="1:64" ht="15">
      <c r="A53" s="65" t="s">
        <v>243</v>
      </c>
      <c r="B53" s="66"/>
      <c r="C53" s="66" t="s">
        <v>64</v>
      </c>
      <c r="D53" s="67">
        <v>218.9889507485318</v>
      </c>
      <c r="E53" s="69"/>
      <c r="F53" s="94" t="s">
        <v>470</v>
      </c>
      <c r="G53" s="66"/>
      <c r="H53" s="70" t="s">
        <v>243</v>
      </c>
      <c r="I53" s="71"/>
      <c r="J53" s="71"/>
      <c r="K53" s="70"/>
      <c r="L53" s="74">
        <v>20.878997025792852</v>
      </c>
      <c r="M53" s="75">
        <v>5088.0966796875</v>
      </c>
      <c r="N53" s="75">
        <v>5357.27734375</v>
      </c>
      <c r="O53" s="76"/>
      <c r="P53" s="77"/>
      <c r="Q53" s="77"/>
      <c r="R53" s="80"/>
      <c r="S53" s="48">
        <v>12</v>
      </c>
      <c r="T53" s="48">
        <v>9</v>
      </c>
      <c r="U53" s="49">
        <v>66.299278</v>
      </c>
      <c r="V53" s="49">
        <v>0.00241</v>
      </c>
      <c r="W53" s="49">
        <v>0.005907</v>
      </c>
      <c r="X53" s="49">
        <v>1.342944</v>
      </c>
      <c r="Y53" s="49">
        <v>0.15204678362573099</v>
      </c>
      <c r="Z53" s="49">
        <v>0.10526315789473684</v>
      </c>
      <c r="AA53" s="72">
        <v>53</v>
      </c>
      <c r="AB53" s="72"/>
      <c r="AC53" s="73"/>
      <c r="AD53" s="78" t="s">
        <v>603</v>
      </c>
      <c r="AE53" s="96" t="s">
        <v>654</v>
      </c>
      <c r="AF53" s="78" t="s">
        <v>822</v>
      </c>
      <c r="AG53" s="78" t="s">
        <v>870</v>
      </c>
      <c r="AH53" s="78"/>
      <c r="AI53" s="78" t="s">
        <v>1070</v>
      </c>
      <c r="AJ53" s="78">
        <v>500</v>
      </c>
      <c r="AK53" s="78"/>
      <c r="AL53" s="78" t="str">
        <f>REPLACE(INDEX(GroupVertices[Group],MATCH(Vertices[[#This Row],[Vertex]],GroupVertices[Vertex],0)),1,1,"")</f>
        <v>2</v>
      </c>
      <c r="AM53" s="48"/>
      <c r="AN53" s="48"/>
      <c r="AO53" s="48"/>
      <c r="AP53" s="48"/>
      <c r="AQ53" s="48"/>
      <c r="AR53" s="48"/>
      <c r="AS53" s="112" t="s">
        <v>1279</v>
      </c>
      <c r="AT53" s="112" t="s">
        <v>1279</v>
      </c>
      <c r="AU53" s="112" t="s">
        <v>1279</v>
      </c>
      <c r="AV53" s="112" t="s">
        <v>1279</v>
      </c>
      <c r="AW53" s="112"/>
      <c r="AX53" s="114"/>
      <c r="AY53" s="112"/>
      <c r="AZ53" s="114"/>
      <c r="BA53" s="112"/>
      <c r="BB53" s="114"/>
      <c r="BC53" s="112"/>
      <c r="BD53" s="114"/>
      <c r="BE53" s="112"/>
      <c r="BF53" s="112">
        <v>1</v>
      </c>
      <c r="BG53" s="112">
        <v>1</v>
      </c>
      <c r="BH53" s="2"/>
      <c r="BI53" s="3"/>
      <c r="BJ53" s="3"/>
      <c r="BK53" s="3"/>
      <c r="BL53" s="3"/>
    </row>
    <row r="54" spans="1:64" ht="15">
      <c r="A54" s="65" t="s">
        <v>270</v>
      </c>
      <c r="B54" s="66"/>
      <c r="C54" s="66" t="s">
        <v>64</v>
      </c>
      <c r="D54" s="67">
        <v>224.4115033059083</v>
      </c>
      <c r="E54" s="69"/>
      <c r="F54" s="94" t="s">
        <v>471</v>
      </c>
      <c r="G54" s="66"/>
      <c r="H54" s="70" t="s">
        <v>270</v>
      </c>
      <c r="I54" s="71"/>
      <c r="J54" s="71"/>
      <c r="K54" s="70"/>
      <c r="L54" s="74">
        <v>22.77050239208652</v>
      </c>
      <c r="M54" s="75">
        <v>4303.01611328125</v>
      </c>
      <c r="N54" s="75">
        <v>5094.0341796875</v>
      </c>
      <c r="O54" s="76"/>
      <c r="P54" s="77"/>
      <c r="Q54" s="77"/>
      <c r="R54" s="80"/>
      <c r="S54" s="48">
        <v>18</v>
      </c>
      <c r="T54" s="48">
        <v>13</v>
      </c>
      <c r="U54" s="49">
        <v>72.607717</v>
      </c>
      <c r="V54" s="49">
        <v>0.002445</v>
      </c>
      <c r="W54" s="49">
        <v>0.009176</v>
      </c>
      <c r="X54" s="49">
        <v>1.623547</v>
      </c>
      <c r="Y54" s="49">
        <v>0.24333333333333335</v>
      </c>
      <c r="Z54" s="49">
        <v>0.24</v>
      </c>
      <c r="AA54" s="72">
        <v>54</v>
      </c>
      <c r="AB54" s="72"/>
      <c r="AC54" s="73"/>
      <c r="AD54" s="78" t="s">
        <v>603</v>
      </c>
      <c r="AE54" s="78" t="s">
        <v>655</v>
      </c>
      <c r="AF54" s="78" t="s">
        <v>822</v>
      </c>
      <c r="AG54" s="78" t="s">
        <v>871</v>
      </c>
      <c r="AH54" s="78"/>
      <c r="AI54" s="78" t="s">
        <v>1071</v>
      </c>
      <c r="AJ54" s="78">
        <v>500</v>
      </c>
      <c r="AK54" s="78"/>
      <c r="AL54" s="78" t="str">
        <f>REPLACE(INDEX(GroupVertices[Group],MATCH(Vertices[[#This Row],[Vertex]],GroupVertices[Vertex],0)),1,1,"")</f>
        <v>2</v>
      </c>
      <c r="AM54" s="48"/>
      <c r="AN54" s="48"/>
      <c r="AO54" s="48"/>
      <c r="AP54" s="48"/>
      <c r="AQ54" s="48"/>
      <c r="AR54" s="48"/>
      <c r="AS54" s="112" t="s">
        <v>1279</v>
      </c>
      <c r="AT54" s="112" t="s">
        <v>1279</v>
      </c>
      <c r="AU54" s="112" t="s">
        <v>1279</v>
      </c>
      <c r="AV54" s="112" t="s">
        <v>1279</v>
      </c>
      <c r="AW54" s="112"/>
      <c r="AX54" s="114"/>
      <c r="AY54" s="112"/>
      <c r="AZ54" s="114"/>
      <c r="BA54" s="112"/>
      <c r="BB54" s="114"/>
      <c r="BC54" s="112"/>
      <c r="BD54" s="114"/>
      <c r="BE54" s="112"/>
      <c r="BF54" s="112">
        <v>1</v>
      </c>
      <c r="BG54" s="112">
        <v>1</v>
      </c>
      <c r="BH54" s="2"/>
      <c r="BI54" s="3"/>
      <c r="BJ54" s="3"/>
      <c r="BK54" s="3"/>
      <c r="BL54" s="3"/>
    </row>
    <row r="55" spans="1:64" ht="15">
      <c r="A55" s="65" t="s">
        <v>321</v>
      </c>
      <c r="B55" s="66"/>
      <c r="C55" s="66" t="s">
        <v>64</v>
      </c>
      <c r="D55" s="67">
        <v>173.7365578230585</v>
      </c>
      <c r="E55" s="69"/>
      <c r="F55" s="94" t="s">
        <v>472</v>
      </c>
      <c r="G55" s="66"/>
      <c r="H55" s="70" t="s">
        <v>321</v>
      </c>
      <c r="I55" s="71"/>
      <c r="J55" s="71"/>
      <c r="K55" s="70"/>
      <c r="L55" s="74">
        <v>5.093969006152236</v>
      </c>
      <c r="M55" s="75">
        <v>4199.255859375</v>
      </c>
      <c r="N55" s="75">
        <v>5505.28515625</v>
      </c>
      <c r="O55" s="76"/>
      <c r="P55" s="77"/>
      <c r="Q55" s="77"/>
      <c r="R55" s="80"/>
      <c r="S55" s="48">
        <v>7</v>
      </c>
      <c r="T55" s="48">
        <v>4</v>
      </c>
      <c r="U55" s="49">
        <v>13.653968</v>
      </c>
      <c r="V55" s="49">
        <v>0.002358</v>
      </c>
      <c r="W55" s="49">
        <v>0.003983</v>
      </c>
      <c r="X55" s="49">
        <v>0.792195</v>
      </c>
      <c r="Y55" s="49">
        <v>0.3</v>
      </c>
      <c r="Z55" s="49">
        <v>0.1</v>
      </c>
      <c r="AA55" s="72">
        <v>55</v>
      </c>
      <c r="AB55" s="72"/>
      <c r="AC55" s="73"/>
      <c r="AD55" s="78" t="s">
        <v>603</v>
      </c>
      <c r="AE55" s="96" t="s">
        <v>656</v>
      </c>
      <c r="AF55" s="78" t="s">
        <v>822</v>
      </c>
      <c r="AG55" s="78" t="s">
        <v>872</v>
      </c>
      <c r="AH55" s="78"/>
      <c r="AI55" s="78" t="s">
        <v>1072</v>
      </c>
      <c r="AJ55" s="78">
        <v>500</v>
      </c>
      <c r="AK55" s="78"/>
      <c r="AL55" s="78" t="str">
        <f>REPLACE(INDEX(GroupVertices[Group],MATCH(Vertices[[#This Row],[Vertex]],GroupVertices[Vertex],0)),1,1,"")</f>
        <v>2</v>
      </c>
      <c r="AM55" s="48"/>
      <c r="AN55" s="48"/>
      <c r="AO55" s="48"/>
      <c r="AP55" s="48"/>
      <c r="AQ55" s="48"/>
      <c r="AR55" s="48"/>
      <c r="AS55" s="112" t="s">
        <v>1279</v>
      </c>
      <c r="AT55" s="112" t="s">
        <v>1279</v>
      </c>
      <c r="AU55" s="112" t="s">
        <v>1279</v>
      </c>
      <c r="AV55" s="112" t="s">
        <v>1279</v>
      </c>
      <c r="AW55" s="112"/>
      <c r="AX55" s="114"/>
      <c r="AY55" s="112"/>
      <c r="AZ55" s="114"/>
      <c r="BA55" s="112"/>
      <c r="BB55" s="114"/>
      <c r="BC55" s="112"/>
      <c r="BD55" s="114"/>
      <c r="BE55" s="112"/>
      <c r="BF55" s="112">
        <v>1</v>
      </c>
      <c r="BG55" s="112">
        <v>1</v>
      </c>
      <c r="BH55" s="2"/>
      <c r="BI55" s="3"/>
      <c r="BJ55" s="3"/>
      <c r="BK55" s="3"/>
      <c r="BL55" s="3"/>
    </row>
    <row r="56" spans="1:64" ht="15">
      <c r="A56" s="65" t="s">
        <v>367</v>
      </c>
      <c r="B56" s="66"/>
      <c r="C56" s="66" t="s">
        <v>64</v>
      </c>
      <c r="D56" s="67">
        <v>162</v>
      </c>
      <c r="E56" s="69"/>
      <c r="F56" s="94" t="s">
        <v>473</v>
      </c>
      <c r="G56" s="66"/>
      <c r="H56" s="70" t="s">
        <v>367</v>
      </c>
      <c r="I56" s="71"/>
      <c r="J56" s="71"/>
      <c r="K56" s="70"/>
      <c r="L56" s="74">
        <v>1</v>
      </c>
      <c r="M56" s="75">
        <v>5518.2451171875</v>
      </c>
      <c r="N56" s="75">
        <v>5300.16943359375</v>
      </c>
      <c r="O56" s="76"/>
      <c r="P56" s="77"/>
      <c r="Q56" s="77"/>
      <c r="R56" s="80"/>
      <c r="S56" s="48">
        <v>2</v>
      </c>
      <c r="T56" s="48">
        <v>0</v>
      </c>
      <c r="U56" s="49">
        <v>0</v>
      </c>
      <c r="V56" s="49">
        <v>0.002315</v>
      </c>
      <c r="W56" s="49">
        <v>0.001469</v>
      </c>
      <c r="X56" s="49">
        <v>0.285051</v>
      </c>
      <c r="Y56" s="49">
        <v>0.5</v>
      </c>
      <c r="Z56" s="49">
        <v>0</v>
      </c>
      <c r="AA56" s="72">
        <v>56</v>
      </c>
      <c r="AB56" s="72"/>
      <c r="AC56" s="73"/>
      <c r="AD56" s="78" t="s">
        <v>603</v>
      </c>
      <c r="AE56" s="96" t="s">
        <v>657</v>
      </c>
      <c r="AF56" s="78" t="s">
        <v>822</v>
      </c>
      <c r="AG56" s="78" t="s">
        <v>873</v>
      </c>
      <c r="AH56" s="78"/>
      <c r="AI56" s="78">
        <v>0</v>
      </c>
      <c r="AJ56" s="78">
        <v>2</v>
      </c>
      <c r="AK56" s="78"/>
      <c r="AL56" s="78" t="str">
        <f>REPLACE(INDEX(GroupVertices[Group],MATCH(Vertices[[#This Row],[Vertex]],GroupVertices[Vertex],0)),1,1,"")</f>
        <v>2</v>
      </c>
      <c r="AM56" s="48"/>
      <c r="AN56" s="48"/>
      <c r="AO56" s="48"/>
      <c r="AP56" s="48"/>
      <c r="AQ56" s="48"/>
      <c r="AR56" s="48"/>
      <c r="AS56" s="48"/>
      <c r="AT56" s="48"/>
      <c r="AU56" s="48"/>
      <c r="AV56" s="48"/>
      <c r="AW56" s="48"/>
      <c r="AX56" s="49"/>
      <c r="AY56" s="48"/>
      <c r="AZ56" s="49"/>
      <c r="BA56" s="48"/>
      <c r="BB56" s="49"/>
      <c r="BC56" s="48"/>
      <c r="BD56" s="49"/>
      <c r="BE56" s="48"/>
      <c r="BF56" s="48"/>
      <c r="BG56" s="48"/>
      <c r="BH56" s="2"/>
      <c r="BI56" s="3"/>
      <c r="BJ56" s="3"/>
      <c r="BK56" s="3"/>
      <c r="BL56" s="3"/>
    </row>
    <row r="57" spans="1:64" ht="15">
      <c r="A57" s="65" t="s">
        <v>368</v>
      </c>
      <c r="B57" s="66"/>
      <c r="C57" s="66" t="s">
        <v>64</v>
      </c>
      <c r="D57" s="67">
        <v>162</v>
      </c>
      <c r="E57" s="69"/>
      <c r="F57" s="94" t="s">
        <v>474</v>
      </c>
      <c r="G57" s="66"/>
      <c r="H57" s="70" t="s">
        <v>368</v>
      </c>
      <c r="I57" s="71"/>
      <c r="J57" s="71"/>
      <c r="K57" s="70"/>
      <c r="L57" s="74">
        <v>1</v>
      </c>
      <c r="M57" s="75">
        <v>451.08270263671875</v>
      </c>
      <c r="N57" s="75">
        <v>4349.291015625</v>
      </c>
      <c r="O57" s="76"/>
      <c r="P57" s="77"/>
      <c r="Q57" s="77"/>
      <c r="R57" s="80"/>
      <c r="S57" s="48">
        <v>1</v>
      </c>
      <c r="T57" s="48">
        <v>0</v>
      </c>
      <c r="U57" s="49">
        <v>0</v>
      </c>
      <c r="V57" s="49">
        <v>0.002309</v>
      </c>
      <c r="W57" s="49">
        <v>0.001263</v>
      </c>
      <c r="X57" s="49">
        <v>0.221608</v>
      </c>
      <c r="Y57" s="49">
        <v>0</v>
      </c>
      <c r="Z57" s="49">
        <v>0</v>
      </c>
      <c r="AA57" s="72">
        <v>57</v>
      </c>
      <c r="AB57" s="72"/>
      <c r="AC57" s="73"/>
      <c r="AD57" s="78" t="s">
        <v>603</v>
      </c>
      <c r="AE57" s="78" t="s">
        <v>658</v>
      </c>
      <c r="AF57" s="78" t="s">
        <v>822</v>
      </c>
      <c r="AG57" s="78" t="s">
        <v>874</v>
      </c>
      <c r="AH57" s="78"/>
      <c r="AI57" s="78" t="s">
        <v>1073</v>
      </c>
      <c r="AJ57" s="78">
        <v>62</v>
      </c>
      <c r="AK57" s="78"/>
      <c r="AL57" s="78" t="str">
        <f>REPLACE(INDEX(GroupVertices[Group],MATCH(Vertices[[#This Row],[Vertex]],GroupVertices[Vertex],0)),1,1,"")</f>
        <v>1</v>
      </c>
      <c r="AM57" s="48"/>
      <c r="AN57" s="48"/>
      <c r="AO57" s="48"/>
      <c r="AP57" s="48"/>
      <c r="AQ57" s="48"/>
      <c r="AR57" s="48"/>
      <c r="AS57" s="48"/>
      <c r="AT57" s="48"/>
      <c r="AU57" s="48"/>
      <c r="AV57" s="48"/>
      <c r="AW57" s="48"/>
      <c r="AX57" s="49"/>
      <c r="AY57" s="48"/>
      <c r="AZ57" s="49"/>
      <c r="BA57" s="48"/>
      <c r="BB57" s="49"/>
      <c r="BC57" s="48"/>
      <c r="BD57" s="49"/>
      <c r="BE57" s="48"/>
      <c r="BF57" s="48"/>
      <c r="BG57" s="48"/>
      <c r="BH57" s="2"/>
      <c r="BI57" s="3"/>
      <c r="BJ57" s="3"/>
      <c r="BK57" s="3"/>
      <c r="BL57" s="3"/>
    </row>
    <row r="58" spans="1:64" ht="15">
      <c r="A58" s="65" t="s">
        <v>214</v>
      </c>
      <c r="B58" s="66"/>
      <c r="C58" s="66" t="s">
        <v>64</v>
      </c>
      <c r="D58" s="67">
        <v>213.43501359096456</v>
      </c>
      <c r="E58" s="69"/>
      <c r="F58" s="94" t="s">
        <v>475</v>
      </c>
      <c r="G58" s="66"/>
      <c r="H58" s="70" t="s">
        <v>214</v>
      </c>
      <c r="I58" s="71"/>
      <c r="J58" s="71"/>
      <c r="K58" s="70"/>
      <c r="L58" s="74">
        <v>18.941661826836523</v>
      </c>
      <c r="M58" s="75">
        <v>7951.451171875</v>
      </c>
      <c r="N58" s="75">
        <v>8176.03955078125</v>
      </c>
      <c r="O58" s="76"/>
      <c r="P58" s="77"/>
      <c r="Q58" s="77"/>
      <c r="R58" s="80"/>
      <c r="S58" s="48">
        <v>8</v>
      </c>
      <c r="T58" s="48">
        <v>17</v>
      </c>
      <c r="U58" s="49">
        <v>59.83799</v>
      </c>
      <c r="V58" s="49">
        <v>0.002421</v>
      </c>
      <c r="W58" s="49">
        <v>0.007487</v>
      </c>
      <c r="X58" s="49">
        <v>1.412341</v>
      </c>
      <c r="Y58" s="49">
        <v>0.1880952380952381</v>
      </c>
      <c r="Z58" s="49">
        <v>0.19047619047619047</v>
      </c>
      <c r="AA58" s="72">
        <v>58</v>
      </c>
      <c r="AB58" s="72"/>
      <c r="AC58" s="73"/>
      <c r="AD58" s="78" t="s">
        <v>603</v>
      </c>
      <c r="AE58" s="78" t="s">
        <v>659</v>
      </c>
      <c r="AF58" s="78" t="s">
        <v>822</v>
      </c>
      <c r="AG58" s="78" t="s">
        <v>875</v>
      </c>
      <c r="AH58" s="78"/>
      <c r="AI58" s="78" t="s">
        <v>1074</v>
      </c>
      <c r="AJ58" s="78">
        <v>500</v>
      </c>
      <c r="AK58" s="78"/>
      <c r="AL58" s="78" t="str">
        <f>REPLACE(INDEX(GroupVertices[Group],MATCH(Vertices[[#This Row],[Vertex]],GroupVertices[Vertex],0)),1,1,"")</f>
        <v>3</v>
      </c>
      <c r="AM58" s="48"/>
      <c r="AN58" s="48"/>
      <c r="AO58" s="48"/>
      <c r="AP58" s="48"/>
      <c r="AQ58" s="48"/>
      <c r="AR58" s="48"/>
      <c r="AS58" s="112" t="s">
        <v>1279</v>
      </c>
      <c r="AT58" s="112" t="s">
        <v>1279</v>
      </c>
      <c r="AU58" s="112" t="s">
        <v>1279</v>
      </c>
      <c r="AV58" s="112" t="s">
        <v>1279</v>
      </c>
      <c r="AW58" s="112"/>
      <c r="AX58" s="114"/>
      <c r="AY58" s="112"/>
      <c r="AZ58" s="114"/>
      <c r="BA58" s="112"/>
      <c r="BB58" s="114"/>
      <c r="BC58" s="112"/>
      <c r="BD58" s="114"/>
      <c r="BE58" s="112"/>
      <c r="BF58" s="112">
        <v>1</v>
      </c>
      <c r="BG58" s="112">
        <v>1</v>
      </c>
      <c r="BH58" s="2"/>
      <c r="BI58" s="3"/>
      <c r="BJ58" s="3"/>
      <c r="BK58" s="3"/>
      <c r="BL58" s="3"/>
    </row>
    <row r="59" spans="1:64" ht="15">
      <c r="A59" s="65" t="s">
        <v>215</v>
      </c>
      <c r="B59" s="66"/>
      <c r="C59" s="66" t="s">
        <v>64</v>
      </c>
      <c r="D59" s="67">
        <v>162.57304776122405</v>
      </c>
      <c r="E59" s="69"/>
      <c r="F59" s="94" t="s">
        <v>476</v>
      </c>
      <c r="G59" s="66"/>
      <c r="H59" s="70" t="s">
        <v>215</v>
      </c>
      <c r="I59" s="71"/>
      <c r="J59" s="71"/>
      <c r="K59" s="70"/>
      <c r="L59" s="74">
        <v>1.1998916384910594</v>
      </c>
      <c r="M59" s="75">
        <v>8913.91796875</v>
      </c>
      <c r="N59" s="75">
        <v>8709.1025390625</v>
      </c>
      <c r="O59" s="76"/>
      <c r="P59" s="77"/>
      <c r="Q59" s="77"/>
      <c r="R59" s="80"/>
      <c r="S59" s="48">
        <v>2</v>
      </c>
      <c r="T59" s="48">
        <v>2</v>
      </c>
      <c r="U59" s="49">
        <v>0.666667</v>
      </c>
      <c r="V59" s="49">
        <v>0.002326</v>
      </c>
      <c r="W59" s="49">
        <v>0.002059</v>
      </c>
      <c r="X59" s="49">
        <v>0.398005</v>
      </c>
      <c r="Y59" s="49">
        <v>0.4166666666666667</v>
      </c>
      <c r="Z59" s="49">
        <v>0</v>
      </c>
      <c r="AA59" s="72">
        <v>59</v>
      </c>
      <c r="AB59" s="72"/>
      <c r="AC59" s="73"/>
      <c r="AD59" s="78" t="s">
        <v>603</v>
      </c>
      <c r="AE59" s="78" t="s">
        <v>660</v>
      </c>
      <c r="AF59" s="78" t="s">
        <v>822</v>
      </c>
      <c r="AG59" s="78" t="s">
        <v>876</v>
      </c>
      <c r="AH59" s="78"/>
      <c r="AI59" s="78" t="s">
        <v>1075</v>
      </c>
      <c r="AJ59" s="78">
        <v>120</v>
      </c>
      <c r="AK59" s="78"/>
      <c r="AL59" s="78" t="str">
        <f>REPLACE(INDEX(GroupVertices[Group],MATCH(Vertices[[#This Row],[Vertex]],GroupVertices[Vertex],0)),1,1,"")</f>
        <v>3</v>
      </c>
      <c r="AM59" s="48"/>
      <c r="AN59" s="48"/>
      <c r="AO59" s="48"/>
      <c r="AP59" s="48"/>
      <c r="AQ59" s="48"/>
      <c r="AR59" s="48"/>
      <c r="AS59" s="112" t="s">
        <v>1279</v>
      </c>
      <c r="AT59" s="112" t="s">
        <v>1279</v>
      </c>
      <c r="AU59" s="112" t="s">
        <v>1279</v>
      </c>
      <c r="AV59" s="112" t="s">
        <v>1279</v>
      </c>
      <c r="AW59" s="112"/>
      <c r="AX59" s="114"/>
      <c r="AY59" s="112"/>
      <c r="AZ59" s="114"/>
      <c r="BA59" s="112"/>
      <c r="BB59" s="114"/>
      <c r="BC59" s="112"/>
      <c r="BD59" s="114"/>
      <c r="BE59" s="112"/>
      <c r="BF59" s="112">
        <v>1</v>
      </c>
      <c r="BG59" s="112">
        <v>1</v>
      </c>
      <c r="BH59" s="2"/>
      <c r="BI59" s="3"/>
      <c r="BJ59" s="3"/>
      <c r="BK59" s="3"/>
      <c r="BL59" s="3"/>
    </row>
    <row r="60" spans="1:64" ht="15">
      <c r="A60" s="65" t="s">
        <v>324</v>
      </c>
      <c r="B60" s="66"/>
      <c r="C60" s="66" t="s">
        <v>64</v>
      </c>
      <c r="D60" s="67">
        <v>253.2410042962118</v>
      </c>
      <c r="E60" s="69"/>
      <c r="F60" s="94" t="s">
        <v>477</v>
      </c>
      <c r="G60" s="66"/>
      <c r="H60" s="70" t="s">
        <v>324</v>
      </c>
      <c r="I60" s="71"/>
      <c r="J60" s="71"/>
      <c r="K60" s="70"/>
      <c r="L60" s="74">
        <v>32.82686519424076</v>
      </c>
      <c r="M60" s="75">
        <v>8541.7900390625</v>
      </c>
      <c r="N60" s="75">
        <v>7983.91357421875</v>
      </c>
      <c r="O60" s="76"/>
      <c r="P60" s="77"/>
      <c r="Q60" s="77"/>
      <c r="R60" s="80"/>
      <c r="S60" s="48">
        <v>17</v>
      </c>
      <c r="T60" s="48">
        <v>10</v>
      </c>
      <c r="U60" s="49">
        <v>106.147115</v>
      </c>
      <c r="V60" s="49">
        <v>0.002433</v>
      </c>
      <c r="W60" s="49">
        <v>0.007222</v>
      </c>
      <c r="X60" s="49">
        <v>1.637396</v>
      </c>
      <c r="Y60" s="49">
        <v>0.1600790513833992</v>
      </c>
      <c r="Z60" s="49">
        <v>0.17391304347826086</v>
      </c>
      <c r="AA60" s="72">
        <v>60</v>
      </c>
      <c r="AB60" s="72"/>
      <c r="AC60" s="73"/>
      <c r="AD60" s="78" t="s">
        <v>603</v>
      </c>
      <c r="AE60" s="78" t="s">
        <v>661</v>
      </c>
      <c r="AF60" s="78" t="s">
        <v>822</v>
      </c>
      <c r="AG60" s="78" t="s">
        <v>877</v>
      </c>
      <c r="AH60" s="78"/>
      <c r="AI60" s="78" t="s">
        <v>1076</v>
      </c>
      <c r="AJ60" s="78">
        <v>500</v>
      </c>
      <c r="AK60" s="78"/>
      <c r="AL60" s="78" t="str">
        <f>REPLACE(INDEX(GroupVertices[Group],MATCH(Vertices[[#This Row],[Vertex]],GroupVertices[Vertex],0)),1,1,"")</f>
        <v>3</v>
      </c>
      <c r="AM60" s="48"/>
      <c r="AN60" s="48"/>
      <c r="AO60" s="48"/>
      <c r="AP60" s="48"/>
      <c r="AQ60" s="48"/>
      <c r="AR60" s="48"/>
      <c r="AS60" s="112" t="s">
        <v>1279</v>
      </c>
      <c r="AT60" s="112" t="s">
        <v>1279</v>
      </c>
      <c r="AU60" s="112" t="s">
        <v>1279</v>
      </c>
      <c r="AV60" s="112" t="s">
        <v>1279</v>
      </c>
      <c r="AW60" s="112"/>
      <c r="AX60" s="114"/>
      <c r="AY60" s="112"/>
      <c r="AZ60" s="114"/>
      <c r="BA60" s="112"/>
      <c r="BB60" s="114"/>
      <c r="BC60" s="112"/>
      <c r="BD60" s="114"/>
      <c r="BE60" s="112"/>
      <c r="BF60" s="112">
        <v>1</v>
      </c>
      <c r="BG60" s="112">
        <v>1</v>
      </c>
      <c r="BH60" s="2"/>
      <c r="BI60" s="3"/>
      <c r="BJ60" s="3"/>
      <c r="BK60" s="3"/>
      <c r="BL60" s="3"/>
    </row>
    <row r="61" spans="1:64" ht="15">
      <c r="A61" s="65" t="s">
        <v>216</v>
      </c>
      <c r="B61" s="66"/>
      <c r="C61" s="66" t="s">
        <v>64</v>
      </c>
      <c r="D61" s="67">
        <v>163.4612710604858</v>
      </c>
      <c r="E61" s="69"/>
      <c r="F61" s="94" t="s">
        <v>478</v>
      </c>
      <c r="G61" s="66"/>
      <c r="H61" s="70" t="s">
        <v>216</v>
      </c>
      <c r="I61" s="71"/>
      <c r="J61" s="71"/>
      <c r="K61" s="70"/>
      <c r="L61" s="74">
        <v>1.5097234232904897</v>
      </c>
      <c r="M61" s="75">
        <v>1388.9957275390625</v>
      </c>
      <c r="N61" s="75">
        <v>1457.7569580078125</v>
      </c>
      <c r="O61" s="76"/>
      <c r="P61" s="77"/>
      <c r="Q61" s="77"/>
      <c r="R61" s="80"/>
      <c r="S61" s="48">
        <v>2</v>
      </c>
      <c r="T61" s="48">
        <v>3</v>
      </c>
      <c r="U61" s="49">
        <v>1.7</v>
      </c>
      <c r="V61" s="49">
        <v>0.002331</v>
      </c>
      <c r="W61" s="49">
        <v>0.002309</v>
      </c>
      <c r="X61" s="49">
        <v>0.462299</v>
      </c>
      <c r="Y61" s="49">
        <v>0.35</v>
      </c>
      <c r="Z61" s="49">
        <v>0</v>
      </c>
      <c r="AA61" s="72">
        <v>61</v>
      </c>
      <c r="AB61" s="72"/>
      <c r="AC61" s="73"/>
      <c r="AD61" s="78" t="s">
        <v>603</v>
      </c>
      <c r="AE61" s="96" t="s">
        <v>662</v>
      </c>
      <c r="AF61" s="78" t="s">
        <v>822</v>
      </c>
      <c r="AG61" s="78" t="s">
        <v>878</v>
      </c>
      <c r="AH61" s="78"/>
      <c r="AI61" s="78" t="s">
        <v>1077</v>
      </c>
      <c r="AJ61" s="78">
        <v>500</v>
      </c>
      <c r="AK61" s="78"/>
      <c r="AL61" s="78" t="str">
        <f>REPLACE(INDEX(GroupVertices[Group],MATCH(Vertices[[#This Row],[Vertex]],GroupVertices[Vertex],0)),1,1,"")</f>
        <v>1</v>
      </c>
      <c r="AM61" s="48"/>
      <c r="AN61" s="48"/>
      <c r="AO61" s="48"/>
      <c r="AP61" s="48"/>
      <c r="AQ61" s="48"/>
      <c r="AR61" s="48"/>
      <c r="AS61" s="112" t="s">
        <v>1279</v>
      </c>
      <c r="AT61" s="112" t="s">
        <v>1279</v>
      </c>
      <c r="AU61" s="112" t="s">
        <v>1279</v>
      </c>
      <c r="AV61" s="112" t="s">
        <v>1279</v>
      </c>
      <c r="AW61" s="112"/>
      <c r="AX61" s="114"/>
      <c r="AY61" s="112"/>
      <c r="AZ61" s="114"/>
      <c r="BA61" s="112"/>
      <c r="BB61" s="114"/>
      <c r="BC61" s="112"/>
      <c r="BD61" s="114"/>
      <c r="BE61" s="112"/>
      <c r="BF61" s="112">
        <v>1</v>
      </c>
      <c r="BG61" s="112">
        <v>1</v>
      </c>
      <c r="BH61" s="2"/>
      <c r="BI61" s="3"/>
      <c r="BJ61" s="3"/>
      <c r="BK61" s="3"/>
      <c r="BL61" s="3"/>
    </row>
    <row r="62" spans="1:64" ht="15">
      <c r="A62" s="65" t="s">
        <v>219</v>
      </c>
      <c r="B62" s="66"/>
      <c r="C62" s="66" t="s">
        <v>64</v>
      </c>
      <c r="D62" s="67">
        <v>317.44394684172426</v>
      </c>
      <c r="E62" s="69"/>
      <c r="F62" s="94" t="s">
        <v>479</v>
      </c>
      <c r="G62" s="66"/>
      <c r="H62" s="70" t="s">
        <v>219</v>
      </c>
      <c r="I62" s="71"/>
      <c r="J62" s="71"/>
      <c r="K62" s="70"/>
      <c r="L62" s="74">
        <v>55.222260918249106</v>
      </c>
      <c r="M62" s="75">
        <v>6971.615234375</v>
      </c>
      <c r="N62" s="75">
        <v>4042.468017578125</v>
      </c>
      <c r="O62" s="76"/>
      <c r="P62" s="77"/>
      <c r="Q62" s="77"/>
      <c r="R62" s="80"/>
      <c r="S62" s="48">
        <v>24</v>
      </c>
      <c r="T62" s="48">
        <v>11</v>
      </c>
      <c r="U62" s="49">
        <v>180.83894</v>
      </c>
      <c r="V62" s="49">
        <v>0.002475</v>
      </c>
      <c r="W62" s="49">
        <v>0.008599</v>
      </c>
      <c r="X62" s="49">
        <v>2.059361</v>
      </c>
      <c r="Y62" s="49">
        <v>0.14482758620689656</v>
      </c>
      <c r="Z62" s="49">
        <v>0.16666666666666666</v>
      </c>
      <c r="AA62" s="72">
        <v>62</v>
      </c>
      <c r="AB62" s="72"/>
      <c r="AC62" s="73"/>
      <c r="AD62" s="78" t="s">
        <v>603</v>
      </c>
      <c r="AE62" s="96" t="s">
        <v>663</v>
      </c>
      <c r="AF62" s="78" t="s">
        <v>822</v>
      </c>
      <c r="AG62" s="78" t="s">
        <v>879</v>
      </c>
      <c r="AH62" s="78"/>
      <c r="AI62" s="78" t="s">
        <v>1078</v>
      </c>
      <c r="AJ62" s="78">
        <v>500</v>
      </c>
      <c r="AK62" s="78"/>
      <c r="AL62" s="78" t="str">
        <f>REPLACE(INDEX(GroupVertices[Group],MATCH(Vertices[[#This Row],[Vertex]],GroupVertices[Vertex],0)),1,1,"")</f>
        <v>4</v>
      </c>
      <c r="AM62" s="48"/>
      <c r="AN62" s="48"/>
      <c r="AO62" s="48"/>
      <c r="AP62" s="48"/>
      <c r="AQ62" s="48"/>
      <c r="AR62" s="48"/>
      <c r="AS62" s="112" t="s">
        <v>1279</v>
      </c>
      <c r="AT62" s="112" t="s">
        <v>1279</v>
      </c>
      <c r="AU62" s="112" t="s">
        <v>1279</v>
      </c>
      <c r="AV62" s="112" t="s">
        <v>1279</v>
      </c>
      <c r="AW62" s="112"/>
      <c r="AX62" s="114"/>
      <c r="AY62" s="112"/>
      <c r="AZ62" s="114"/>
      <c r="BA62" s="112"/>
      <c r="BB62" s="114"/>
      <c r="BC62" s="112"/>
      <c r="BD62" s="114"/>
      <c r="BE62" s="112"/>
      <c r="BF62" s="112">
        <v>1</v>
      </c>
      <c r="BG62" s="112">
        <v>1</v>
      </c>
      <c r="BH62" s="2"/>
      <c r="BI62" s="3"/>
      <c r="BJ62" s="3"/>
      <c r="BK62" s="3"/>
      <c r="BL62" s="3"/>
    </row>
    <row r="63" spans="1:64" ht="15">
      <c r="A63" s="65" t="s">
        <v>271</v>
      </c>
      <c r="B63" s="66"/>
      <c r="C63" s="66" t="s">
        <v>64</v>
      </c>
      <c r="D63" s="67">
        <v>203.88908847409857</v>
      </c>
      <c r="E63" s="69"/>
      <c r="F63" s="94" t="s">
        <v>480</v>
      </c>
      <c r="G63" s="66"/>
      <c r="H63" s="70" t="s">
        <v>271</v>
      </c>
      <c r="I63" s="71"/>
      <c r="J63" s="71"/>
      <c r="K63" s="70"/>
      <c r="L63" s="74">
        <v>15.611833596729838</v>
      </c>
      <c r="M63" s="75">
        <v>5045.26904296875</v>
      </c>
      <c r="N63" s="75">
        <v>7051.62548828125</v>
      </c>
      <c r="O63" s="76"/>
      <c r="P63" s="77"/>
      <c r="Q63" s="77"/>
      <c r="R63" s="80"/>
      <c r="S63" s="48">
        <v>12</v>
      </c>
      <c r="T63" s="48">
        <v>7</v>
      </c>
      <c r="U63" s="49">
        <v>48.73254</v>
      </c>
      <c r="V63" s="49">
        <v>0.002392</v>
      </c>
      <c r="W63" s="49">
        <v>0.004633</v>
      </c>
      <c r="X63" s="49">
        <v>1.191669</v>
      </c>
      <c r="Y63" s="49">
        <v>0.16666666666666666</v>
      </c>
      <c r="Z63" s="49">
        <v>0.1875</v>
      </c>
      <c r="AA63" s="72">
        <v>63</v>
      </c>
      <c r="AB63" s="72"/>
      <c r="AC63" s="73"/>
      <c r="AD63" s="78" t="s">
        <v>603</v>
      </c>
      <c r="AE63" s="96" t="s">
        <v>664</v>
      </c>
      <c r="AF63" s="78" t="s">
        <v>822</v>
      </c>
      <c r="AG63" s="78" t="s">
        <v>880</v>
      </c>
      <c r="AH63" s="78"/>
      <c r="AI63" s="78" t="s">
        <v>1079</v>
      </c>
      <c r="AJ63" s="78">
        <v>500</v>
      </c>
      <c r="AK63" s="78"/>
      <c r="AL63" s="78" t="str">
        <f>REPLACE(INDEX(GroupVertices[Group],MATCH(Vertices[[#This Row],[Vertex]],GroupVertices[Vertex],0)),1,1,"")</f>
        <v>2</v>
      </c>
      <c r="AM63" s="48"/>
      <c r="AN63" s="48"/>
      <c r="AO63" s="48"/>
      <c r="AP63" s="48"/>
      <c r="AQ63" s="48"/>
      <c r="AR63" s="48"/>
      <c r="AS63" s="112" t="s">
        <v>1279</v>
      </c>
      <c r="AT63" s="112" t="s">
        <v>1279</v>
      </c>
      <c r="AU63" s="112" t="s">
        <v>1279</v>
      </c>
      <c r="AV63" s="112" t="s">
        <v>1279</v>
      </c>
      <c r="AW63" s="112"/>
      <c r="AX63" s="114"/>
      <c r="AY63" s="112"/>
      <c r="AZ63" s="114"/>
      <c r="BA63" s="112"/>
      <c r="BB63" s="114"/>
      <c r="BC63" s="112"/>
      <c r="BD63" s="114"/>
      <c r="BE63" s="112"/>
      <c r="BF63" s="112">
        <v>1</v>
      </c>
      <c r="BG63" s="112">
        <v>1</v>
      </c>
      <c r="BH63" s="2"/>
      <c r="BI63" s="3"/>
      <c r="BJ63" s="3"/>
      <c r="BK63" s="3"/>
      <c r="BL63" s="3"/>
    </row>
    <row r="64" spans="1:64" ht="15">
      <c r="A64" s="65" t="s">
        <v>217</v>
      </c>
      <c r="B64" s="66"/>
      <c r="C64" s="66" t="s">
        <v>64</v>
      </c>
      <c r="D64" s="67">
        <v>250.85364668414462</v>
      </c>
      <c r="E64" s="69"/>
      <c r="F64" s="94" t="s">
        <v>481</v>
      </c>
      <c r="G64" s="66"/>
      <c r="H64" s="70" t="s">
        <v>217</v>
      </c>
      <c r="I64" s="71"/>
      <c r="J64" s="71"/>
      <c r="K64" s="70"/>
      <c r="L64" s="74">
        <v>31.994102452578765</v>
      </c>
      <c r="M64" s="75">
        <v>1705.8310546875</v>
      </c>
      <c r="N64" s="75">
        <v>3908.678955078125</v>
      </c>
      <c r="O64" s="76"/>
      <c r="P64" s="77"/>
      <c r="Q64" s="77"/>
      <c r="R64" s="80"/>
      <c r="S64" s="48">
        <v>10</v>
      </c>
      <c r="T64" s="48">
        <v>15</v>
      </c>
      <c r="U64" s="49">
        <v>103.369733</v>
      </c>
      <c r="V64" s="49">
        <v>0.002433</v>
      </c>
      <c r="W64" s="49">
        <v>0.006244</v>
      </c>
      <c r="X64" s="49">
        <v>1.613065</v>
      </c>
      <c r="Y64" s="49">
        <v>0.15612648221343872</v>
      </c>
      <c r="Z64" s="49">
        <v>0.08695652173913043</v>
      </c>
      <c r="AA64" s="72">
        <v>64</v>
      </c>
      <c r="AB64" s="72"/>
      <c r="AC64" s="73"/>
      <c r="AD64" s="78" t="s">
        <v>603</v>
      </c>
      <c r="AE64" s="78" t="s">
        <v>665</v>
      </c>
      <c r="AF64" s="78" t="s">
        <v>822</v>
      </c>
      <c r="AG64" s="78" t="s">
        <v>881</v>
      </c>
      <c r="AH64" s="78"/>
      <c r="AI64" s="78" t="s">
        <v>1080</v>
      </c>
      <c r="AJ64" s="78">
        <v>500</v>
      </c>
      <c r="AK64" s="78"/>
      <c r="AL64" s="78" t="str">
        <f>REPLACE(INDEX(GroupVertices[Group],MATCH(Vertices[[#This Row],[Vertex]],GroupVertices[Vertex],0)),1,1,"")</f>
        <v>1</v>
      </c>
      <c r="AM64" s="48"/>
      <c r="AN64" s="48"/>
      <c r="AO64" s="48"/>
      <c r="AP64" s="48"/>
      <c r="AQ64" s="48"/>
      <c r="AR64" s="48"/>
      <c r="AS64" s="112" t="s">
        <v>1279</v>
      </c>
      <c r="AT64" s="112" t="s">
        <v>1279</v>
      </c>
      <c r="AU64" s="112" t="s">
        <v>1279</v>
      </c>
      <c r="AV64" s="112" t="s">
        <v>1279</v>
      </c>
      <c r="AW64" s="112"/>
      <c r="AX64" s="114"/>
      <c r="AY64" s="112"/>
      <c r="AZ64" s="114"/>
      <c r="BA64" s="112"/>
      <c r="BB64" s="114"/>
      <c r="BC64" s="112"/>
      <c r="BD64" s="114"/>
      <c r="BE64" s="112"/>
      <c r="BF64" s="112">
        <v>1</v>
      </c>
      <c r="BG64" s="112">
        <v>1</v>
      </c>
      <c r="BH64" s="2"/>
      <c r="BI64" s="3"/>
      <c r="BJ64" s="3"/>
      <c r="BK64" s="3"/>
      <c r="BL64" s="3"/>
    </row>
    <row r="65" spans="1:64" ht="15">
      <c r="A65" s="65" t="s">
        <v>218</v>
      </c>
      <c r="B65" s="66"/>
      <c r="C65" s="66" t="s">
        <v>64</v>
      </c>
      <c r="D65" s="67">
        <v>162.77361409084543</v>
      </c>
      <c r="E65" s="69"/>
      <c r="F65" s="94" t="s">
        <v>482</v>
      </c>
      <c r="G65" s="66"/>
      <c r="H65" s="70" t="s">
        <v>218</v>
      </c>
      <c r="I65" s="71"/>
      <c r="J65" s="71"/>
      <c r="K65" s="70"/>
      <c r="L65" s="74">
        <v>1.2698535770361417</v>
      </c>
      <c r="M65" s="75">
        <v>2866.849853515625</v>
      </c>
      <c r="N65" s="75">
        <v>3379.932373046875</v>
      </c>
      <c r="O65" s="76"/>
      <c r="P65" s="77"/>
      <c r="Q65" s="77"/>
      <c r="R65" s="80"/>
      <c r="S65" s="48">
        <v>1</v>
      </c>
      <c r="T65" s="48">
        <v>4</v>
      </c>
      <c r="U65" s="49">
        <v>0.9</v>
      </c>
      <c r="V65" s="49">
        <v>0.002331</v>
      </c>
      <c r="W65" s="49">
        <v>0.002198</v>
      </c>
      <c r="X65" s="49">
        <v>0.469287</v>
      </c>
      <c r="Y65" s="49">
        <v>0.5</v>
      </c>
      <c r="Z65" s="49">
        <v>0</v>
      </c>
      <c r="AA65" s="72">
        <v>65</v>
      </c>
      <c r="AB65" s="72"/>
      <c r="AC65" s="73"/>
      <c r="AD65" s="78" t="s">
        <v>603</v>
      </c>
      <c r="AE65" s="78" t="s">
        <v>666</v>
      </c>
      <c r="AF65" s="78" t="s">
        <v>822</v>
      </c>
      <c r="AG65" s="78" t="s">
        <v>882</v>
      </c>
      <c r="AH65" s="78"/>
      <c r="AI65" s="78" t="s">
        <v>1081</v>
      </c>
      <c r="AJ65" s="78">
        <v>217</v>
      </c>
      <c r="AK65" s="78"/>
      <c r="AL65" s="78" t="str">
        <f>REPLACE(INDEX(GroupVertices[Group],MATCH(Vertices[[#This Row],[Vertex]],GroupVertices[Vertex],0)),1,1,"")</f>
        <v>1</v>
      </c>
      <c r="AM65" s="48"/>
      <c r="AN65" s="48"/>
      <c r="AO65" s="48"/>
      <c r="AP65" s="48"/>
      <c r="AQ65" s="48"/>
      <c r="AR65" s="48"/>
      <c r="AS65" s="112" t="s">
        <v>1279</v>
      </c>
      <c r="AT65" s="112" t="s">
        <v>1279</v>
      </c>
      <c r="AU65" s="112" t="s">
        <v>1279</v>
      </c>
      <c r="AV65" s="112" t="s">
        <v>1279</v>
      </c>
      <c r="AW65" s="112"/>
      <c r="AX65" s="114"/>
      <c r="AY65" s="112"/>
      <c r="AZ65" s="114"/>
      <c r="BA65" s="112"/>
      <c r="BB65" s="114"/>
      <c r="BC65" s="112"/>
      <c r="BD65" s="114"/>
      <c r="BE65" s="112"/>
      <c r="BF65" s="112">
        <v>1</v>
      </c>
      <c r="BG65" s="112">
        <v>1</v>
      </c>
      <c r="BH65" s="2"/>
      <c r="BI65" s="3"/>
      <c r="BJ65" s="3"/>
      <c r="BK65" s="3"/>
      <c r="BL65" s="3"/>
    </row>
    <row r="66" spans="1:64" ht="15">
      <c r="A66" s="65" t="s">
        <v>268</v>
      </c>
      <c r="B66" s="66"/>
      <c r="C66" s="66" t="s">
        <v>64</v>
      </c>
      <c r="D66" s="67">
        <v>166.03998469663725</v>
      </c>
      <c r="E66" s="69"/>
      <c r="F66" s="94" t="s">
        <v>483</v>
      </c>
      <c r="G66" s="66"/>
      <c r="H66" s="70" t="s">
        <v>268</v>
      </c>
      <c r="I66" s="71"/>
      <c r="J66" s="71"/>
      <c r="K66" s="70"/>
      <c r="L66" s="74">
        <v>2.4092353467442953</v>
      </c>
      <c r="M66" s="75">
        <v>3078.129150390625</v>
      </c>
      <c r="N66" s="75">
        <v>3988.801025390625</v>
      </c>
      <c r="O66" s="76"/>
      <c r="P66" s="77"/>
      <c r="Q66" s="77"/>
      <c r="R66" s="80"/>
      <c r="S66" s="48">
        <v>3</v>
      </c>
      <c r="T66" s="48">
        <v>4</v>
      </c>
      <c r="U66" s="49">
        <v>4.7</v>
      </c>
      <c r="V66" s="49">
        <v>0.002342</v>
      </c>
      <c r="W66" s="49">
        <v>0.0025960000000000002</v>
      </c>
      <c r="X66" s="49">
        <v>0.594945</v>
      </c>
      <c r="Y66" s="49">
        <v>0.3333333333333333</v>
      </c>
      <c r="Z66" s="49">
        <v>0</v>
      </c>
      <c r="AA66" s="72">
        <v>66</v>
      </c>
      <c r="AB66" s="72"/>
      <c r="AC66" s="73"/>
      <c r="AD66" s="78" t="s">
        <v>603</v>
      </c>
      <c r="AE66" s="78" t="s">
        <v>667</v>
      </c>
      <c r="AF66" s="78" t="s">
        <v>822</v>
      </c>
      <c r="AG66" s="78" t="s">
        <v>883</v>
      </c>
      <c r="AH66" s="78"/>
      <c r="AI66" s="78" t="s">
        <v>1082</v>
      </c>
      <c r="AJ66" s="78">
        <v>337</v>
      </c>
      <c r="AK66" s="78"/>
      <c r="AL66" s="78" t="str">
        <f>REPLACE(INDEX(GroupVertices[Group],MATCH(Vertices[[#This Row],[Vertex]],GroupVertices[Vertex],0)),1,1,"")</f>
        <v>1</v>
      </c>
      <c r="AM66" s="48"/>
      <c r="AN66" s="48"/>
      <c r="AO66" s="48"/>
      <c r="AP66" s="48"/>
      <c r="AQ66" s="48"/>
      <c r="AR66" s="48"/>
      <c r="AS66" s="112" t="s">
        <v>1279</v>
      </c>
      <c r="AT66" s="112" t="s">
        <v>1279</v>
      </c>
      <c r="AU66" s="112" t="s">
        <v>1279</v>
      </c>
      <c r="AV66" s="112" t="s">
        <v>1279</v>
      </c>
      <c r="AW66" s="112"/>
      <c r="AX66" s="114"/>
      <c r="AY66" s="112"/>
      <c r="AZ66" s="114"/>
      <c r="BA66" s="112"/>
      <c r="BB66" s="114"/>
      <c r="BC66" s="112"/>
      <c r="BD66" s="114"/>
      <c r="BE66" s="112"/>
      <c r="BF66" s="112">
        <v>1</v>
      </c>
      <c r="BG66" s="112">
        <v>1</v>
      </c>
      <c r="BH66" s="2"/>
      <c r="BI66" s="3"/>
      <c r="BJ66" s="3"/>
      <c r="BK66" s="3"/>
      <c r="BL66" s="3"/>
    </row>
    <row r="67" spans="1:64" ht="15">
      <c r="A67" s="65" t="s">
        <v>325</v>
      </c>
      <c r="B67" s="66"/>
      <c r="C67" s="66" t="s">
        <v>64</v>
      </c>
      <c r="D67" s="67">
        <v>281.2387076798974</v>
      </c>
      <c r="E67" s="69"/>
      <c r="F67" s="94" t="s">
        <v>484</v>
      </c>
      <c r="G67" s="66"/>
      <c r="H67" s="70" t="s">
        <v>325</v>
      </c>
      <c r="I67" s="71"/>
      <c r="J67" s="71"/>
      <c r="K67" s="70"/>
      <c r="L67" s="74">
        <v>42.59307873182997</v>
      </c>
      <c r="M67" s="75">
        <v>8114.31884765625</v>
      </c>
      <c r="N67" s="75">
        <v>7251.8876953125</v>
      </c>
      <c r="O67" s="76"/>
      <c r="P67" s="77"/>
      <c r="Q67" s="77"/>
      <c r="R67" s="80"/>
      <c r="S67" s="48">
        <v>15</v>
      </c>
      <c r="T67" s="48">
        <v>13</v>
      </c>
      <c r="U67" s="49">
        <v>138.718824</v>
      </c>
      <c r="V67" s="49">
        <v>0.002451</v>
      </c>
      <c r="W67" s="49">
        <v>0.008395</v>
      </c>
      <c r="X67" s="49">
        <v>1.758037</v>
      </c>
      <c r="Y67" s="49">
        <v>0.16</v>
      </c>
      <c r="Z67" s="49">
        <v>0.07692307692307693</v>
      </c>
      <c r="AA67" s="72">
        <v>67</v>
      </c>
      <c r="AB67" s="72"/>
      <c r="AC67" s="73"/>
      <c r="AD67" s="78" t="s">
        <v>603</v>
      </c>
      <c r="AE67" s="78" t="s">
        <v>668</v>
      </c>
      <c r="AF67" s="78" t="s">
        <v>822</v>
      </c>
      <c r="AG67" s="78" t="s">
        <v>884</v>
      </c>
      <c r="AH67" s="78"/>
      <c r="AI67" s="78" t="s">
        <v>1083</v>
      </c>
      <c r="AJ67" s="78">
        <v>500</v>
      </c>
      <c r="AK67" s="78"/>
      <c r="AL67" s="78" t="str">
        <f>REPLACE(INDEX(GroupVertices[Group],MATCH(Vertices[[#This Row],[Vertex]],GroupVertices[Vertex],0)),1,1,"")</f>
        <v>3</v>
      </c>
      <c r="AM67" s="48"/>
      <c r="AN67" s="48"/>
      <c r="AO67" s="48"/>
      <c r="AP67" s="48"/>
      <c r="AQ67" s="48"/>
      <c r="AR67" s="48"/>
      <c r="AS67" s="112" t="s">
        <v>1279</v>
      </c>
      <c r="AT67" s="112" t="s">
        <v>1279</v>
      </c>
      <c r="AU67" s="112" t="s">
        <v>1279</v>
      </c>
      <c r="AV67" s="112" t="s">
        <v>1279</v>
      </c>
      <c r="AW67" s="112"/>
      <c r="AX67" s="114"/>
      <c r="AY67" s="112"/>
      <c r="AZ67" s="114"/>
      <c r="BA67" s="112"/>
      <c r="BB67" s="114"/>
      <c r="BC67" s="112"/>
      <c r="BD67" s="114"/>
      <c r="BE67" s="112"/>
      <c r="BF67" s="112">
        <v>1</v>
      </c>
      <c r="BG67" s="112">
        <v>1</v>
      </c>
      <c r="BH67" s="2"/>
      <c r="BI67" s="3"/>
      <c r="BJ67" s="3"/>
      <c r="BK67" s="3"/>
      <c r="BL67" s="3"/>
    </row>
    <row r="68" spans="1:64" ht="15">
      <c r="A68" s="65" t="s">
        <v>369</v>
      </c>
      <c r="B68" s="66"/>
      <c r="C68" s="66" t="s">
        <v>64</v>
      </c>
      <c r="D68" s="67">
        <v>162</v>
      </c>
      <c r="E68" s="69"/>
      <c r="F68" s="94" t="s">
        <v>485</v>
      </c>
      <c r="G68" s="66"/>
      <c r="H68" s="70" t="s">
        <v>369</v>
      </c>
      <c r="I68" s="71"/>
      <c r="J68" s="71"/>
      <c r="K68" s="70"/>
      <c r="L68" s="74">
        <v>1</v>
      </c>
      <c r="M68" s="75">
        <v>6732.89697265625</v>
      </c>
      <c r="N68" s="75">
        <v>5171.896484375</v>
      </c>
      <c r="O68" s="76"/>
      <c r="P68" s="77"/>
      <c r="Q68" s="77"/>
      <c r="R68" s="80"/>
      <c r="S68" s="48">
        <v>2</v>
      </c>
      <c r="T68" s="48">
        <v>0</v>
      </c>
      <c r="U68" s="49">
        <v>0</v>
      </c>
      <c r="V68" s="49">
        <v>0.002315</v>
      </c>
      <c r="W68" s="49">
        <v>0.001574</v>
      </c>
      <c r="X68" s="49">
        <v>0.279956</v>
      </c>
      <c r="Y68" s="49">
        <v>0.5</v>
      </c>
      <c r="Z68" s="49">
        <v>0</v>
      </c>
      <c r="AA68" s="72">
        <v>68</v>
      </c>
      <c r="AB68" s="72"/>
      <c r="AC68" s="73"/>
      <c r="AD68" s="78" t="s">
        <v>603</v>
      </c>
      <c r="AE68" s="78" t="s">
        <v>669</v>
      </c>
      <c r="AF68" s="78" t="s">
        <v>822</v>
      </c>
      <c r="AG68" s="78" t="s">
        <v>885</v>
      </c>
      <c r="AH68" s="78"/>
      <c r="AI68" s="78" t="s">
        <v>1084</v>
      </c>
      <c r="AJ68" s="78">
        <v>30</v>
      </c>
      <c r="AK68" s="78"/>
      <c r="AL68" s="78" t="str">
        <f>REPLACE(INDEX(GroupVertices[Group],MATCH(Vertices[[#This Row],[Vertex]],GroupVertices[Vertex],0)),1,1,"")</f>
        <v>4</v>
      </c>
      <c r="AM68" s="48"/>
      <c r="AN68" s="48"/>
      <c r="AO68" s="48"/>
      <c r="AP68" s="48"/>
      <c r="AQ68" s="48"/>
      <c r="AR68" s="48"/>
      <c r="AS68" s="48"/>
      <c r="AT68" s="48"/>
      <c r="AU68" s="48"/>
      <c r="AV68" s="48"/>
      <c r="AW68" s="48"/>
      <c r="AX68" s="49"/>
      <c r="AY68" s="48"/>
      <c r="AZ68" s="49"/>
      <c r="BA68" s="48"/>
      <c r="BB68" s="49"/>
      <c r="BC68" s="48"/>
      <c r="BD68" s="49"/>
      <c r="BE68" s="48"/>
      <c r="BF68" s="48"/>
      <c r="BG68" s="48"/>
      <c r="BH68" s="2"/>
      <c r="BI68" s="3"/>
      <c r="BJ68" s="3"/>
      <c r="BK68" s="3"/>
      <c r="BL68" s="3"/>
    </row>
    <row r="69" spans="1:64" ht="15">
      <c r="A69" s="65" t="s">
        <v>370</v>
      </c>
      <c r="B69" s="66"/>
      <c r="C69" s="66" t="s">
        <v>64</v>
      </c>
      <c r="D69" s="67">
        <v>162</v>
      </c>
      <c r="E69" s="69"/>
      <c r="F69" s="94" t="s">
        <v>486</v>
      </c>
      <c r="G69" s="66"/>
      <c r="H69" s="70" t="s">
        <v>370</v>
      </c>
      <c r="I69" s="71"/>
      <c r="J69" s="71"/>
      <c r="K69" s="70"/>
      <c r="L69" s="74">
        <v>1</v>
      </c>
      <c r="M69" s="75">
        <v>2577.285400390625</v>
      </c>
      <c r="N69" s="75">
        <v>1553.1368408203125</v>
      </c>
      <c r="O69" s="76"/>
      <c r="P69" s="77"/>
      <c r="Q69" s="77"/>
      <c r="R69" s="80"/>
      <c r="S69" s="48">
        <v>1</v>
      </c>
      <c r="T69" s="48">
        <v>0</v>
      </c>
      <c r="U69" s="49">
        <v>0</v>
      </c>
      <c r="V69" s="49">
        <v>0.002309</v>
      </c>
      <c r="W69" s="49">
        <v>0.001263</v>
      </c>
      <c r="X69" s="49">
        <v>0.221608</v>
      </c>
      <c r="Y69" s="49">
        <v>0</v>
      </c>
      <c r="Z69" s="49">
        <v>0</v>
      </c>
      <c r="AA69" s="72">
        <v>69</v>
      </c>
      <c r="AB69" s="72"/>
      <c r="AC69" s="73"/>
      <c r="AD69" s="78" t="s">
        <v>603</v>
      </c>
      <c r="AE69" s="78" t="s">
        <v>670</v>
      </c>
      <c r="AF69" s="78" t="s">
        <v>822</v>
      </c>
      <c r="AG69" s="78" t="s">
        <v>886</v>
      </c>
      <c r="AH69" s="78"/>
      <c r="AI69" s="78" t="s">
        <v>1085</v>
      </c>
      <c r="AJ69" s="78">
        <v>187</v>
      </c>
      <c r="AK69" s="78"/>
      <c r="AL69" s="78" t="str">
        <f>REPLACE(INDEX(GroupVertices[Group],MATCH(Vertices[[#This Row],[Vertex]],GroupVertices[Vertex],0)),1,1,"")</f>
        <v>1</v>
      </c>
      <c r="AM69" s="48"/>
      <c r="AN69" s="48"/>
      <c r="AO69" s="48"/>
      <c r="AP69" s="48"/>
      <c r="AQ69" s="48"/>
      <c r="AR69" s="48"/>
      <c r="AS69" s="48"/>
      <c r="AT69" s="48"/>
      <c r="AU69" s="48"/>
      <c r="AV69" s="48"/>
      <c r="AW69" s="48"/>
      <c r="AX69" s="49"/>
      <c r="AY69" s="48"/>
      <c r="AZ69" s="49"/>
      <c r="BA69" s="48"/>
      <c r="BB69" s="49"/>
      <c r="BC69" s="48"/>
      <c r="BD69" s="49"/>
      <c r="BE69" s="48"/>
      <c r="BF69" s="48"/>
      <c r="BG69" s="48"/>
      <c r="BH69" s="2"/>
      <c r="BI69" s="3"/>
      <c r="BJ69" s="3"/>
      <c r="BK69" s="3"/>
      <c r="BL69" s="3"/>
    </row>
    <row r="70" spans="1:64" ht="15">
      <c r="A70" s="65" t="s">
        <v>220</v>
      </c>
      <c r="B70" s="66"/>
      <c r="C70" s="66" t="s">
        <v>64</v>
      </c>
      <c r="D70" s="67">
        <v>166.25835016734658</v>
      </c>
      <c r="E70" s="69"/>
      <c r="F70" s="94" t="s">
        <v>487</v>
      </c>
      <c r="G70" s="66"/>
      <c r="H70" s="70" t="s">
        <v>220</v>
      </c>
      <c r="I70" s="71"/>
      <c r="J70" s="71"/>
      <c r="K70" s="70"/>
      <c r="L70" s="74">
        <v>2.4854060164223633</v>
      </c>
      <c r="M70" s="75">
        <v>2081.595947265625</v>
      </c>
      <c r="N70" s="75">
        <v>8443.53125</v>
      </c>
      <c r="O70" s="76"/>
      <c r="P70" s="77"/>
      <c r="Q70" s="77"/>
      <c r="R70" s="80"/>
      <c r="S70" s="48">
        <v>4</v>
      </c>
      <c r="T70" s="48">
        <v>5</v>
      </c>
      <c r="U70" s="49">
        <v>4.95404</v>
      </c>
      <c r="V70" s="49">
        <v>0.002347</v>
      </c>
      <c r="W70" s="49">
        <v>0.003618</v>
      </c>
      <c r="X70" s="49">
        <v>0.63008</v>
      </c>
      <c r="Y70" s="49">
        <v>0.2857142857142857</v>
      </c>
      <c r="Z70" s="49">
        <v>0.125</v>
      </c>
      <c r="AA70" s="72">
        <v>70</v>
      </c>
      <c r="AB70" s="72"/>
      <c r="AC70" s="73"/>
      <c r="AD70" s="78" t="s">
        <v>603</v>
      </c>
      <c r="AE70" s="78" t="s">
        <v>671</v>
      </c>
      <c r="AF70" s="78" t="s">
        <v>822</v>
      </c>
      <c r="AG70" s="78" t="s">
        <v>887</v>
      </c>
      <c r="AH70" s="78"/>
      <c r="AI70" s="78" t="s">
        <v>1086</v>
      </c>
      <c r="AJ70" s="78">
        <v>137</v>
      </c>
      <c r="AK70" s="78"/>
      <c r="AL70" s="78" t="str">
        <f>REPLACE(INDEX(GroupVertices[Group],MATCH(Vertices[[#This Row],[Vertex]],GroupVertices[Vertex],0)),1,1,"")</f>
        <v>1</v>
      </c>
      <c r="AM70" s="48"/>
      <c r="AN70" s="48"/>
      <c r="AO70" s="48"/>
      <c r="AP70" s="48"/>
      <c r="AQ70" s="48"/>
      <c r="AR70" s="48"/>
      <c r="AS70" s="112" t="s">
        <v>1279</v>
      </c>
      <c r="AT70" s="112" t="s">
        <v>1279</v>
      </c>
      <c r="AU70" s="112" t="s">
        <v>1279</v>
      </c>
      <c r="AV70" s="112" t="s">
        <v>1279</v>
      </c>
      <c r="AW70" s="112"/>
      <c r="AX70" s="114"/>
      <c r="AY70" s="112"/>
      <c r="AZ70" s="114"/>
      <c r="BA70" s="112"/>
      <c r="BB70" s="114"/>
      <c r="BC70" s="112"/>
      <c r="BD70" s="114"/>
      <c r="BE70" s="112"/>
      <c r="BF70" s="112">
        <v>1</v>
      </c>
      <c r="BG70" s="112">
        <v>1</v>
      </c>
      <c r="BH70" s="2"/>
      <c r="BI70" s="3"/>
      <c r="BJ70" s="3"/>
      <c r="BK70" s="3"/>
      <c r="BL70" s="3"/>
    </row>
    <row r="71" spans="1:64" ht="15">
      <c r="A71" s="65" t="s">
        <v>264</v>
      </c>
      <c r="B71" s="66"/>
      <c r="C71" s="66" t="s">
        <v>64</v>
      </c>
      <c r="D71" s="67">
        <v>380.7684282382302</v>
      </c>
      <c r="E71" s="69"/>
      <c r="F71" s="94" t="s">
        <v>488</v>
      </c>
      <c r="G71" s="66"/>
      <c r="H71" s="70" t="s">
        <v>264</v>
      </c>
      <c r="I71" s="71"/>
      <c r="J71" s="71"/>
      <c r="K71" s="70"/>
      <c r="L71" s="74">
        <v>77.3112301097629</v>
      </c>
      <c r="M71" s="75">
        <v>4586.59228515625</v>
      </c>
      <c r="N71" s="75">
        <v>5005.05615234375</v>
      </c>
      <c r="O71" s="76"/>
      <c r="P71" s="77"/>
      <c r="Q71" s="77"/>
      <c r="R71" s="80"/>
      <c r="S71" s="48">
        <v>19</v>
      </c>
      <c r="T71" s="48">
        <v>29</v>
      </c>
      <c r="U71" s="49">
        <v>254.508789</v>
      </c>
      <c r="V71" s="49">
        <v>0.002532</v>
      </c>
      <c r="W71" s="49">
        <v>0.012332</v>
      </c>
      <c r="X71" s="49">
        <v>2.472195</v>
      </c>
      <c r="Y71" s="49">
        <v>0.16261808367071526</v>
      </c>
      <c r="Z71" s="49">
        <v>0.23076923076923078</v>
      </c>
      <c r="AA71" s="72">
        <v>71</v>
      </c>
      <c r="AB71" s="72"/>
      <c r="AC71" s="73"/>
      <c r="AD71" s="78" t="s">
        <v>603</v>
      </c>
      <c r="AE71" s="78" t="s">
        <v>672</v>
      </c>
      <c r="AF71" s="78" t="s">
        <v>822</v>
      </c>
      <c r="AG71" s="78" t="s">
        <v>888</v>
      </c>
      <c r="AH71" s="78"/>
      <c r="AI71" s="78" t="s">
        <v>1087</v>
      </c>
      <c r="AJ71" s="78">
        <v>500</v>
      </c>
      <c r="AK71" s="78"/>
      <c r="AL71" s="78" t="str">
        <f>REPLACE(INDEX(GroupVertices[Group],MATCH(Vertices[[#This Row],[Vertex]],GroupVertices[Vertex],0)),1,1,"")</f>
        <v>2</v>
      </c>
      <c r="AM71" s="48"/>
      <c r="AN71" s="48"/>
      <c r="AO71" s="48"/>
      <c r="AP71" s="48"/>
      <c r="AQ71" s="48"/>
      <c r="AR71" s="48"/>
      <c r="AS71" s="112" t="s">
        <v>1279</v>
      </c>
      <c r="AT71" s="112" t="s">
        <v>1279</v>
      </c>
      <c r="AU71" s="112" t="s">
        <v>1279</v>
      </c>
      <c r="AV71" s="112" t="s">
        <v>1279</v>
      </c>
      <c r="AW71" s="112"/>
      <c r="AX71" s="114"/>
      <c r="AY71" s="112"/>
      <c r="AZ71" s="114"/>
      <c r="BA71" s="112"/>
      <c r="BB71" s="114"/>
      <c r="BC71" s="112"/>
      <c r="BD71" s="114"/>
      <c r="BE71" s="112"/>
      <c r="BF71" s="112">
        <v>1</v>
      </c>
      <c r="BG71" s="112">
        <v>1</v>
      </c>
      <c r="BH71" s="2"/>
      <c r="BI71" s="3"/>
      <c r="BJ71" s="3"/>
      <c r="BK71" s="3"/>
      <c r="BL71" s="3"/>
    </row>
    <row r="72" spans="1:64" ht="15">
      <c r="A72" s="65" t="s">
        <v>345</v>
      </c>
      <c r="B72" s="66"/>
      <c r="C72" s="66" t="s">
        <v>64</v>
      </c>
      <c r="D72" s="67">
        <v>184.97649408049875</v>
      </c>
      <c r="E72" s="69"/>
      <c r="F72" s="94" t="s">
        <v>489</v>
      </c>
      <c r="G72" s="66"/>
      <c r="H72" s="70" t="s">
        <v>345</v>
      </c>
      <c r="I72" s="71"/>
      <c r="J72" s="71"/>
      <c r="K72" s="70"/>
      <c r="L72" s="74">
        <v>9.014705508526122</v>
      </c>
      <c r="M72" s="75">
        <v>2196.04443359375</v>
      </c>
      <c r="N72" s="75">
        <v>7644.5751953125</v>
      </c>
      <c r="O72" s="76"/>
      <c r="P72" s="77"/>
      <c r="Q72" s="77"/>
      <c r="R72" s="80"/>
      <c r="S72" s="48">
        <v>12</v>
      </c>
      <c r="T72" s="48">
        <v>4</v>
      </c>
      <c r="U72" s="49">
        <v>26.730181</v>
      </c>
      <c r="V72" s="49">
        <v>0.002381</v>
      </c>
      <c r="W72" s="49">
        <v>0.004508</v>
      </c>
      <c r="X72" s="49">
        <v>1.010233</v>
      </c>
      <c r="Y72" s="49">
        <v>0.24725274725274726</v>
      </c>
      <c r="Z72" s="49">
        <v>0.14285714285714285</v>
      </c>
      <c r="AA72" s="72">
        <v>72</v>
      </c>
      <c r="AB72" s="72"/>
      <c r="AC72" s="73"/>
      <c r="AD72" s="78" t="s">
        <v>603</v>
      </c>
      <c r="AE72" s="96" t="s">
        <v>673</v>
      </c>
      <c r="AF72" s="78" t="s">
        <v>822</v>
      </c>
      <c r="AG72" s="78" t="s">
        <v>889</v>
      </c>
      <c r="AH72" s="78"/>
      <c r="AI72" s="78" t="s">
        <v>1088</v>
      </c>
      <c r="AJ72" s="78">
        <v>500</v>
      </c>
      <c r="AK72" s="78"/>
      <c r="AL72" s="78" t="str">
        <f>REPLACE(INDEX(GroupVertices[Group],MATCH(Vertices[[#This Row],[Vertex]],GroupVertices[Vertex],0)),1,1,"")</f>
        <v>1</v>
      </c>
      <c r="AM72" s="48"/>
      <c r="AN72" s="48"/>
      <c r="AO72" s="48"/>
      <c r="AP72" s="48"/>
      <c r="AQ72" s="48"/>
      <c r="AR72" s="48"/>
      <c r="AS72" s="112" t="s">
        <v>1279</v>
      </c>
      <c r="AT72" s="112" t="s">
        <v>1279</v>
      </c>
      <c r="AU72" s="112" t="s">
        <v>1279</v>
      </c>
      <c r="AV72" s="112" t="s">
        <v>1279</v>
      </c>
      <c r="AW72" s="112"/>
      <c r="AX72" s="114"/>
      <c r="AY72" s="112"/>
      <c r="AZ72" s="114"/>
      <c r="BA72" s="112"/>
      <c r="BB72" s="114"/>
      <c r="BC72" s="112"/>
      <c r="BD72" s="114"/>
      <c r="BE72" s="112"/>
      <c r="BF72" s="112">
        <v>1</v>
      </c>
      <c r="BG72" s="112">
        <v>1</v>
      </c>
      <c r="BH72" s="2"/>
      <c r="BI72" s="3"/>
      <c r="BJ72" s="3"/>
      <c r="BK72" s="3"/>
      <c r="BL72" s="3"/>
    </row>
    <row r="73" spans="1:64" ht="15">
      <c r="A73" s="65" t="s">
        <v>223</v>
      </c>
      <c r="B73" s="66"/>
      <c r="C73" s="66" t="s">
        <v>64</v>
      </c>
      <c r="D73" s="67">
        <v>169.37730431027174</v>
      </c>
      <c r="E73" s="69"/>
      <c r="F73" s="94" t="s">
        <v>490</v>
      </c>
      <c r="G73" s="66"/>
      <c r="H73" s="70" t="s">
        <v>223</v>
      </c>
      <c r="I73" s="71"/>
      <c r="J73" s="71"/>
      <c r="K73" s="70"/>
      <c r="L73" s="74">
        <v>3.573365687839741</v>
      </c>
      <c r="M73" s="75">
        <v>7205.84814453125</v>
      </c>
      <c r="N73" s="75">
        <v>6361.15869140625</v>
      </c>
      <c r="O73" s="76"/>
      <c r="P73" s="77"/>
      <c r="Q73" s="77"/>
      <c r="R73" s="80"/>
      <c r="S73" s="48">
        <v>1</v>
      </c>
      <c r="T73" s="48">
        <v>10</v>
      </c>
      <c r="U73" s="49">
        <v>8.58254</v>
      </c>
      <c r="V73" s="49">
        <v>0.002364</v>
      </c>
      <c r="W73" s="49">
        <v>0.00453</v>
      </c>
      <c r="X73" s="49">
        <v>0.82203</v>
      </c>
      <c r="Y73" s="49">
        <v>0.36363636363636365</v>
      </c>
      <c r="Z73" s="49">
        <v>0</v>
      </c>
      <c r="AA73" s="72">
        <v>73</v>
      </c>
      <c r="AB73" s="72"/>
      <c r="AC73" s="73"/>
      <c r="AD73" s="78" t="s">
        <v>603</v>
      </c>
      <c r="AE73" s="96" t="s">
        <v>674</v>
      </c>
      <c r="AF73" s="78" t="s">
        <v>822</v>
      </c>
      <c r="AG73" s="78" t="s">
        <v>890</v>
      </c>
      <c r="AH73" s="78"/>
      <c r="AI73" s="78" t="s">
        <v>1089</v>
      </c>
      <c r="AJ73" s="78">
        <v>500</v>
      </c>
      <c r="AK73" s="78"/>
      <c r="AL73" s="78" t="str">
        <f>REPLACE(INDEX(GroupVertices[Group],MATCH(Vertices[[#This Row],[Vertex]],GroupVertices[Vertex],0)),1,1,"")</f>
        <v>3</v>
      </c>
      <c r="AM73" s="48"/>
      <c r="AN73" s="48"/>
      <c r="AO73" s="48"/>
      <c r="AP73" s="48"/>
      <c r="AQ73" s="48"/>
      <c r="AR73" s="48"/>
      <c r="AS73" s="112" t="s">
        <v>1279</v>
      </c>
      <c r="AT73" s="112" t="s">
        <v>1279</v>
      </c>
      <c r="AU73" s="112" t="s">
        <v>1279</v>
      </c>
      <c r="AV73" s="112" t="s">
        <v>1279</v>
      </c>
      <c r="AW73" s="112"/>
      <c r="AX73" s="114"/>
      <c r="AY73" s="112"/>
      <c r="AZ73" s="114"/>
      <c r="BA73" s="112"/>
      <c r="BB73" s="114"/>
      <c r="BC73" s="112"/>
      <c r="BD73" s="114"/>
      <c r="BE73" s="112"/>
      <c r="BF73" s="112">
        <v>1</v>
      </c>
      <c r="BG73" s="112">
        <v>1</v>
      </c>
      <c r="BH73" s="2"/>
      <c r="BI73" s="3"/>
      <c r="BJ73" s="3"/>
      <c r="BK73" s="3"/>
      <c r="BL73" s="3"/>
    </row>
    <row r="74" spans="1:64" ht="15">
      <c r="A74" s="65" t="s">
        <v>276</v>
      </c>
      <c r="B74" s="66"/>
      <c r="C74" s="66" t="s">
        <v>64</v>
      </c>
      <c r="D74" s="67">
        <v>449.206197065729</v>
      </c>
      <c r="E74" s="69"/>
      <c r="F74" s="94" t="s">
        <v>491</v>
      </c>
      <c r="G74" s="66"/>
      <c r="H74" s="70" t="s">
        <v>276</v>
      </c>
      <c r="I74" s="71"/>
      <c r="J74" s="71"/>
      <c r="K74" s="70"/>
      <c r="L74" s="74">
        <v>101.18382620259057</v>
      </c>
      <c r="M74" s="75">
        <v>7799.1533203125</v>
      </c>
      <c r="N74" s="75">
        <v>7319.1025390625</v>
      </c>
      <c r="O74" s="76"/>
      <c r="P74" s="77"/>
      <c r="Q74" s="77"/>
      <c r="R74" s="80"/>
      <c r="S74" s="48">
        <v>32</v>
      </c>
      <c r="T74" s="48">
        <v>12</v>
      </c>
      <c r="U74" s="49">
        <v>334.127287</v>
      </c>
      <c r="V74" s="49">
        <v>0.002538</v>
      </c>
      <c r="W74" s="49">
        <v>0.011341</v>
      </c>
      <c r="X74" s="49">
        <v>2.632928</v>
      </c>
      <c r="Y74" s="49">
        <v>0.1371794871794872</v>
      </c>
      <c r="Z74" s="49">
        <v>0.1</v>
      </c>
      <c r="AA74" s="72">
        <v>74</v>
      </c>
      <c r="AB74" s="72"/>
      <c r="AC74" s="73"/>
      <c r="AD74" s="78" t="s">
        <v>603</v>
      </c>
      <c r="AE74" s="96" t="s">
        <v>675</v>
      </c>
      <c r="AF74" s="78" t="s">
        <v>822</v>
      </c>
      <c r="AG74" s="78" t="s">
        <v>891</v>
      </c>
      <c r="AH74" s="78"/>
      <c r="AI74" s="78" t="s">
        <v>1090</v>
      </c>
      <c r="AJ74" s="78">
        <v>500</v>
      </c>
      <c r="AK74" s="78"/>
      <c r="AL74" s="78" t="str">
        <f>REPLACE(INDEX(GroupVertices[Group],MATCH(Vertices[[#This Row],[Vertex]],GroupVertices[Vertex],0)),1,1,"")</f>
        <v>3</v>
      </c>
      <c r="AM74" s="48"/>
      <c r="AN74" s="48"/>
      <c r="AO74" s="48"/>
      <c r="AP74" s="48"/>
      <c r="AQ74" s="48"/>
      <c r="AR74" s="48"/>
      <c r="AS74" s="112" t="s">
        <v>1279</v>
      </c>
      <c r="AT74" s="112" t="s">
        <v>1279</v>
      </c>
      <c r="AU74" s="112" t="s">
        <v>1279</v>
      </c>
      <c r="AV74" s="112" t="s">
        <v>1279</v>
      </c>
      <c r="AW74" s="112"/>
      <c r="AX74" s="114"/>
      <c r="AY74" s="112"/>
      <c r="AZ74" s="114"/>
      <c r="BA74" s="112"/>
      <c r="BB74" s="114"/>
      <c r="BC74" s="112"/>
      <c r="BD74" s="114"/>
      <c r="BE74" s="112"/>
      <c r="BF74" s="112">
        <v>1</v>
      </c>
      <c r="BG74" s="112">
        <v>1</v>
      </c>
      <c r="BH74" s="2"/>
      <c r="BI74" s="3"/>
      <c r="BJ74" s="3"/>
      <c r="BK74" s="3"/>
      <c r="BL74" s="3"/>
    </row>
    <row r="75" spans="1:64" ht="15">
      <c r="A75" s="65" t="s">
        <v>262</v>
      </c>
      <c r="B75" s="66"/>
      <c r="C75" s="66" t="s">
        <v>64</v>
      </c>
      <c r="D75" s="67">
        <v>166.9904486877924</v>
      </c>
      <c r="E75" s="69"/>
      <c r="F75" s="94" t="s">
        <v>492</v>
      </c>
      <c r="G75" s="66"/>
      <c r="H75" s="70" t="s">
        <v>262</v>
      </c>
      <c r="I75" s="71"/>
      <c r="J75" s="71"/>
      <c r="K75" s="70"/>
      <c r="L75" s="74">
        <v>2.740778051165514</v>
      </c>
      <c r="M75" s="75">
        <v>919.3001098632812</v>
      </c>
      <c r="N75" s="75">
        <v>5427.5361328125</v>
      </c>
      <c r="O75" s="76"/>
      <c r="P75" s="77"/>
      <c r="Q75" s="77"/>
      <c r="R75" s="80"/>
      <c r="S75" s="48">
        <v>7</v>
      </c>
      <c r="T75" s="48">
        <v>2</v>
      </c>
      <c r="U75" s="49">
        <v>5.805742</v>
      </c>
      <c r="V75" s="49">
        <v>0.002353</v>
      </c>
      <c r="W75" s="49">
        <v>0.003459</v>
      </c>
      <c r="X75" s="49">
        <v>0.692876</v>
      </c>
      <c r="Y75" s="49">
        <v>0.3194444444444444</v>
      </c>
      <c r="Z75" s="49">
        <v>0</v>
      </c>
      <c r="AA75" s="72">
        <v>75</v>
      </c>
      <c r="AB75" s="72"/>
      <c r="AC75" s="73"/>
      <c r="AD75" s="78" t="s">
        <v>603</v>
      </c>
      <c r="AE75" s="96" t="s">
        <v>676</v>
      </c>
      <c r="AF75" s="78" t="s">
        <v>822</v>
      </c>
      <c r="AG75" s="78" t="s">
        <v>892</v>
      </c>
      <c r="AH75" s="78"/>
      <c r="AI75" s="78" t="s">
        <v>1091</v>
      </c>
      <c r="AJ75" s="78">
        <v>500</v>
      </c>
      <c r="AK75" s="78"/>
      <c r="AL75" s="78" t="str">
        <f>REPLACE(INDEX(GroupVertices[Group],MATCH(Vertices[[#This Row],[Vertex]],GroupVertices[Vertex],0)),1,1,"")</f>
        <v>1</v>
      </c>
      <c r="AM75" s="48"/>
      <c r="AN75" s="48"/>
      <c r="AO75" s="48"/>
      <c r="AP75" s="48"/>
      <c r="AQ75" s="48"/>
      <c r="AR75" s="48"/>
      <c r="AS75" s="112" t="s">
        <v>1279</v>
      </c>
      <c r="AT75" s="112" t="s">
        <v>1279</v>
      </c>
      <c r="AU75" s="112" t="s">
        <v>1279</v>
      </c>
      <c r="AV75" s="112" t="s">
        <v>1279</v>
      </c>
      <c r="AW75" s="112"/>
      <c r="AX75" s="114"/>
      <c r="AY75" s="112"/>
      <c r="AZ75" s="114"/>
      <c r="BA75" s="112"/>
      <c r="BB75" s="114"/>
      <c r="BC75" s="112"/>
      <c r="BD75" s="114"/>
      <c r="BE75" s="112"/>
      <c r="BF75" s="112">
        <v>1</v>
      </c>
      <c r="BG75" s="112">
        <v>1</v>
      </c>
      <c r="BH75" s="2"/>
      <c r="BI75" s="3"/>
      <c r="BJ75" s="3"/>
      <c r="BK75" s="3"/>
      <c r="BL75" s="3"/>
    </row>
    <row r="76" spans="1:64" ht="15">
      <c r="A76" s="65" t="s">
        <v>354</v>
      </c>
      <c r="B76" s="66"/>
      <c r="C76" s="66" t="s">
        <v>64</v>
      </c>
      <c r="D76" s="67">
        <v>162</v>
      </c>
      <c r="E76" s="69"/>
      <c r="F76" s="94" t="s">
        <v>493</v>
      </c>
      <c r="G76" s="66"/>
      <c r="H76" s="70" t="s">
        <v>354</v>
      </c>
      <c r="I76" s="71"/>
      <c r="J76" s="71"/>
      <c r="K76" s="70"/>
      <c r="L76" s="74">
        <v>1</v>
      </c>
      <c r="M76" s="75">
        <v>6811.60595703125</v>
      </c>
      <c r="N76" s="75">
        <v>6400.17724609375</v>
      </c>
      <c r="O76" s="76"/>
      <c r="P76" s="77"/>
      <c r="Q76" s="77"/>
      <c r="R76" s="80"/>
      <c r="S76" s="48">
        <v>3</v>
      </c>
      <c r="T76" s="48">
        <v>2</v>
      </c>
      <c r="U76" s="49">
        <v>0</v>
      </c>
      <c r="V76" s="49">
        <v>0.002331</v>
      </c>
      <c r="W76" s="49">
        <v>0.002682</v>
      </c>
      <c r="X76" s="49">
        <v>0.451403</v>
      </c>
      <c r="Y76" s="49">
        <v>0.5</v>
      </c>
      <c r="Z76" s="49">
        <v>0</v>
      </c>
      <c r="AA76" s="72">
        <v>76</v>
      </c>
      <c r="AB76" s="72"/>
      <c r="AC76" s="73"/>
      <c r="AD76" s="78" t="s">
        <v>603</v>
      </c>
      <c r="AE76" s="78" t="s">
        <v>677</v>
      </c>
      <c r="AF76" s="78" t="s">
        <v>822</v>
      </c>
      <c r="AG76" s="78" t="s">
        <v>893</v>
      </c>
      <c r="AH76" s="78"/>
      <c r="AI76" s="78" t="s">
        <v>1092</v>
      </c>
      <c r="AJ76" s="78">
        <v>295</v>
      </c>
      <c r="AK76" s="78"/>
      <c r="AL76" s="78" t="str">
        <f>REPLACE(INDEX(GroupVertices[Group],MATCH(Vertices[[#This Row],[Vertex]],GroupVertices[Vertex],0)),1,1,"")</f>
        <v>3</v>
      </c>
      <c r="AM76" s="48"/>
      <c r="AN76" s="48"/>
      <c r="AO76" s="48"/>
      <c r="AP76" s="48"/>
      <c r="AQ76" s="48"/>
      <c r="AR76" s="48"/>
      <c r="AS76" s="112" t="s">
        <v>1279</v>
      </c>
      <c r="AT76" s="112" t="s">
        <v>1279</v>
      </c>
      <c r="AU76" s="112" t="s">
        <v>1279</v>
      </c>
      <c r="AV76" s="112" t="s">
        <v>1279</v>
      </c>
      <c r="AW76" s="112"/>
      <c r="AX76" s="114"/>
      <c r="AY76" s="112"/>
      <c r="AZ76" s="114"/>
      <c r="BA76" s="112"/>
      <c r="BB76" s="114"/>
      <c r="BC76" s="112"/>
      <c r="BD76" s="114"/>
      <c r="BE76" s="112"/>
      <c r="BF76" s="112">
        <v>1</v>
      </c>
      <c r="BG76" s="112">
        <v>1</v>
      </c>
      <c r="BH76" s="2"/>
      <c r="BI76" s="3"/>
      <c r="BJ76" s="3"/>
      <c r="BK76" s="3"/>
      <c r="BL76" s="3"/>
    </row>
    <row r="77" spans="1:64" ht="15">
      <c r="A77" s="65" t="s">
        <v>260</v>
      </c>
      <c r="B77" s="66"/>
      <c r="C77" s="66" t="s">
        <v>64</v>
      </c>
      <c r="D77" s="67">
        <v>249.20496331229543</v>
      </c>
      <c r="E77" s="69"/>
      <c r="F77" s="94" t="s">
        <v>494</v>
      </c>
      <c r="G77" s="66"/>
      <c r="H77" s="70" t="s">
        <v>260</v>
      </c>
      <c r="I77" s="71"/>
      <c r="J77" s="71"/>
      <c r="K77" s="70"/>
      <c r="L77" s="74">
        <v>31.41900550106473</v>
      </c>
      <c r="M77" s="75">
        <v>8002.29931640625</v>
      </c>
      <c r="N77" s="75">
        <v>7441.888671875</v>
      </c>
      <c r="O77" s="76"/>
      <c r="P77" s="77"/>
      <c r="Q77" s="77"/>
      <c r="R77" s="80"/>
      <c r="S77" s="48">
        <v>19</v>
      </c>
      <c r="T77" s="48">
        <v>13</v>
      </c>
      <c r="U77" s="49">
        <v>101.451703</v>
      </c>
      <c r="V77" s="49">
        <v>0.002451</v>
      </c>
      <c r="W77" s="49">
        <v>0.008739</v>
      </c>
      <c r="X77" s="49">
        <v>1.759837</v>
      </c>
      <c r="Y77" s="49">
        <v>0.19846153846153847</v>
      </c>
      <c r="Z77" s="49">
        <v>0.23076923076923078</v>
      </c>
      <c r="AA77" s="72">
        <v>77</v>
      </c>
      <c r="AB77" s="72"/>
      <c r="AC77" s="73"/>
      <c r="AD77" s="78" t="s">
        <v>603</v>
      </c>
      <c r="AE77" s="78" t="s">
        <v>678</v>
      </c>
      <c r="AF77" s="78" t="s">
        <v>822</v>
      </c>
      <c r="AG77" s="78" t="s">
        <v>894</v>
      </c>
      <c r="AH77" s="78"/>
      <c r="AI77" s="78" t="s">
        <v>1093</v>
      </c>
      <c r="AJ77" s="78">
        <v>361</v>
      </c>
      <c r="AK77" s="78"/>
      <c r="AL77" s="78" t="str">
        <f>REPLACE(INDEX(GroupVertices[Group],MATCH(Vertices[[#This Row],[Vertex]],GroupVertices[Vertex],0)),1,1,"")</f>
        <v>3</v>
      </c>
      <c r="AM77" s="48"/>
      <c r="AN77" s="48"/>
      <c r="AO77" s="48"/>
      <c r="AP77" s="48"/>
      <c r="AQ77" s="48"/>
      <c r="AR77" s="48"/>
      <c r="AS77" s="112" t="s">
        <v>1279</v>
      </c>
      <c r="AT77" s="112" t="s">
        <v>1279</v>
      </c>
      <c r="AU77" s="112" t="s">
        <v>1279</v>
      </c>
      <c r="AV77" s="112" t="s">
        <v>1279</v>
      </c>
      <c r="AW77" s="112"/>
      <c r="AX77" s="114"/>
      <c r="AY77" s="112"/>
      <c r="AZ77" s="114"/>
      <c r="BA77" s="112"/>
      <c r="BB77" s="114"/>
      <c r="BC77" s="112"/>
      <c r="BD77" s="114"/>
      <c r="BE77" s="112"/>
      <c r="BF77" s="112">
        <v>1</v>
      </c>
      <c r="BG77" s="112">
        <v>1</v>
      </c>
      <c r="BH77" s="2"/>
      <c r="BI77" s="3"/>
      <c r="BJ77" s="3"/>
      <c r="BK77" s="3"/>
      <c r="BL77" s="3"/>
    </row>
    <row r="78" spans="1:64" ht="15">
      <c r="A78" s="65" t="s">
        <v>224</v>
      </c>
      <c r="B78" s="66"/>
      <c r="C78" s="66" t="s">
        <v>64</v>
      </c>
      <c r="D78" s="67">
        <v>166.12594181784232</v>
      </c>
      <c r="E78" s="69"/>
      <c r="F78" s="94" t="s">
        <v>460</v>
      </c>
      <c r="G78" s="66"/>
      <c r="H78" s="70" t="s">
        <v>224</v>
      </c>
      <c r="I78" s="71"/>
      <c r="J78" s="71"/>
      <c r="K78" s="70"/>
      <c r="L78" s="74">
        <v>2.4392190775260887</v>
      </c>
      <c r="M78" s="75">
        <v>7853.29638671875</v>
      </c>
      <c r="N78" s="75">
        <v>3971.0791015625</v>
      </c>
      <c r="O78" s="76"/>
      <c r="P78" s="77"/>
      <c r="Q78" s="77"/>
      <c r="R78" s="80"/>
      <c r="S78" s="48">
        <v>3</v>
      </c>
      <c r="T78" s="48">
        <v>6</v>
      </c>
      <c r="U78" s="49">
        <v>4.8</v>
      </c>
      <c r="V78" s="49">
        <v>0.002342</v>
      </c>
      <c r="W78" s="49">
        <v>0.002582</v>
      </c>
      <c r="X78" s="49">
        <v>0.594905</v>
      </c>
      <c r="Y78" s="49">
        <v>0.3333333333333333</v>
      </c>
      <c r="Z78" s="49">
        <v>0.2857142857142857</v>
      </c>
      <c r="AA78" s="72">
        <v>78</v>
      </c>
      <c r="AB78" s="72"/>
      <c r="AC78" s="73"/>
      <c r="AD78" s="78" t="s">
        <v>603</v>
      </c>
      <c r="AE78" s="78" t="s">
        <v>679</v>
      </c>
      <c r="AF78" s="78" t="s">
        <v>822</v>
      </c>
      <c r="AG78" s="78" t="s">
        <v>895</v>
      </c>
      <c r="AH78" s="78"/>
      <c r="AI78" s="78" t="s">
        <v>1094</v>
      </c>
      <c r="AJ78" s="78">
        <v>500</v>
      </c>
      <c r="AK78" s="78"/>
      <c r="AL78" s="78" t="str">
        <f>REPLACE(INDEX(GroupVertices[Group],MATCH(Vertices[[#This Row],[Vertex]],GroupVertices[Vertex],0)),1,1,"")</f>
        <v>4</v>
      </c>
      <c r="AM78" s="48"/>
      <c r="AN78" s="48"/>
      <c r="AO78" s="48"/>
      <c r="AP78" s="48"/>
      <c r="AQ78" s="48"/>
      <c r="AR78" s="48"/>
      <c r="AS78" s="112" t="s">
        <v>1279</v>
      </c>
      <c r="AT78" s="112" t="s">
        <v>1279</v>
      </c>
      <c r="AU78" s="112" t="s">
        <v>1279</v>
      </c>
      <c r="AV78" s="112" t="s">
        <v>1279</v>
      </c>
      <c r="AW78" s="112"/>
      <c r="AX78" s="114"/>
      <c r="AY78" s="112"/>
      <c r="AZ78" s="114"/>
      <c r="BA78" s="112"/>
      <c r="BB78" s="114"/>
      <c r="BC78" s="112"/>
      <c r="BD78" s="114"/>
      <c r="BE78" s="112"/>
      <c r="BF78" s="112">
        <v>1</v>
      </c>
      <c r="BG78" s="112">
        <v>1</v>
      </c>
      <c r="BH78" s="2"/>
      <c r="BI78" s="3"/>
      <c r="BJ78" s="3"/>
      <c r="BK78" s="3"/>
      <c r="BL78" s="3"/>
    </row>
    <row r="79" spans="1:64" ht="15">
      <c r="A79" s="65" t="s">
        <v>225</v>
      </c>
      <c r="B79" s="66"/>
      <c r="C79" s="66" t="s">
        <v>64</v>
      </c>
      <c r="D79" s="67">
        <v>173.37499208627762</v>
      </c>
      <c r="E79" s="69"/>
      <c r="F79" s="94" t="s">
        <v>495</v>
      </c>
      <c r="G79" s="66"/>
      <c r="H79" s="70" t="s">
        <v>225</v>
      </c>
      <c r="I79" s="71"/>
      <c r="J79" s="71"/>
      <c r="K79" s="70"/>
      <c r="L79" s="74">
        <v>4.967846940178239</v>
      </c>
      <c r="M79" s="75">
        <v>9086.8779296875</v>
      </c>
      <c r="N79" s="75">
        <v>3964.5419921875</v>
      </c>
      <c r="O79" s="76"/>
      <c r="P79" s="77"/>
      <c r="Q79" s="77"/>
      <c r="R79" s="80"/>
      <c r="S79" s="48">
        <v>5</v>
      </c>
      <c r="T79" s="48">
        <v>6</v>
      </c>
      <c r="U79" s="49">
        <v>13.233333</v>
      </c>
      <c r="V79" s="49">
        <v>0.002353</v>
      </c>
      <c r="W79" s="49">
        <v>0.003165</v>
      </c>
      <c r="X79" s="49">
        <v>0.737572</v>
      </c>
      <c r="Y79" s="49">
        <v>0.2222222222222222</v>
      </c>
      <c r="Z79" s="49">
        <v>0.2222222222222222</v>
      </c>
      <c r="AA79" s="72">
        <v>79</v>
      </c>
      <c r="AB79" s="72"/>
      <c r="AC79" s="73"/>
      <c r="AD79" s="78" t="s">
        <v>603</v>
      </c>
      <c r="AE79" s="96" t="s">
        <v>680</v>
      </c>
      <c r="AF79" s="78" t="s">
        <v>822</v>
      </c>
      <c r="AG79" s="78" t="s">
        <v>896</v>
      </c>
      <c r="AH79" s="78"/>
      <c r="AI79" s="78" t="s">
        <v>1095</v>
      </c>
      <c r="AJ79" s="78">
        <v>189</v>
      </c>
      <c r="AK79" s="78"/>
      <c r="AL79" s="78" t="str">
        <f>REPLACE(INDEX(GroupVertices[Group],MATCH(Vertices[[#This Row],[Vertex]],GroupVertices[Vertex],0)),1,1,"")</f>
        <v>5</v>
      </c>
      <c r="AM79" s="48"/>
      <c r="AN79" s="48"/>
      <c r="AO79" s="48"/>
      <c r="AP79" s="48"/>
      <c r="AQ79" s="48"/>
      <c r="AR79" s="48"/>
      <c r="AS79" s="112" t="s">
        <v>1279</v>
      </c>
      <c r="AT79" s="112" t="s">
        <v>1279</v>
      </c>
      <c r="AU79" s="112" t="s">
        <v>1279</v>
      </c>
      <c r="AV79" s="112" t="s">
        <v>1279</v>
      </c>
      <c r="AW79" s="112"/>
      <c r="AX79" s="114"/>
      <c r="AY79" s="112"/>
      <c r="AZ79" s="114"/>
      <c r="BA79" s="112"/>
      <c r="BB79" s="114"/>
      <c r="BC79" s="112"/>
      <c r="BD79" s="114"/>
      <c r="BE79" s="112"/>
      <c r="BF79" s="112">
        <v>1</v>
      </c>
      <c r="BG79" s="112">
        <v>1</v>
      </c>
      <c r="BH79" s="2"/>
      <c r="BI79" s="3"/>
      <c r="BJ79" s="3"/>
      <c r="BK79" s="3"/>
      <c r="BL79" s="3"/>
    </row>
    <row r="80" spans="1:64" ht="15">
      <c r="A80" s="65" t="s">
        <v>226</v>
      </c>
      <c r="B80" s="66"/>
      <c r="C80" s="66" t="s">
        <v>64</v>
      </c>
      <c r="D80" s="67">
        <v>184.76693491685688</v>
      </c>
      <c r="E80" s="69"/>
      <c r="F80" s="94" t="s">
        <v>455</v>
      </c>
      <c r="G80" s="66"/>
      <c r="H80" s="70" t="s">
        <v>226</v>
      </c>
      <c r="I80" s="71"/>
      <c r="J80" s="71"/>
      <c r="K80" s="70"/>
      <c r="L80" s="74">
        <v>8.941606672066648</v>
      </c>
      <c r="M80" s="75">
        <v>7597.35205078125</v>
      </c>
      <c r="N80" s="75">
        <v>3336.30859375</v>
      </c>
      <c r="O80" s="76"/>
      <c r="P80" s="77"/>
      <c r="Q80" s="77"/>
      <c r="R80" s="80"/>
      <c r="S80" s="48">
        <v>6</v>
      </c>
      <c r="T80" s="48">
        <v>10</v>
      </c>
      <c r="U80" s="49">
        <v>26.486386</v>
      </c>
      <c r="V80" s="49">
        <v>0.002381</v>
      </c>
      <c r="W80" s="49">
        <v>0.004732</v>
      </c>
      <c r="X80" s="49">
        <v>0.996626</v>
      </c>
      <c r="Y80" s="49">
        <v>0.23076923076923078</v>
      </c>
      <c r="Z80" s="49">
        <v>0.14285714285714285</v>
      </c>
      <c r="AA80" s="72">
        <v>80</v>
      </c>
      <c r="AB80" s="72"/>
      <c r="AC80" s="73"/>
      <c r="AD80" s="78" t="s">
        <v>603</v>
      </c>
      <c r="AE80" s="78" t="s">
        <v>681</v>
      </c>
      <c r="AF80" s="78" t="s">
        <v>822</v>
      </c>
      <c r="AG80" s="78" t="s">
        <v>897</v>
      </c>
      <c r="AH80" s="78"/>
      <c r="AI80" s="78" t="s">
        <v>1096</v>
      </c>
      <c r="AJ80" s="78">
        <v>500</v>
      </c>
      <c r="AK80" s="78"/>
      <c r="AL80" s="78" t="str">
        <f>REPLACE(INDEX(GroupVertices[Group],MATCH(Vertices[[#This Row],[Vertex]],GroupVertices[Vertex],0)),1,1,"")</f>
        <v>4</v>
      </c>
      <c r="AM80" s="48"/>
      <c r="AN80" s="48"/>
      <c r="AO80" s="48"/>
      <c r="AP80" s="48"/>
      <c r="AQ80" s="48"/>
      <c r="AR80" s="48"/>
      <c r="AS80" s="112" t="s">
        <v>1279</v>
      </c>
      <c r="AT80" s="112" t="s">
        <v>1279</v>
      </c>
      <c r="AU80" s="112" t="s">
        <v>1279</v>
      </c>
      <c r="AV80" s="112" t="s">
        <v>1279</v>
      </c>
      <c r="AW80" s="112"/>
      <c r="AX80" s="114"/>
      <c r="AY80" s="112"/>
      <c r="AZ80" s="114"/>
      <c r="BA80" s="112"/>
      <c r="BB80" s="114"/>
      <c r="BC80" s="112"/>
      <c r="BD80" s="114"/>
      <c r="BE80" s="112"/>
      <c r="BF80" s="112">
        <v>1</v>
      </c>
      <c r="BG80" s="112">
        <v>1</v>
      </c>
      <c r="BH80" s="2"/>
      <c r="BI80" s="3"/>
      <c r="BJ80" s="3"/>
      <c r="BK80" s="3"/>
      <c r="BL80" s="3"/>
    </row>
    <row r="81" spans="1:64" ht="15">
      <c r="A81" s="65" t="s">
        <v>371</v>
      </c>
      <c r="B81" s="66"/>
      <c r="C81" s="66" t="s">
        <v>64</v>
      </c>
      <c r="D81" s="67">
        <v>166.50524480658382</v>
      </c>
      <c r="E81" s="69"/>
      <c r="F81" s="94" t="s">
        <v>455</v>
      </c>
      <c r="G81" s="66"/>
      <c r="H81" s="70" t="s">
        <v>371</v>
      </c>
      <c r="I81" s="71"/>
      <c r="J81" s="71"/>
      <c r="K81" s="70"/>
      <c r="L81" s="74">
        <v>2.5715282863469087</v>
      </c>
      <c r="M81" s="75">
        <v>7481.236328125</v>
      </c>
      <c r="N81" s="75">
        <v>5014.9736328125</v>
      </c>
      <c r="O81" s="76"/>
      <c r="P81" s="77"/>
      <c r="Q81" s="77"/>
      <c r="R81" s="80"/>
      <c r="S81" s="48">
        <v>7</v>
      </c>
      <c r="T81" s="48">
        <v>0</v>
      </c>
      <c r="U81" s="49">
        <v>5.24127</v>
      </c>
      <c r="V81" s="49">
        <v>0.002342</v>
      </c>
      <c r="W81" s="49">
        <v>0.002711</v>
      </c>
      <c r="X81" s="49">
        <v>0.590219</v>
      </c>
      <c r="Y81" s="49">
        <v>0.3333333333333333</v>
      </c>
      <c r="Z81" s="49">
        <v>0</v>
      </c>
      <c r="AA81" s="72">
        <v>81</v>
      </c>
      <c r="AB81" s="72"/>
      <c r="AC81" s="73"/>
      <c r="AD81" s="78" t="s">
        <v>603</v>
      </c>
      <c r="AE81" s="78" t="s">
        <v>682</v>
      </c>
      <c r="AF81" s="78" t="s">
        <v>822</v>
      </c>
      <c r="AG81" s="78" t="s">
        <v>898</v>
      </c>
      <c r="AH81" s="78"/>
      <c r="AI81" s="78">
        <v>0</v>
      </c>
      <c r="AJ81" s="78">
        <v>1</v>
      </c>
      <c r="AK81" s="78"/>
      <c r="AL81" s="78" t="str">
        <f>REPLACE(INDEX(GroupVertices[Group],MATCH(Vertices[[#This Row],[Vertex]],GroupVertices[Vertex],0)),1,1,"")</f>
        <v>4</v>
      </c>
      <c r="AM81" s="48"/>
      <c r="AN81" s="48"/>
      <c r="AO81" s="48"/>
      <c r="AP81" s="48"/>
      <c r="AQ81" s="48"/>
      <c r="AR81" s="48"/>
      <c r="AS81" s="48"/>
      <c r="AT81" s="48"/>
      <c r="AU81" s="48"/>
      <c r="AV81" s="48"/>
      <c r="AW81" s="48"/>
      <c r="AX81" s="49"/>
      <c r="AY81" s="48"/>
      <c r="AZ81" s="49"/>
      <c r="BA81" s="48"/>
      <c r="BB81" s="49"/>
      <c r="BC81" s="48"/>
      <c r="BD81" s="49"/>
      <c r="BE81" s="48"/>
      <c r="BF81" s="48"/>
      <c r="BG81" s="48"/>
      <c r="BH81" s="2"/>
      <c r="BI81" s="3"/>
      <c r="BJ81" s="3"/>
      <c r="BK81" s="3"/>
      <c r="BL81" s="3"/>
    </row>
    <row r="82" spans="1:64" ht="15">
      <c r="A82" s="65" t="s">
        <v>372</v>
      </c>
      <c r="B82" s="66"/>
      <c r="C82" s="66" t="s">
        <v>64</v>
      </c>
      <c r="D82" s="67">
        <v>162</v>
      </c>
      <c r="E82" s="69"/>
      <c r="F82" s="94" t="s">
        <v>496</v>
      </c>
      <c r="G82" s="66"/>
      <c r="H82" s="70" t="s">
        <v>372</v>
      </c>
      <c r="I82" s="71"/>
      <c r="J82" s="71"/>
      <c r="K82" s="70"/>
      <c r="L82" s="74">
        <v>1</v>
      </c>
      <c r="M82" s="75">
        <v>2326.363037109375</v>
      </c>
      <c r="N82" s="75">
        <v>1005.465087890625</v>
      </c>
      <c r="O82" s="76"/>
      <c r="P82" s="77"/>
      <c r="Q82" s="77"/>
      <c r="R82" s="80"/>
      <c r="S82" s="48">
        <v>1</v>
      </c>
      <c r="T82" s="48">
        <v>0</v>
      </c>
      <c r="U82" s="49">
        <v>0</v>
      </c>
      <c r="V82" s="49">
        <v>0.002309</v>
      </c>
      <c r="W82" s="49">
        <v>0.001263</v>
      </c>
      <c r="X82" s="49">
        <v>0.221608</v>
      </c>
      <c r="Y82" s="49">
        <v>0</v>
      </c>
      <c r="Z82" s="49">
        <v>0</v>
      </c>
      <c r="AA82" s="72">
        <v>82</v>
      </c>
      <c r="AB82" s="72"/>
      <c r="AC82" s="73"/>
      <c r="AD82" s="78" t="s">
        <v>603</v>
      </c>
      <c r="AE82" s="78" t="s">
        <v>683</v>
      </c>
      <c r="AF82" s="78" t="s">
        <v>822</v>
      </c>
      <c r="AG82" s="78" t="s">
        <v>899</v>
      </c>
      <c r="AH82" s="78"/>
      <c r="AI82" s="78">
        <v>0</v>
      </c>
      <c r="AJ82" s="78">
        <v>1</v>
      </c>
      <c r="AK82" s="78"/>
      <c r="AL82" s="78" t="str">
        <f>REPLACE(INDEX(GroupVertices[Group],MATCH(Vertices[[#This Row],[Vertex]],GroupVertices[Vertex],0)),1,1,"")</f>
        <v>1</v>
      </c>
      <c r="AM82" s="48"/>
      <c r="AN82" s="48"/>
      <c r="AO82" s="48"/>
      <c r="AP82" s="48"/>
      <c r="AQ82" s="48"/>
      <c r="AR82" s="48"/>
      <c r="AS82" s="48"/>
      <c r="AT82" s="48"/>
      <c r="AU82" s="48"/>
      <c r="AV82" s="48"/>
      <c r="AW82" s="48"/>
      <c r="AX82" s="49"/>
      <c r="AY82" s="48"/>
      <c r="AZ82" s="49"/>
      <c r="BA82" s="48"/>
      <c r="BB82" s="49"/>
      <c r="BC82" s="48"/>
      <c r="BD82" s="49"/>
      <c r="BE82" s="48"/>
      <c r="BF82" s="48"/>
      <c r="BG82" s="48"/>
      <c r="BH82" s="2"/>
      <c r="BI82" s="3"/>
      <c r="BJ82" s="3"/>
      <c r="BK82" s="3"/>
      <c r="BL82" s="3"/>
    </row>
    <row r="83" spans="1:64" ht="15">
      <c r="A83" s="65" t="s">
        <v>227</v>
      </c>
      <c r="B83" s="66"/>
      <c r="C83" s="66" t="s">
        <v>64</v>
      </c>
      <c r="D83" s="67">
        <v>166.72968830533353</v>
      </c>
      <c r="E83" s="69"/>
      <c r="F83" s="94" t="s">
        <v>497</v>
      </c>
      <c r="G83" s="66"/>
      <c r="H83" s="70" t="s">
        <v>227</v>
      </c>
      <c r="I83" s="71"/>
      <c r="J83" s="71"/>
      <c r="K83" s="70"/>
      <c r="L83" s="74">
        <v>2.649819105628558</v>
      </c>
      <c r="M83" s="75">
        <v>1693.3255615234375</v>
      </c>
      <c r="N83" s="75">
        <v>2312.5732421875</v>
      </c>
      <c r="O83" s="76"/>
      <c r="P83" s="77"/>
      <c r="Q83" s="77"/>
      <c r="R83" s="80"/>
      <c r="S83" s="48">
        <v>3</v>
      </c>
      <c r="T83" s="48">
        <v>5</v>
      </c>
      <c r="U83" s="49">
        <v>5.502381</v>
      </c>
      <c r="V83" s="49">
        <v>0.002342</v>
      </c>
      <c r="W83" s="49">
        <v>0.002789</v>
      </c>
      <c r="X83" s="49">
        <v>0.586205</v>
      </c>
      <c r="Y83" s="49">
        <v>0.21428571428571427</v>
      </c>
      <c r="Z83" s="49">
        <v>0.14285714285714285</v>
      </c>
      <c r="AA83" s="72">
        <v>83</v>
      </c>
      <c r="AB83" s="72"/>
      <c r="AC83" s="73"/>
      <c r="AD83" s="78" t="s">
        <v>603</v>
      </c>
      <c r="AE83" s="96" t="s">
        <v>684</v>
      </c>
      <c r="AF83" s="78" t="s">
        <v>822</v>
      </c>
      <c r="AG83" s="78" t="s">
        <v>900</v>
      </c>
      <c r="AH83" s="78"/>
      <c r="AI83" s="78" t="s">
        <v>1097</v>
      </c>
      <c r="AJ83" s="78">
        <v>500</v>
      </c>
      <c r="AK83" s="78"/>
      <c r="AL83" s="78" t="str">
        <f>REPLACE(INDEX(GroupVertices[Group],MATCH(Vertices[[#This Row],[Vertex]],GroupVertices[Vertex],0)),1,1,"")</f>
        <v>1</v>
      </c>
      <c r="AM83" s="48"/>
      <c r="AN83" s="48"/>
      <c r="AO83" s="48"/>
      <c r="AP83" s="48"/>
      <c r="AQ83" s="48"/>
      <c r="AR83" s="48"/>
      <c r="AS83" s="112" t="s">
        <v>1279</v>
      </c>
      <c r="AT83" s="112" t="s">
        <v>1279</v>
      </c>
      <c r="AU83" s="112" t="s">
        <v>1279</v>
      </c>
      <c r="AV83" s="112" t="s">
        <v>1279</v>
      </c>
      <c r="AW83" s="112"/>
      <c r="AX83" s="114"/>
      <c r="AY83" s="112"/>
      <c r="AZ83" s="114"/>
      <c r="BA83" s="112"/>
      <c r="BB83" s="114"/>
      <c r="BC83" s="112"/>
      <c r="BD83" s="114"/>
      <c r="BE83" s="112"/>
      <c r="BF83" s="112">
        <v>1</v>
      </c>
      <c r="BG83" s="112">
        <v>1</v>
      </c>
      <c r="BH83" s="2"/>
      <c r="BI83" s="3"/>
      <c r="BJ83" s="3"/>
      <c r="BK83" s="3"/>
      <c r="BL83" s="3"/>
    </row>
    <row r="84" spans="1:64" ht="15">
      <c r="A84" s="65" t="s">
        <v>263</v>
      </c>
      <c r="B84" s="66"/>
      <c r="C84" s="66" t="s">
        <v>64</v>
      </c>
      <c r="D84" s="67">
        <v>214.7607414457358</v>
      </c>
      <c r="E84" s="69"/>
      <c r="F84" s="94" t="s">
        <v>498</v>
      </c>
      <c r="G84" s="66"/>
      <c r="H84" s="70" t="s">
        <v>263</v>
      </c>
      <c r="I84" s="71"/>
      <c r="J84" s="71"/>
      <c r="K84" s="70"/>
      <c r="L84" s="74">
        <v>19.404104804569126</v>
      </c>
      <c r="M84" s="75">
        <v>1250.894775390625</v>
      </c>
      <c r="N84" s="75">
        <v>5215.0732421875</v>
      </c>
      <c r="O84" s="76"/>
      <c r="P84" s="77"/>
      <c r="Q84" s="77"/>
      <c r="R84" s="80"/>
      <c r="S84" s="48">
        <v>15</v>
      </c>
      <c r="T84" s="48">
        <v>2</v>
      </c>
      <c r="U84" s="49">
        <v>61.380303</v>
      </c>
      <c r="V84" s="49">
        <v>0.002398</v>
      </c>
      <c r="W84" s="49">
        <v>0.004979</v>
      </c>
      <c r="X84" s="49">
        <v>1.217289</v>
      </c>
      <c r="Y84" s="49">
        <v>0.11397058823529412</v>
      </c>
      <c r="Z84" s="49">
        <v>0</v>
      </c>
      <c r="AA84" s="72">
        <v>84</v>
      </c>
      <c r="AB84" s="72"/>
      <c r="AC84" s="73"/>
      <c r="AD84" s="78" t="s">
        <v>603</v>
      </c>
      <c r="AE84" s="96" t="s">
        <v>685</v>
      </c>
      <c r="AF84" s="78" t="s">
        <v>822</v>
      </c>
      <c r="AG84" s="78" t="s">
        <v>901</v>
      </c>
      <c r="AH84" s="78"/>
      <c r="AI84" s="78" t="s">
        <v>1098</v>
      </c>
      <c r="AJ84" s="78">
        <v>500</v>
      </c>
      <c r="AK84" s="78"/>
      <c r="AL84" s="78" t="str">
        <f>REPLACE(INDEX(GroupVertices[Group],MATCH(Vertices[[#This Row],[Vertex]],GroupVertices[Vertex],0)),1,1,"")</f>
        <v>1</v>
      </c>
      <c r="AM84" s="48"/>
      <c r="AN84" s="48"/>
      <c r="AO84" s="48"/>
      <c r="AP84" s="48"/>
      <c r="AQ84" s="48"/>
      <c r="AR84" s="48"/>
      <c r="AS84" s="112" t="s">
        <v>1279</v>
      </c>
      <c r="AT84" s="112" t="s">
        <v>1279</v>
      </c>
      <c r="AU84" s="112" t="s">
        <v>1279</v>
      </c>
      <c r="AV84" s="112" t="s">
        <v>1279</v>
      </c>
      <c r="AW84" s="112"/>
      <c r="AX84" s="114"/>
      <c r="AY84" s="112"/>
      <c r="AZ84" s="114"/>
      <c r="BA84" s="112"/>
      <c r="BB84" s="114"/>
      <c r="BC84" s="112"/>
      <c r="BD84" s="114"/>
      <c r="BE84" s="112"/>
      <c r="BF84" s="112">
        <v>1</v>
      </c>
      <c r="BG84" s="112">
        <v>1</v>
      </c>
      <c r="BH84" s="2"/>
      <c r="BI84" s="3"/>
      <c r="BJ84" s="3"/>
      <c r="BK84" s="3"/>
      <c r="BL84" s="3"/>
    </row>
    <row r="85" spans="1:64" ht="15">
      <c r="A85" s="65" t="s">
        <v>373</v>
      </c>
      <c r="B85" s="66"/>
      <c r="C85" s="66" t="s">
        <v>64</v>
      </c>
      <c r="D85" s="67">
        <v>162</v>
      </c>
      <c r="E85" s="69"/>
      <c r="F85" s="94" t="s">
        <v>499</v>
      </c>
      <c r="G85" s="66"/>
      <c r="H85" s="70" t="s">
        <v>373</v>
      </c>
      <c r="I85" s="71"/>
      <c r="J85" s="71"/>
      <c r="K85" s="70"/>
      <c r="L85" s="74">
        <v>1</v>
      </c>
      <c r="M85" s="75">
        <v>650.124267578125</v>
      </c>
      <c r="N85" s="75">
        <v>7028.67236328125</v>
      </c>
      <c r="O85" s="76"/>
      <c r="P85" s="77"/>
      <c r="Q85" s="77"/>
      <c r="R85" s="80"/>
      <c r="S85" s="48">
        <v>1</v>
      </c>
      <c r="T85" s="48">
        <v>0</v>
      </c>
      <c r="U85" s="49">
        <v>0</v>
      </c>
      <c r="V85" s="49">
        <v>0.002309</v>
      </c>
      <c r="W85" s="49">
        <v>0.001263</v>
      </c>
      <c r="X85" s="49">
        <v>0.221608</v>
      </c>
      <c r="Y85" s="49">
        <v>0</v>
      </c>
      <c r="Z85" s="49">
        <v>0</v>
      </c>
      <c r="AA85" s="72">
        <v>85</v>
      </c>
      <c r="AB85" s="72"/>
      <c r="AC85" s="73"/>
      <c r="AD85" s="78" t="s">
        <v>603</v>
      </c>
      <c r="AE85" s="96" t="s">
        <v>686</v>
      </c>
      <c r="AF85" s="78" t="s">
        <v>822</v>
      </c>
      <c r="AG85" s="78" t="s">
        <v>902</v>
      </c>
      <c r="AH85" s="78"/>
      <c r="AI85" s="78" t="s">
        <v>1099</v>
      </c>
      <c r="AJ85" s="78">
        <v>13</v>
      </c>
      <c r="AK85" s="78"/>
      <c r="AL85" s="78" t="str">
        <f>REPLACE(INDEX(GroupVertices[Group],MATCH(Vertices[[#This Row],[Vertex]],GroupVertices[Vertex],0)),1,1,"")</f>
        <v>1</v>
      </c>
      <c r="AM85" s="48"/>
      <c r="AN85" s="48"/>
      <c r="AO85" s="48"/>
      <c r="AP85" s="48"/>
      <c r="AQ85" s="48"/>
      <c r="AR85" s="48"/>
      <c r="AS85" s="48"/>
      <c r="AT85" s="48"/>
      <c r="AU85" s="48"/>
      <c r="AV85" s="48"/>
      <c r="AW85" s="48"/>
      <c r="AX85" s="49"/>
      <c r="AY85" s="48"/>
      <c r="AZ85" s="49"/>
      <c r="BA85" s="48"/>
      <c r="BB85" s="49"/>
      <c r="BC85" s="48"/>
      <c r="BD85" s="49"/>
      <c r="BE85" s="48"/>
      <c r="BF85" s="48"/>
      <c r="BG85" s="48"/>
      <c r="BH85" s="2"/>
      <c r="BI85" s="3"/>
      <c r="BJ85" s="3"/>
      <c r="BK85" s="3"/>
      <c r="BL85" s="3"/>
    </row>
    <row r="86" spans="1:64" ht="15">
      <c r="A86" s="65" t="s">
        <v>374</v>
      </c>
      <c r="B86" s="66"/>
      <c r="C86" s="66" t="s">
        <v>64</v>
      </c>
      <c r="D86" s="67">
        <v>162</v>
      </c>
      <c r="E86" s="69"/>
      <c r="F86" s="94" t="s">
        <v>500</v>
      </c>
      <c r="G86" s="66"/>
      <c r="H86" s="70" t="s">
        <v>374</v>
      </c>
      <c r="I86" s="71"/>
      <c r="J86" s="71"/>
      <c r="K86" s="70"/>
      <c r="L86" s="74">
        <v>1</v>
      </c>
      <c r="M86" s="75">
        <v>649.3348999023438</v>
      </c>
      <c r="N86" s="75">
        <v>2987.418701171875</v>
      </c>
      <c r="O86" s="76"/>
      <c r="P86" s="77"/>
      <c r="Q86" s="77"/>
      <c r="R86" s="80"/>
      <c r="S86" s="48">
        <v>1</v>
      </c>
      <c r="T86" s="48">
        <v>0</v>
      </c>
      <c r="U86" s="49">
        <v>0</v>
      </c>
      <c r="V86" s="49">
        <v>0.002309</v>
      </c>
      <c r="W86" s="49">
        <v>0.001263</v>
      </c>
      <c r="X86" s="49">
        <v>0.221608</v>
      </c>
      <c r="Y86" s="49">
        <v>0</v>
      </c>
      <c r="Z86" s="49">
        <v>0</v>
      </c>
      <c r="AA86" s="72">
        <v>86</v>
      </c>
      <c r="AB86" s="72"/>
      <c r="AC86" s="73"/>
      <c r="AD86" s="78" t="s">
        <v>603</v>
      </c>
      <c r="AE86" s="78" t="s">
        <v>687</v>
      </c>
      <c r="AF86" s="78" t="s">
        <v>822</v>
      </c>
      <c r="AG86" s="78" t="s">
        <v>903</v>
      </c>
      <c r="AH86" s="78"/>
      <c r="AI86" s="78">
        <v>0</v>
      </c>
      <c r="AJ86" s="78">
        <v>1</v>
      </c>
      <c r="AK86" s="78"/>
      <c r="AL86" s="78" t="str">
        <f>REPLACE(INDEX(GroupVertices[Group],MATCH(Vertices[[#This Row],[Vertex]],GroupVertices[Vertex],0)),1,1,"")</f>
        <v>1</v>
      </c>
      <c r="AM86" s="48"/>
      <c r="AN86" s="48"/>
      <c r="AO86" s="48"/>
      <c r="AP86" s="48"/>
      <c r="AQ86" s="48"/>
      <c r="AR86" s="48"/>
      <c r="AS86" s="48"/>
      <c r="AT86" s="48"/>
      <c r="AU86" s="48"/>
      <c r="AV86" s="48"/>
      <c r="AW86" s="48"/>
      <c r="AX86" s="49"/>
      <c r="AY86" s="48"/>
      <c r="AZ86" s="49"/>
      <c r="BA86" s="48"/>
      <c r="BB86" s="49"/>
      <c r="BC86" s="48"/>
      <c r="BD86" s="49"/>
      <c r="BE86" s="48"/>
      <c r="BF86" s="48"/>
      <c r="BG86" s="48"/>
      <c r="BH86" s="2"/>
      <c r="BI86" s="3"/>
      <c r="BJ86" s="3"/>
      <c r="BK86" s="3"/>
      <c r="BL86" s="3"/>
    </row>
    <row r="87" spans="1:64" ht="15">
      <c r="A87" s="65" t="s">
        <v>375</v>
      </c>
      <c r="B87" s="66"/>
      <c r="C87" s="66" t="s">
        <v>64</v>
      </c>
      <c r="D87" s="67">
        <v>162</v>
      </c>
      <c r="E87" s="69"/>
      <c r="F87" s="94" t="s">
        <v>501</v>
      </c>
      <c r="G87" s="66"/>
      <c r="H87" s="70" t="s">
        <v>375</v>
      </c>
      <c r="I87" s="71"/>
      <c r="J87" s="71"/>
      <c r="K87" s="70"/>
      <c r="L87" s="74">
        <v>1</v>
      </c>
      <c r="M87" s="75">
        <v>559.58935546875</v>
      </c>
      <c r="N87" s="75">
        <v>6386.08544921875</v>
      </c>
      <c r="O87" s="76"/>
      <c r="P87" s="77"/>
      <c r="Q87" s="77"/>
      <c r="R87" s="80"/>
      <c r="S87" s="48">
        <v>1</v>
      </c>
      <c r="T87" s="48">
        <v>0</v>
      </c>
      <c r="U87" s="49">
        <v>0</v>
      </c>
      <c r="V87" s="49">
        <v>0.002309</v>
      </c>
      <c r="W87" s="49">
        <v>0.001263</v>
      </c>
      <c r="X87" s="49">
        <v>0.221608</v>
      </c>
      <c r="Y87" s="49">
        <v>0</v>
      </c>
      <c r="Z87" s="49">
        <v>0</v>
      </c>
      <c r="AA87" s="72">
        <v>87</v>
      </c>
      <c r="AB87" s="72"/>
      <c r="AC87" s="73"/>
      <c r="AD87" s="78" t="s">
        <v>603</v>
      </c>
      <c r="AE87" s="78" t="s">
        <v>688</v>
      </c>
      <c r="AF87" s="78" t="s">
        <v>822</v>
      </c>
      <c r="AG87" s="78" t="s">
        <v>904</v>
      </c>
      <c r="AH87" s="78"/>
      <c r="AI87" s="78" t="s">
        <v>1100</v>
      </c>
      <c r="AJ87" s="78">
        <v>500</v>
      </c>
      <c r="AK87" s="78"/>
      <c r="AL87" s="78" t="str">
        <f>REPLACE(INDEX(GroupVertices[Group],MATCH(Vertices[[#This Row],[Vertex]],GroupVertices[Vertex],0)),1,1,"")</f>
        <v>1</v>
      </c>
      <c r="AM87" s="48"/>
      <c r="AN87" s="48"/>
      <c r="AO87" s="48"/>
      <c r="AP87" s="48"/>
      <c r="AQ87" s="48"/>
      <c r="AR87" s="48"/>
      <c r="AS87" s="48"/>
      <c r="AT87" s="48"/>
      <c r="AU87" s="48"/>
      <c r="AV87" s="48"/>
      <c r="AW87" s="48"/>
      <c r="AX87" s="49"/>
      <c r="AY87" s="48"/>
      <c r="AZ87" s="49"/>
      <c r="BA87" s="48"/>
      <c r="BB87" s="49"/>
      <c r="BC87" s="48"/>
      <c r="BD87" s="49"/>
      <c r="BE87" s="48"/>
      <c r="BF87" s="48"/>
      <c r="BG87" s="48"/>
      <c r="BH87" s="2"/>
      <c r="BI87" s="3"/>
      <c r="BJ87" s="3"/>
      <c r="BK87" s="3"/>
      <c r="BL87" s="3"/>
    </row>
    <row r="88" spans="1:64" ht="15">
      <c r="A88" s="65" t="s">
        <v>228</v>
      </c>
      <c r="B88" s="66"/>
      <c r="C88" s="66" t="s">
        <v>64</v>
      </c>
      <c r="D88" s="67">
        <v>189.76415014923055</v>
      </c>
      <c r="E88" s="69"/>
      <c r="F88" s="94" t="s">
        <v>502</v>
      </c>
      <c r="G88" s="66"/>
      <c r="H88" s="70" t="s">
        <v>228</v>
      </c>
      <c r="I88" s="71"/>
      <c r="J88" s="71"/>
      <c r="K88" s="70"/>
      <c r="L88" s="74">
        <v>10.684745042519303</v>
      </c>
      <c r="M88" s="75">
        <v>1835.770263671875</v>
      </c>
      <c r="N88" s="75">
        <v>6114.6474609375</v>
      </c>
      <c r="O88" s="76"/>
      <c r="P88" s="77"/>
      <c r="Q88" s="77"/>
      <c r="R88" s="80"/>
      <c r="S88" s="48">
        <v>4</v>
      </c>
      <c r="T88" s="48">
        <v>8</v>
      </c>
      <c r="U88" s="49">
        <v>32.3</v>
      </c>
      <c r="V88" s="49">
        <v>0.002364</v>
      </c>
      <c r="W88" s="49">
        <v>0.002989</v>
      </c>
      <c r="X88" s="49">
        <v>0.977502</v>
      </c>
      <c r="Y88" s="49">
        <v>0.13636363636363635</v>
      </c>
      <c r="Z88" s="49">
        <v>0.09090909090909091</v>
      </c>
      <c r="AA88" s="72">
        <v>88</v>
      </c>
      <c r="AB88" s="72"/>
      <c r="AC88" s="73"/>
      <c r="AD88" s="78" t="s">
        <v>603</v>
      </c>
      <c r="AE88" s="96" t="s">
        <v>689</v>
      </c>
      <c r="AF88" s="78" t="s">
        <v>822</v>
      </c>
      <c r="AG88" s="78" t="s">
        <v>905</v>
      </c>
      <c r="AH88" s="78"/>
      <c r="AI88" s="78" t="s">
        <v>1101</v>
      </c>
      <c r="AJ88" s="78">
        <v>305</v>
      </c>
      <c r="AK88" s="78"/>
      <c r="AL88" s="78" t="str">
        <f>REPLACE(INDEX(GroupVertices[Group],MATCH(Vertices[[#This Row],[Vertex]],GroupVertices[Vertex],0)),1,1,"")</f>
        <v>1</v>
      </c>
      <c r="AM88" s="48"/>
      <c r="AN88" s="48"/>
      <c r="AO88" s="48"/>
      <c r="AP88" s="48"/>
      <c r="AQ88" s="48"/>
      <c r="AR88" s="48"/>
      <c r="AS88" s="112" t="s">
        <v>1279</v>
      </c>
      <c r="AT88" s="112" t="s">
        <v>1279</v>
      </c>
      <c r="AU88" s="112" t="s">
        <v>1279</v>
      </c>
      <c r="AV88" s="112" t="s">
        <v>1279</v>
      </c>
      <c r="AW88" s="112"/>
      <c r="AX88" s="114"/>
      <c r="AY88" s="112"/>
      <c r="AZ88" s="114"/>
      <c r="BA88" s="112"/>
      <c r="BB88" s="114"/>
      <c r="BC88" s="112"/>
      <c r="BD88" s="114"/>
      <c r="BE88" s="112"/>
      <c r="BF88" s="112">
        <v>1</v>
      </c>
      <c r="BG88" s="112">
        <v>1</v>
      </c>
      <c r="BH88" s="2"/>
      <c r="BI88" s="3"/>
      <c r="BJ88" s="3"/>
      <c r="BK88" s="3"/>
      <c r="BL88" s="3"/>
    </row>
    <row r="89" spans="1:64" ht="15">
      <c r="A89" s="65" t="s">
        <v>376</v>
      </c>
      <c r="B89" s="66"/>
      <c r="C89" s="66" t="s">
        <v>64</v>
      </c>
      <c r="D89" s="67">
        <v>162</v>
      </c>
      <c r="E89" s="69"/>
      <c r="F89" s="94" t="s">
        <v>442</v>
      </c>
      <c r="G89" s="66"/>
      <c r="H89" s="70" t="s">
        <v>376</v>
      </c>
      <c r="I89" s="71"/>
      <c r="J89" s="71"/>
      <c r="K89" s="70"/>
      <c r="L89" s="74">
        <v>1</v>
      </c>
      <c r="M89" s="75">
        <v>3121.770263671875</v>
      </c>
      <c r="N89" s="75">
        <v>5716.76416015625</v>
      </c>
      <c r="O89" s="76"/>
      <c r="P89" s="77"/>
      <c r="Q89" s="77"/>
      <c r="R89" s="80"/>
      <c r="S89" s="48">
        <v>2</v>
      </c>
      <c r="T89" s="48">
        <v>0</v>
      </c>
      <c r="U89" s="49">
        <v>0</v>
      </c>
      <c r="V89" s="49">
        <v>0.002315</v>
      </c>
      <c r="W89" s="49">
        <v>0.001371</v>
      </c>
      <c r="X89" s="49">
        <v>0.297142</v>
      </c>
      <c r="Y89" s="49">
        <v>0.5</v>
      </c>
      <c r="Z89" s="49">
        <v>0</v>
      </c>
      <c r="AA89" s="72">
        <v>89</v>
      </c>
      <c r="AB89" s="72"/>
      <c r="AC89" s="73"/>
      <c r="AD89" s="78" t="s">
        <v>603</v>
      </c>
      <c r="AE89" s="96" t="s">
        <v>690</v>
      </c>
      <c r="AF89" s="78" t="s">
        <v>822</v>
      </c>
      <c r="AG89" s="78" t="s">
        <v>906</v>
      </c>
      <c r="AH89" s="78"/>
      <c r="AI89" s="78">
        <v>0</v>
      </c>
      <c r="AJ89" s="78">
        <v>3</v>
      </c>
      <c r="AK89" s="78"/>
      <c r="AL89" s="78" t="str">
        <f>REPLACE(INDEX(GroupVertices[Group],MATCH(Vertices[[#This Row],[Vertex]],GroupVertices[Vertex],0)),1,1,"")</f>
        <v>1</v>
      </c>
      <c r="AM89" s="48"/>
      <c r="AN89" s="48"/>
      <c r="AO89" s="48"/>
      <c r="AP89" s="48"/>
      <c r="AQ89" s="48"/>
      <c r="AR89" s="48"/>
      <c r="AS89" s="48"/>
      <c r="AT89" s="48"/>
      <c r="AU89" s="48"/>
      <c r="AV89" s="48"/>
      <c r="AW89" s="48"/>
      <c r="AX89" s="49"/>
      <c r="AY89" s="48"/>
      <c r="AZ89" s="49"/>
      <c r="BA89" s="48"/>
      <c r="BB89" s="49"/>
      <c r="BC89" s="48"/>
      <c r="BD89" s="49"/>
      <c r="BE89" s="48"/>
      <c r="BF89" s="48"/>
      <c r="BG89" s="48"/>
      <c r="BH89" s="2"/>
      <c r="BI89" s="3"/>
      <c r="BJ89" s="3"/>
      <c r="BK89" s="3"/>
      <c r="BL89" s="3"/>
    </row>
    <row r="90" spans="1:64" ht="15">
      <c r="A90" s="65" t="s">
        <v>377</v>
      </c>
      <c r="B90" s="66"/>
      <c r="C90" s="66" t="s">
        <v>64</v>
      </c>
      <c r="D90" s="67">
        <v>162</v>
      </c>
      <c r="E90" s="69"/>
      <c r="F90" s="94" t="s">
        <v>503</v>
      </c>
      <c r="G90" s="66"/>
      <c r="H90" s="70" t="s">
        <v>377</v>
      </c>
      <c r="I90" s="71"/>
      <c r="J90" s="71"/>
      <c r="K90" s="70"/>
      <c r="L90" s="74">
        <v>1</v>
      </c>
      <c r="M90" s="75">
        <v>968.1232299804688</v>
      </c>
      <c r="N90" s="75">
        <v>3384.947998046875</v>
      </c>
      <c r="O90" s="76"/>
      <c r="P90" s="77"/>
      <c r="Q90" s="77"/>
      <c r="R90" s="80"/>
      <c r="S90" s="48">
        <v>2</v>
      </c>
      <c r="T90" s="48">
        <v>0</v>
      </c>
      <c r="U90" s="49">
        <v>0</v>
      </c>
      <c r="V90" s="49">
        <v>0.002315</v>
      </c>
      <c r="W90" s="49">
        <v>0.001329</v>
      </c>
      <c r="X90" s="49">
        <v>0.32555</v>
      </c>
      <c r="Y90" s="49">
        <v>0.5</v>
      </c>
      <c r="Z90" s="49">
        <v>0</v>
      </c>
      <c r="AA90" s="72">
        <v>90</v>
      </c>
      <c r="AB90" s="72"/>
      <c r="AC90" s="73"/>
      <c r="AD90" s="78" t="s">
        <v>603</v>
      </c>
      <c r="AE90" s="96" t="s">
        <v>691</v>
      </c>
      <c r="AF90" s="78" t="s">
        <v>822</v>
      </c>
      <c r="AG90" s="78" t="s">
        <v>907</v>
      </c>
      <c r="AH90" s="78"/>
      <c r="AI90" s="78" t="s">
        <v>1102</v>
      </c>
      <c r="AJ90" s="78">
        <v>500</v>
      </c>
      <c r="AK90" s="78"/>
      <c r="AL90" s="78" t="str">
        <f>REPLACE(INDEX(GroupVertices[Group],MATCH(Vertices[[#This Row],[Vertex]],GroupVertices[Vertex],0)),1,1,"")</f>
        <v>1</v>
      </c>
      <c r="AM90" s="48"/>
      <c r="AN90" s="48"/>
      <c r="AO90" s="48"/>
      <c r="AP90" s="48"/>
      <c r="AQ90" s="48"/>
      <c r="AR90" s="48"/>
      <c r="AS90" s="48"/>
      <c r="AT90" s="48"/>
      <c r="AU90" s="48"/>
      <c r="AV90" s="48"/>
      <c r="AW90" s="48"/>
      <c r="AX90" s="49"/>
      <c r="AY90" s="48"/>
      <c r="AZ90" s="49"/>
      <c r="BA90" s="48"/>
      <c r="BB90" s="49"/>
      <c r="BC90" s="48"/>
      <c r="BD90" s="49"/>
      <c r="BE90" s="48"/>
      <c r="BF90" s="48"/>
      <c r="BG90" s="48"/>
      <c r="BH90" s="2"/>
      <c r="BI90" s="3"/>
      <c r="BJ90" s="3"/>
      <c r="BK90" s="3"/>
      <c r="BL90" s="3"/>
    </row>
    <row r="91" spans="1:64" ht="15">
      <c r="A91" s="65" t="s">
        <v>229</v>
      </c>
      <c r="B91" s="66"/>
      <c r="C91" s="66" t="s">
        <v>64</v>
      </c>
      <c r="D91" s="67">
        <v>163.96473395338074</v>
      </c>
      <c r="E91" s="69"/>
      <c r="F91" s="94" t="s">
        <v>504</v>
      </c>
      <c r="G91" s="66"/>
      <c r="H91" s="70" t="s">
        <v>229</v>
      </c>
      <c r="I91" s="71"/>
      <c r="J91" s="71"/>
      <c r="K91" s="70"/>
      <c r="L91" s="74">
        <v>1.6853423322017638</v>
      </c>
      <c r="M91" s="75">
        <v>2348.234375</v>
      </c>
      <c r="N91" s="75">
        <v>4466.29833984375</v>
      </c>
      <c r="O91" s="76"/>
      <c r="P91" s="77"/>
      <c r="Q91" s="77"/>
      <c r="R91" s="80"/>
      <c r="S91" s="48">
        <v>2</v>
      </c>
      <c r="T91" s="48">
        <v>2</v>
      </c>
      <c r="U91" s="49">
        <v>2.285714</v>
      </c>
      <c r="V91" s="49">
        <v>0.002326</v>
      </c>
      <c r="W91" s="49">
        <v>0.001829</v>
      </c>
      <c r="X91" s="49">
        <v>0.489139</v>
      </c>
      <c r="Y91" s="49">
        <v>0.25</v>
      </c>
      <c r="Z91" s="49">
        <v>0</v>
      </c>
      <c r="AA91" s="72">
        <v>91</v>
      </c>
      <c r="AB91" s="72"/>
      <c r="AC91" s="73"/>
      <c r="AD91" s="78" t="s">
        <v>603</v>
      </c>
      <c r="AE91" s="96" t="s">
        <v>692</v>
      </c>
      <c r="AF91" s="78" t="s">
        <v>822</v>
      </c>
      <c r="AG91" s="78" t="s">
        <v>908</v>
      </c>
      <c r="AH91" s="78"/>
      <c r="AI91" s="78" t="s">
        <v>1103</v>
      </c>
      <c r="AJ91" s="78">
        <v>500</v>
      </c>
      <c r="AK91" s="78"/>
      <c r="AL91" s="78" t="str">
        <f>REPLACE(INDEX(GroupVertices[Group],MATCH(Vertices[[#This Row],[Vertex]],GroupVertices[Vertex],0)),1,1,"")</f>
        <v>1</v>
      </c>
      <c r="AM91" s="48"/>
      <c r="AN91" s="48"/>
      <c r="AO91" s="48"/>
      <c r="AP91" s="48"/>
      <c r="AQ91" s="48"/>
      <c r="AR91" s="48"/>
      <c r="AS91" s="112" t="s">
        <v>1279</v>
      </c>
      <c r="AT91" s="112" t="s">
        <v>1279</v>
      </c>
      <c r="AU91" s="112" t="s">
        <v>1279</v>
      </c>
      <c r="AV91" s="112" t="s">
        <v>1279</v>
      </c>
      <c r="AW91" s="112"/>
      <c r="AX91" s="114"/>
      <c r="AY91" s="112"/>
      <c r="AZ91" s="114"/>
      <c r="BA91" s="112"/>
      <c r="BB91" s="114"/>
      <c r="BC91" s="112"/>
      <c r="BD91" s="114"/>
      <c r="BE91" s="112"/>
      <c r="BF91" s="112">
        <v>1</v>
      </c>
      <c r="BG91" s="112">
        <v>1</v>
      </c>
      <c r="BH91" s="2"/>
      <c r="BI91" s="3"/>
      <c r="BJ91" s="3"/>
      <c r="BK91" s="3"/>
      <c r="BL91" s="3"/>
    </row>
    <row r="92" spans="1:64" ht="15">
      <c r="A92" s="65" t="s">
        <v>378</v>
      </c>
      <c r="B92" s="66"/>
      <c r="C92" s="66" t="s">
        <v>64</v>
      </c>
      <c r="D92" s="67">
        <v>162</v>
      </c>
      <c r="E92" s="69"/>
      <c r="F92" s="94" t="s">
        <v>505</v>
      </c>
      <c r="G92" s="66"/>
      <c r="H92" s="70" t="s">
        <v>378</v>
      </c>
      <c r="I92" s="71"/>
      <c r="J92" s="71"/>
      <c r="K92" s="70"/>
      <c r="L92" s="74">
        <v>1</v>
      </c>
      <c r="M92" s="75">
        <v>1090.00341796875</v>
      </c>
      <c r="N92" s="75">
        <v>2449.734130859375</v>
      </c>
      <c r="O92" s="76"/>
      <c r="P92" s="77"/>
      <c r="Q92" s="77"/>
      <c r="R92" s="80"/>
      <c r="S92" s="48">
        <v>2</v>
      </c>
      <c r="T92" s="48">
        <v>0</v>
      </c>
      <c r="U92" s="49">
        <v>0</v>
      </c>
      <c r="V92" s="49">
        <v>0.002315</v>
      </c>
      <c r="W92" s="49">
        <v>0.001461</v>
      </c>
      <c r="X92" s="49">
        <v>0.293735</v>
      </c>
      <c r="Y92" s="49">
        <v>0.5</v>
      </c>
      <c r="Z92" s="49">
        <v>0</v>
      </c>
      <c r="AA92" s="72">
        <v>92</v>
      </c>
      <c r="AB92" s="72"/>
      <c r="AC92" s="73"/>
      <c r="AD92" s="78" t="s">
        <v>603</v>
      </c>
      <c r="AE92" s="78" t="s">
        <v>693</v>
      </c>
      <c r="AF92" s="78" t="s">
        <v>822</v>
      </c>
      <c r="AG92" s="78" t="s">
        <v>909</v>
      </c>
      <c r="AH92" s="78"/>
      <c r="AI92" s="78" t="s">
        <v>1104</v>
      </c>
      <c r="AJ92" s="78">
        <v>500</v>
      </c>
      <c r="AK92" s="78"/>
      <c r="AL92" s="78" t="str">
        <f>REPLACE(INDEX(GroupVertices[Group],MATCH(Vertices[[#This Row],[Vertex]],GroupVertices[Vertex],0)),1,1,"")</f>
        <v>1</v>
      </c>
      <c r="AM92" s="48"/>
      <c r="AN92" s="48"/>
      <c r="AO92" s="48"/>
      <c r="AP92" s="48"/>
      <c r="AQ92" s="48"/>
      <c r="AR92" s="48"/>
      <c r="AS92" s="48"/>
      <c r="AT92" s="48"/>
      <c r="AU92" s="48"/>
      <c r="AV92" s="48"/>
      <c r="AW92" s="48"/>
      <c r="AX92" s="49"/>
      <c r="AY92" s="48"/>
      <c r="AZ92" s="49"/>
      <c r="BA92" s="48"/>
      <c r="BB92" s="49"/>
      <c r="BC92" s="48"/>
      <c r="BD92" s="49"/>
      <c r="BE92" s="48"/>
      <c r="BF92" s="48"/>
      <c r="BG92" s="48"/>
      <c r="BH92" s="2"/>
      <c r="BI92" s="3"/>
      <c r="BJ92" s="3"/>
      <c r="BK92" s="3"/>
      <c r="BL92" s="3"/>
    </row>
    <row r="93" spans="1:64" ht="15">
      <c r="A93" s="65" t="s">
        <v>230</v>
      </c>
      <c r="B93" s="66"/>
      <c r="C93" s="66" t="s">
        <v>64</v>
      </c>
      <c r="D93" s="67">
        <v>286.78949622811484</v>
      </c>
      <c r="E93" s="69"/>
      <c r="F93" s="94" t="s">
        <v>506</v>
      </c>
      <c r="G93" s="66"/>
      <c r="H93" s="70" t="s">
        <v>230</v>
      </c>
      <c r="I93" s="71"/>
      <c r="J93" s="71"/>
      <c r="K93" s="70"/>
      <c r="L93" s="74">
        <v>44.52931562672776</v>
      </c>
      <c r="M93" s="75">
        <v>1999.1466064453125</v>
      </c>
      <c r="N93" s="75">
        <v>3720.35888671875</v>
      </c>
      <c r="O93" s="76"/>
      <c r="P93" s="77"/>
      <c r="Q93" s="77"/>
      <c r="R93" s="80"/>
      <c r="S93" s="48">
        <v>3</v>
      </c>
      <c r="T93" s="48">
        <v>20</v>
      </c>
      <c r="U93" s="49">
        <v>145.176449</v>
      </c>
      <c r="V93" s="49">
        <v>0.002427</v>
      </c>
      <c r="W93" s="49">
        <v>0.005463</v>
      </c>
      <c r="X93" s="49">
        <v>1.866818</v>
      </c>
      <c r="Y93" s="49">
        <v>0.11688311688311688</v>
      </c>
      <c r="Z93" s="49">
        <v>0.045454545454545456</v>
      </c>
      <c r="AA93" s="72">
        <v>93</v>
      </c>
      <c r="AB93" s="72"/>
      <c r="AC93" s="73"/>
      <c r="AD93" s="78" t="s">
        <v>603</v>
      </c>
      <c r="AE93" s="78" t="s">
        <v>694</v>
      </c>
      <c r="AF93" s="78" t="s">
        <v>822</v>
      </c>
      <c r="AG93" s="78" t="s">
        <v>910</v>
      </c>
      <c r="AH93" s="78"/>
      <c r="AI93" s="78" t="s">
        <v>1105</v>
      </c>
      <c r="AJ93" s="78">
        <v>146</v>
      </c>
      <c r="AK93" s="78"/>
      <c r="AL93" s="78" t="str">
        <f>REPLACE(INDEX(GroupVertices[Group],MATCH(Vertices[[#This Row],[Vertex]],GroupVertices[Vertex],0)),1,1,"")</f>
        <v>1</v>
      </c>
      <c r="AM93" s="48"/>
      <c r="AN93" s="48"/>
      <c r="AO93" s="48"/>
      <c r="AP93" s="48"/>
      <c r="AQ93" s="48"/>
      <c r="AR93" s="48"/>
      <c r="AS93" s="112" t="s">
        <v>1279</v>
      </c>
      <c r="AT93" s="112" t="s">
        <v>1279</v>
      </c>
      <c r="AU93" s="112" t="s">
        <v>1279</v>
      </c>
      <c r="AV93" s="112" t="s">
        <v>1279</v>
      </c>
      <c r="AW93" s="112"/>
      <c r="AX93" s="114"/>
      <c r="AY93" s="112"/>
      <c r="AZ93" s="114"/>
      <c r="BA93" s="112"/>
      <c r="BB93" s="114"/>
      <c r="BC93" s="112"/>
      <c r="BD93" s="114"/>
      <c r="BE93" s="112"/>
      <c r="BF93" s="112">
        <v>1</v>
      </c>
      <c r="BG93" s="112">
        <v>1</v>
      </c>
      <c r="BH93" s="2"/>
      <c r="BI93" s="3"/>
      <c r="BJ93" s="3"/>
      <c r="BK93" s="3"/>
      <c r="BL93" s="3"/>
    </row>
    <row r="94" spans="1:64" ht="15">
      <c r="A94" s="65" t="s">
        <v>379</v>
      </c>
      <c r="B94" s="66"/>
      <c r="C94" s="66" t="s">
        <v>64</v>
      </c>
      <c r="D94" s="67">
        <v>162</v>
      </c>
      <c r="E94" s="69"/>
      <c r="F94" s="94" t="s">
        <v>507</v>
      </c>
      <c r="G94" s="66"/>
      <c r="H94" s="70" t="s">
        <v>379</v>
      </c>
      <c r="I94" s="71"/>
      <c r="J94" s="71"/>
      <c r="K94" s="70"/>
      <c r="L94" s="74">
        <v>1</v>
      </c>
      <c r="M94" s="75">
        <v>2591.266845703125</v>
      </c>
      <c r="N94" s="75">
        <v>2702.344482421875</v>
      </c>
      <c r="O94" s="76"/>
      <c r="P94" s="77"/>
      <c r="Q94" s="77"/>
      <c r="R94" s="80"/>
      <c r="S94" s="48">
        <v>3</v>
      </c>
      <c r="T94" s="48">
        <v>0</v>
      </c>
      <c r="U94" s="49">
        <v>0</v>
      </c>
      <c r="V94" s="49">
        <v>0.00232</v>
      </c>
      <c r="W94" s="49">
        <v>0.00153</v>
      </c>
      <c r="X94" s="49">
        <v>0.386456</v>
      </c>
      <c r="Y94" s="49">
        <v>0.5</v>
      </c>
      <c r="Z94" s="49">
        <v>0</v>
      </c>
      <c r="AA94" s="72">
        <v>94</v>
      </c>
      <c r="AB94" s="72"/>
      <c r="AC94" s="73"/>
      <c r="AD94" s="78" t="s">
        <v>603</v>
      </c>
      <c r="AE94" s="96" t="s">
        <v>695</v>
      </c>
      <c r="AF94" s="78" t="s">
        <v>822</v>
      </c>
      <c r="AG94" s="78" t="s">
        <v>911</v>
      </c>
      <c r="AH94" s="78"/>
      <c r="AI94" s="78" t="s">
        <v>1106</v>
      </c>
      <c r="AJ94" s="78">
        <v>500</v>
      </c>
      <c r="AK94" s="78"/>
      <c r="AL94" s="78" t="str">
        <f>REPLACE(INDEX(GroupVertices[Group],MATCH(Vertices[[#This Row],[Vertex]],GroupVertices[Vertex],0)),1,1,"")</f>
        <v>1</v>
      </c>
      <c r="AM94" s="48"/>
      <c r="AN94" s="48"/>
      <c r="AO94" s="48"/>
      <c r="AP94" s="48"/>
      <c r="AQ94" s="48"/>
      <c r="AR94" s="48"/>
      <c r="AS94" s="48"/>
      <c r="AT94" s="48"/>
      <c r="AU94" s="48"/>
      <c r="AV94" s="48"/>
      <c r="AW94" s="48"/>
      <c r="AX94" s="49"/>
      <c r="AY94" s="48"/>
      <c r="AZ94" s="49"/>
      <c r="BA94" s="48"/>
      <c r="BB94" s="49"/>
      <c r="BC94" s="48"/>
      <c r="BD94" s="49"/>
      <c r="BE94" s="48"/>
      <c r="BF94" s="48"/>
      <c r="BG94" s="48"/>
      <c r="BH94" s="2"/>
      <c r="BI94" s="3"/>
      <c r="BJ94" s="3"/>
      <c r="BK94" s="3"/>
      <c r="BL94" s="3"/>
    </row>
    <row r="95" spans="1:64" ht="15">
      <c r="A95" s="65" t="s">
        <v>231</v>
      </c>
      <c r="B95" s="66"/>
      <c r="C95" s="66" t="s">
        <v>64</v>
      </c>
      <c r="D95" s="67">
        <v>165.72480829902835</v>
      </c>
      <c r="E95" s="69"/>
      <c r="F95" s="94" t="s">
        <v>508</v>
      </c>
      <c r="G95" s="66"/>
      <c r="H95" s="70" t="s">
        <v>231</v>
      </c>
      <c r="I95" s="71"/>
      <c r="J95" s="71"/>
      <c r="K95" s="70"/>
      <c r="L95" s="74">
        <v>2.2992949005986163</v>
      </c>
      <c r="M95" s="75">
        <v>2798.101318359375</v>
      </c>
      <c r="N95" s="75">
        <v>5000.7685546875</v>
      </c>
      <c r="O95" s="76"/>
      <c r="P95" s="77"/>
      <c r="Q95" s="77"/>
      <c r="R95" s="80"/>
      <c r="S95" s="48">
        <v>2</v>
      </c>
      <c r="T95" s="48">
        <v>3</v>
      </c>
      <c r="U95" s="49">
        <v>4.333333</v>
      </c>
      <c r="V95" s="49">
        <v>0.002331</v>
      </c>
      <c r="W95" s="49">
        <v>0.001903</v>
      </c>
      <c r="X95" s="49">
        <v>0.545417</v>
      </c>
      <c r="Y95" s="49">
        <v>0.25</v>
      </c>
      <c r="Z95" s="49">
        <v>0</v>
      </c>
      <c r="AA95" s="72">
        <v>95</v>
      </c>
      <c r="AB95" s="72"/>
      <c r="AC95" s="73"/>
      <c r="AD95" s="78" t="s">
        <v>603</v>
      </c>
      <c r="AE95" s="96" t="s">
        <v>696</v>
      </c>
      <c r="AF95" s="78" t="s">
        <v>822</v>
      </c>
      <c r="AG95" s="78" t="s">
        <v>912</v>
      </c>
      <c r="AH95" s="78"/>
      <c r="AI95" s="78" t="s">
        <v>1107</v>
      </c>
      <c r="AJ95" s="78">
        <v>500</v>
      </c>
      <c r="AK95" s="78"/>
      <c r="AL95" s="78" t="str">
        <f>REPLACE(INDEX(GroupVertices[Group],MATCH(Vertices[[#This Row],[Vertex]],GroupVertices[Vertex],0)),1,1,"")</f>
        <v>1</v>
      </c>
      <c r="AM95" s="48"/>
      <c r="AN95" s="48"/>
      <c r="AO95" s="48"/>
      <c r="AP95" s="48"/>
      <c r="AQ95" s="48"/>
      <c r="AR95" s="48"/>
      <c r="AS95" s="112" t="s">
        <v>1279</v>
      </c>
      <c r="AT95" s="112" t="s">
        <v>1279</v>
      </c>
      <c r="AU95" s="112" t="s">
        <v>1279</v>
      </c>
      <c r="AV95" s="112" t="s">
        <v>1279</v>
      </c>
      <c r="AW95" s="112"/>
      <c r="AX95" s="114"/>
      <c r="AY95" s="112"/>
      <c r="AZ95" s="114"/>
      <c r="BA95" s="112"/>
      <c r="BB95" s="114"/>
      <c r="BC95" s="112"/>
      <c r="BD95" s="114"/>
      <c r="BE95" s="112"/>
      <c r="BF95" s="112">
        <v>1</v>
      </c>
      <c r="BG95" s="112">
        <v>1</v>
      </c>
      <c r="BH95" s="2"/>
      <c r="BI95" s="3"/>
      <c r="BJ95" s="3"/>
      <c r="BK95" s="3"/>
      <c r="BL95" s="3"/>
    </row>
    <row r="96" spans="1:64" ht="15">
      <c r="A96" s="65" t="s">
        <v>279</v>
      </c>
      <c r="B96" s="66"/>
      <c r="C96" s="66" t="s">
        <v>64</v>
      </c>
      <c r="D96" s="67">
        <v>165.86807045422717</v>
      </c>
      <c r="E96" s="69"/>
      <c r="F96" s="94" t="s">
        <v>509</v>
      </c>
      <c r="G96" s="66"/>
      <c r="H96" s="70" t="s">
        <v>279</v>
      </c>
      <c r="I96" s="71"/>
      <c r="J96" s="71"/>
      <c r="K96" s="70"/>
      <c r="L96" s="74">
        <v>2.349267885180708</v>
      </c>
      <c r="M96" s="75">
        <v>1796.7391357421875</v>
      </c>
      <c r="N96" s="75">
        <v>8291.5068359375</v>
      </c>
      <c r="O96" s="76"/>
      <c r="P96" s="77"/>
      <c r="Q96" s="77"/>
      <c r="R96" s="80"/>
      <c r="S96" s="48">
        <v>4</v>
      </c>
      <c r="T96" s="48">
        <v>2</v>
      </c>
      <c r="U96" s="49">
        <v>4.5</v>
      </c>
      <c r="V96" s="49">
        <v>0.002331</v>
      </c>
      <c r="W96" s="49">
        <v>0.002025</v>
      </c>
      <c r="X96" s="49">
        <v>0.505047</v>
      </c>
      <c r="Y96" s="49">
        <v>0.25</v>
      </c>
      <c r="Z96" s="49">
        <v>0.2</v>
      </c>
      <c r="AA96" s="72">
        <v>96</v>
      </c>
      <c r="AB96" s="72"/>
      <c r="AC96" s="73"/>
      <c r="AD96" s="78" t="s">
        <v>603</v>
      </c>
      <c r="AE96" s="96" t="s">
        <v>697</v>
      </c>
      <c r="AF96" s="78" t="s">
        <v>822</v>
      </c>
      <c r="AG96" s="78" t="s">
        <v>913</v>
      </c>
      <c r="AH96" s="78"/>
      <c r="AI96" s="78" t="s">
        <v>1108</v>
      </c>
      <c r="AJ96" s="78">
        <v>500</v>
      </c>
      <c r="AK96" s="78"/>
      <c r="AL96" s="78" t="str">
        <f>REPLACE(INDEX(GroupVertices[Group],MATCH(Vertices[[#This Row],[Vertex]],GroupVertices[Vertex],0)),1,1,"")</f>
        <v>1</v>
      </c>
      <c r="AM96" s="48"/>
      <c r="AN96" s="48"/>
      <c r="AO96" s="48"/>
      <c r="AP96" s="48"/>
      <c r="AQ96" s="48"/>
      <c r="AR96" s="48"/>
      <c r="AS96" s="112" t="s">
        <v>1279</v>
      </c>
      <c r="AT96" s="112" t="s">
        <v>1279</v>
      </c>
      <c r="AU96" s="112" t="s">
        <v>1279</v>
      </c>
      <c r="AV96" s="112" t="s">
        <v>1279</v>
      </c>
      <c r="AW96" s="112"/>
      <c r="AX96" s="114"/>
      <c r="AY96" s="112"/>
      <c r="AZ96" s="114"/>
      <c r="BA96" s="112"/>
      <c r="BB96" s="114"/>
      <c r="BC96" s="112"/>
      <c r="BD96" s="114"/>
      <c r="BE96" s="112"/>
      <c r="BF96" s="112">
        <v>1</v>
      </c>
      <c r="BG96" s="112">
        <v>1</v>
      </c>
      <c r="BH96" s="2"/>
      <c r="BI96" s="3"/>
      <c r="BJ96" s="3"/>
      <c r="BK96" s="3"/>
      <c r="BL96" s="3"/>
    </row>
    <row r="97" spans="1:64" ht="15">
      <c r="A97" s="65" t="s">
        <v>380</v>
      </c>
      <c r="B97" s="66"/>
      <c r="C97" s="66" t="s">
        <v>64</v>
      </c>
      <c r="D97" s="67">
        <v>162</v>
      </c>
      <c r="E97" s="69"/>
      <c r="F97" s="94" t="s">
        <v>510</v>
      </c>
      <c r="G97" s="66"/>
      <c r="H97" s="70" t="s">
        <v>380</v>
      </c>
      <c r="I97" s="71"/>
      <c r="J97" s="71"/>
      <c r="K97" s="70"/>
      <c r="L97" s="74">
        <v>1</v>
      </c>
      <c r="M97" s="75">
        <v>2847.011474609375</v>
      </c>
      <c r="N97" s="75">
        <v>2587.9921875</v>
      </c>
      <c r="O97" s="76"/>
      <c r="P97" s="77"/>
      <c r="Q97" s="77"/>
      <c r="R97" s="80"/>
      <c r="S97" s="48">
        <v>2</v>
      </c>
      <c r="T97" s="48">
        <v>0</v>
      </c>
      <c r="U97" s="49">
        <v>0</v>
      </c>
      <c r="V97" s="49">
        <v>0.002315</v>
      </c>
      <c r="W97" s="49">
        <v>0.001461</v>
      </c>
      <c r="X97" s="49">
        <v>0.293735</v>
      </c>
      <c r="Y97" s="49">
        <v>0.5</v>
      </c>
      <c r="Z97" s="49">
        <v>0</v>
      </c>
      <c r="AA97" s="72">
        <v>97</v>
      </c>
      <c r="AB97" s="72"/>
      <c r="AC97" s="73"/>
      <c r="AD97" s="78" t="s">
        <v>603</v>
      </c>
      <c r="AE97" s="78" t="s">
        <v>698</v>
      </c>
      <c r="AF97" s="78" t="s">
        <v>822</v>
      </c>
      <c r="AG97" s="78" t="s">
        <v>914</v>
      </c>
      <c r="AH97" s="78"/>
      <c r="AI97" s="78" t="s">
        <v>1109</v>
      </c>
      <c r="AJ97" s="78">
        <v>146</v>
      </c>
      <c r="AK97" s="78"/>
      <c r="AL97" s="78" t="str">
        <f>REPLACE(INDEX(GroupVertices[Group],MATCH(Vertices[[#This Row],[Vertex]],GroupVertices[Vertex],0)),1,1,"")</f>
        <v>1</v>
      </c>
      <c r="AM97" s="48"/>
      <c r="AN97" s="48"/>
      <c r="AO97" s="48"/>
      <c r="AP97" s="48"/>
      <c r="AQ97" s="48"/>
      <c r="AR97" s="48"/>
      <c r="AS97" s="48"/>
      <c r="AT97" s="48"/>
      <c r="AU97" s="48"/>
      <c r="AV97" s="48"/>
      <c r="AW97" s="48"/>
      <c r="AX97" s="49"/>
      <c r="AY97" s="48"/>
      <c r="AZ97" s="49"/>
      <c r="BA97" s="48"/>
      <c r="BB97" s="49"/>
      <c r="BC97" s="48"/>
      <c r="BD97" s="49"/>
      <c r="BE97" s="48"/>
      <c r="BF97" s="48"/>
      <c r="BG97" s="48"/>
      <c r="BH97" s="2"/>
      <c r="BI97" s="3"/>
      <c r="BJ97" s="3"/>
      <c r="BK97" s="3"/>
      <c r="BL97" s="3"/>
    </row>
    <row r="98" spans="1:64" ht="15">
      <c r="A98" s="65" t="s">
        <v>381</v>
      </c>
      <c r="B98" s="66"/>
      <c r="C98" s="66" t="s">
        <v>64</v>
      </c>
      <c r="D98" s="67">
        <v>162</v>
      </c>
      <c r="E98" s="69"/>
      <c r="F98" s="94" t="s">
        <v>469</v>
      </c>
      <c r="G98" s="66"/>
      <c r="H98" s="70" t="s">
        <v>381</v>
      </c>
      <c r="I98" s="71"/>
      <c r="J98" s="71"/>
      <c r="K98" s="70"/>
      <c r="L98" s="74">
        <v>1</v>
      </c>
      <c r="M98" s="75">
        <v>1203.8857421875</v>
      </c>
      <c r="N98" s="75">
        <v>3588.266845703125</v>
      </c>
      <c r="O98" s="76"/>
      <c r="P98" s="77"/>
      <c r="Q98" s="77"/>
      <c r="R98" s="80"/>
      <c r="S98" s="48">
        <v>2</v>
      </c>
      <c r="T98" s="48">
        <v>0</v>
      </c>
      <c r="U98" s="49">
        <v>0</v>
      </c>
      <c r="V98" s="49">
        <v>0.002315</v>
      </c>
      <c r="W98" s="49">
        <v>0.001461</v>
      </c>
      <c r="X98" s="49">
        <v>0.293735</v>
      </c>
      <c r="Y98" s="49">
        <v>0.5</v>
      </c>
      <c r="Z98" s="49">
        <v>0</v>
      </c>
      <c r="AA98" s="72">
        <v>98</v>
      </c>
      <c r="AB98" s="72"/>
      <c r="AC98" s="73"/>
      <c r="AD98" s="78" t="s">
        <v>603</v>
      </c>
      <c r="AE98" s="96" t="s">
        <v>699</v>
      </c>
      <c r="AF98" s="78" t="s">
        <v>822</v>
      </c>
      <c r="AG98" s="78" t="s">
        <v>915</v>
      </c>
      <c r="AH98" s="78"/>
      <c r="AI98" s="78" t="s">
        <v>1110</v>
      </c>
      <c r="AJ98" s="78">
        <v>341</v>
      </c>
      <c r="AK98" s="78"/>
      <c r="AL98" s="78" t="str">
        <f>REPLACE(INDEX(GroupVertices[Group],MATCH(Vertices[[#This Row],[Vertex]],GroupVertices[Vertex],0)),1,1,"")</f>
        <v>1</v>
      </c>
      <c r="AM98" s="48"/>
      <c r="AN98" s="48"/>
      <c r="AO98" s="48"/>
      <c r="AP98" s="48"/>
      <c r="AQ98" s="48"/>
      <c r="AR98" s="48"/>
      <c r="AS98" s="48"/>
      <c r="AT98" s="48"/>
      <c r="AU98" s="48"/>
      <c r="AV98" s="48"/>
      <c r="AW98" s="48"/>
      <c r="AX98" s="49"/>
      <c r="AY98" s="48"/>
      <c r="AZ98" s="49"/>
      <c r="BA98" s="48"/>
      <c r="BB98" s="49"/>
      <c r="BC98" s="48"/>
      <c r="BD98" s="49"/>
      <c r="BE98" s="48"/>
      <c r="BF98" s="48"/>
      <c r="BG98" s="48"/>
      <c r="BH98" s="2"/>
      <c r="BI98" s="3"/>
      <c r="BJ98" s="3"/>
      <c r="BK98" s="3"/>
      <c r="BL98" s="3"/>
    </row>
    <row r="99" spans="1:64" ht="15">
      <c r="A99" s="65" t="s">
        <v>382</v>
      </c>
      <c r="B99" s="66"/>
      <c r="C99" s="66" t="s">
        <v>64</v>
      </c>
      <c r="D99" s="67">
        <v>162</v>
      </c>
      <c r="E99" s="69"/>
      <c r="F99" s="94" t="s">
        <v>442</v>
      </c>
      <c r="G99" s="66"/>
      <c r="H99" s="70" t="s">
        <v>382</v>
      </c>
      <c r="I99" s="71"/>
      <c r="J99" s="71"/>
      <c r="K99" s="70"/>
      <c r="L99" s="74">
        <v>1</v>
      </c>
      <c r="M99" s="75">
        <v>2292.473388671875</v>
      </c>
      <c r="N99" s="75">
        <v>1780.585693359375</v>
      </c>
      <c r="O99" s="76"/>
      <c r="P99" s="77"/>
      <c r="Q99" s="77"/>
      <c r="R99" s="80"/>
      <c r="S99" s="48">
        <v>2</v>
      </c>
      <c r="T99" s="48">
        <v>0</v>
      </c>
      <c r="U99" s="49">
        <v>0</v>
      </c>
      <c r="V99" s="49">
        <v>0.002315</v>
      </c>
      <c r="W99" s="49">
        <v>0.001461</v>
      </c>
      <c r="X99" s="49">
        <v>0.293735</v>
      </c>
      <c r="Y99" s="49">
        <v>0.5</v>
      </c>
      <c r="Z99" s="49">
        <v>0</v>
      </c>
      <c r="AA99" s="72">
        <v>99</v>
      </c>
      <c r="AB99" s="72"/>
      <c r="AC99" s="73"/>
      <c r="AD99" s="78" t="s">
        <v>603</v>
      </c>
      <c r="AE99" s="96" t="s">
        <v>700</v>
      </c>
      <c r="AF99" s="78" t="s">
        <v>822</v>
      </c>
      <c r="AG99" s="78" t="s">
        <v>916</v>
      </c>
      <c r="AH99" s="78"/>
      <c r="AI99" s="78" t="s">
        <v>1111</v>
      </c>
      <c r="AJ99" s="78">
        <v>8</v>
      </c>
      <c r="AK99" s="78"/>
      <c r="AL99" s="78" t="str">
        <f>REPLACE(INDEX(GroupVertices[Group],MATCH(Vertices[[#This Row],[Vertex]],GroupVertices[Vertex],0)),1,1,"")</f>
        <v>1</v>
      </c>
      <c r="AM99" s="48"/>
      <c r="AN99" s="48"/>
      <c r="AO99" s="48"/>
      <c r="AP99" s="48"/>
      <c r="AQ99" s="48"/>
      <c r="AR99" s="48"/>
      <c r="AS99" s="48"/>
      <c r="AT99" s="48"/>
      <c r="AU99" s="48"/>
      <c r="AV99" s="48"/>
      <c r="AW99" s="48"/>
      <c r="AX99" s="49"/>
      <c r="AY99" s="48"/>
      <c r="AZ99" s="49"/>
      <c r="BA99" s="48"/>
      <c r="BB99" s="49"/>
      <c r="BC99" s="48"/>
      <c r="BD99" s="49"/>
      <c r="BE99" s="48"/>
      <c r="BF99" s="48"/>
      <c r="BG99" s="48"/>
      <c r="BH99" s="2"/>
      <c r="BI99" s="3"/>
      <c r="BJ99" s="3"/>
      <c r="BK99" s="3"/>
      <c r="BL99" s="3"/>
    </row>
    <row r="100" spans="1:64" ht="15">
      <c r="A100" s="65" t="s">
        <v>232</v>
      </c>
      <c r="B100" s="66"/>
      <c r="C100" s="66" t="s">
        <v>64</v>
      </c>
      <c r="D100" s="67">
        <v>194.2802049233771</v>
      </c>
      <c r="E100" s="69"/>
      <c r="F100" s="94" t="s">
        <v>461</v>
      </c>
      <c r="G100" s="66"/>
      <c r="H100" s="70" t="s">
        <v>232</v>
      </c>
      <c r="I100" s="71"/>
      <c r="J100" s="71"/>
      <c r="K100" s="70"/>
      <c r="L100" s="74">
        <v>12.260044082849332</v>
      </c>
      <c r="M100" s="75">
        <v>1421.9605712890625</v>
      </c>
      <c r="N100" s="75">
        <v>4575.38134765625</v>
      </c>
      <c r="O100" s="76"/>
      <c r="P100" s="77"/>
      <c r="Q100" s="77"/>
      <c r="R100" s="80"/>
      <c r="S100" s="48">
        <v>1</v>
      </c>
      <c r="T100" s="48">
        <v>14</v>
      </c>
      <c r="U100" s="49">
        <v>37.553846</v>
      </c>
      <c r="V100" s="49">
        <v>0.002387</v>
      </c>
      <c r="W100" s="49">
        <v>0.00474</v>
      </c>
      <c r="X100" s="49">
        <v>1.082413</v>
      </c>
      <c r="Y100" s="49">
        <v>0.2</v>
      </c>
      <c r="Z100" s="49">
        <v>0</v>
      </c>
      <c r="AA100" s="72">
        <v>100</v>
      </c>
      <c r="AB100" s="72"/>
      <c r="AC100" s="73"/>
      <c r="AD100" s="78" t="s">
        <v>603</v>
      </c>
      <c r="AE100" s="78" t="s">
        <v>701</v>
      </c>
      <c r="AF100" s="78" t="s">
        <v>822</v>
      </c>
      <c r="AG100" s="78" t="s">
        <v>917</v>
      </c>
      <c r="AH100" s="78"/>
      <c r="AI100" s="78" t="s">
        <v>1112</v>
      </c>
      <c r="AJ100" s="78">
        <v>114</v>
      </c>
      <c r="AK100" s="78"/>
      <c r="AL100" s="78" t="str">
        <f>REPLACE(INDEX(GroupVertices[Group],MATCH(Vertices[[#This Row],[Vertex]],GroupVertices[Vertex],0)),1,1,"")</f>
        <v>1</v>
      </c>
      <c r="AM100" s="48"/>
      <c r="AN100" s="48"/>
      <c r="AO100" s="48"/>
      <c r="AP100" s="48"/>
      <c r="AQ100" s="48"/>
      <c r="AR100" s="48"/>
      <c r="AS100" s="112" t="s">
        <v>1279</v>
      </c>
      <c r="AT100" s="112" t="s">
        <v>1279</v>
      </c>
      <c r="AU100" s="112" t="s">
        <v>1279</v>
      </c>
      <c r="AV100" s="112" t="s">
        <v>1279</v>
      </c>
      <c r="AW100" s="112"/>
      <c r="AX100" s="114"/>
      <c r="AY100" s="112"/>
      <c r="AZ100" s="114"/>
      <c r="BA100" s="112"/>
      <c r="BB100" s="114"/>
      <c r="BC100" s="112"/>
      <c r="BD100" s="114"/>
      <c r="BE100" s="112"/>
      <c r="BF100" s="112">
        <v>1</v>
      </c>
      <c r="BG100" s="112">
        <v>1</v>
      </c>
      <c r="BH100" s="2"/>
      <c r="BI100" s="3"/>
      <c r="BJ100" s="3"/>
      <c r="BK100" s="3"/>
      <c r="BL100" s="3"/>
    </row>
    <row r="101" spans="1:64" ht="15">
      <c r="A101" s="65" t="s">
        <v>233</v>
      </c>
      <c r="B101" s="66"/>
      <c r="C101" s="66" t="s">
        <v>64</v>
      </c>
      <c r="D101" s="67">
        <v>183.46053452078863</v>
      </c>
      <c r="E101" s="69"/>
      <c r="F101" s="94" t="s">
        <v>479</v>
      </c>
      <c r="G101" s="66"/>
      <c r="H101" s="70" t="s">
        <v>233</v>
      </c>
      <c r="I101" s="71"/>
      <c r="J101" s="71"/>
      <c r="K101" s="70"/>
      <c r="L101" s="74">
        <v>8.485905536200331</v>
      </c>
      <c r="M101" s="75">
        <v>7338.3984375</v>
      </c>
      <c r="N101" s="75">
        <v>4401.375</v>
      </c>
      <c r="O101" s="76"/>
      <c r="P101" s="77"/>
      <c r="Q101" s="77"/>
      <c r="R101" s="80"/>
      <c r="S101" s="48">
        <v>5</v>
      </c>
      <c r="T101" s="48">
        <v>13</v>
      </c>
      <c r="U101" s="49">
        <v>24.966558</v>
      </c>
      <c r="V101" s="49">
        <v>0.002392</v>
      </c>
      <c r="W101" s="49">
        <v>0.005606</v>
      </c>
      <c r="X101" s="49">
        <v>1.108261</v>
      </c>
      <c r="Y101" s="49">
        <v>0.2708333333333333</v>
      </c>
      <c r="Z101" s="49">
        <v>0.125</v>
      </c>
      <c r="AA101" s="72">
        <v>101</v>
      </c>
      <c r="AB101" s="72"/>
      <c r="AC101" s="73"/>
      <c r="AD101" s="78" t="s">
        <v>603</v>
      </c>
      <c r="AE101" s="78" t="s">
        <v>702</v>
      </c>
      <c r="AF101" s="78" t="s">
        <v>822</v>
      </c>
      <c r="AG101" s="78" t="s">
        <v>918</v>
      </c>
      <c r="AH101" s="78"/>
      <c r="AI101" s="78" t="s">
        <v>1113</v>
      </c>
      <c r="AJ101" s="78">
        <v>241</v>
      </c>
      <c r="AK101" s="78"/>
      <c r="AL101" s="78" t="str">
        <f>REPLACE(INDEX(GroupVertices[Group],MATCH(Vertices[[#This Row],[Vertex]],GroupVertices[Vertex],0)),1,1,"")</f>
        <v>4</v>
      </c>
      <c r="AM101" s="48"/>
      <c r="AN101" s="48"/>
      <c r="AO101" s="48"/>
      <c r="AP101" s="48"/>
      <c r="AQ101" s="48"/>
      <c r="AR101" s="48"/>
      <c r="AS101" s="112" t="s">
        <v>1279</v>
      </c>
      <c r="AT101" s="112" t="s">
        <v>1279</v>
      </c>
      <c r="AU101" s="112" t="s">
        <v>1279</v>
      </c>
      <c r="AV101" s="112" t="s">
        <v>1279</v>
      </c>
      <c r="AW101" s="112"/>
      <c r="AX101" s="114"/>
      <c r="AY101" s="112"/>
      <c r="AZ101" s="114"/>
      <c r="BA101" s="112"/>
      <c r="BB101" s="114"/>
      <c r="BC101" s="112"/>
      <c r="BD101" s="114"/>
      <c r="BE101" s="112"/>
      <c r="BF101" s="112">
        <v>1</v>
      </c>
      <c r="BG101" s="112">
        <v>1</v>
      </c>
      <c r="BH101" s="2"/>
      <c r="BI101" s="3"/>
      <c r="BJ101" s="3"/>
      <c r="BK101" s="3"/>
      <c r="BL101" s="3"/>
    </row>
    <row r="102" spans="1:64" ht="15">
      <c r="A102" s="65" t="s">
        <v>267</v>
      </c>
      <c r="B102" s="66"/>
      <c r="C102" s="66" t="s">
        <v>64</v>
      </c>
      <c r="D102" s="67">
        <v>252.3613010668039</v>
      </c>
      <c r="E102" s="69"/>
      <c r="F102" s="94" t="s">
        <v>511</v>
      </c>
      <c r="G102" s="66"/>
      <c r="H102" s="70" t="s">
        <v>267</v>
      </c>
      <c r="I102" s="71"/>
      <c r="J102" s="71"/>
      <c r="K102" s="70"/>
      <c r="L102" s="74">
        <v>32.520005396836424</v>
      </c>
      <c r="M102" s="75">
        <v>4713.81591796875</v>
      </c>
      <c r="N102" s="75">
        <v>5309.5126953125</v>
      </c>
      <c r="O102" s="76"/>
      <c r="P102" s="77"/>
      <c r="Q102" s="77"/>
      <c r="R102" s="80"/>
      <c r="S102" s="48">
        <v>10</v>
      </c>
      <c r="T102" s="48">
        <v>21</v>
      </c>
      <c r="U102" s="49">
        <v>105.123694</v>
      </c>
      <c r="V102" s="49">
        <v>0.002469</v>
      </c>
      <c r="W102" s="49">
        <v>0.010332</v>
      </c>
      <c r="X102" s="49">
        <v>1.854538</v>
      </c>
      <c r="Y102" s="49">
        <v>0.21305418719211822</v>
      </c>
      <c r="Z102" s="49">
        <v>0.06896551724137931</v>
      </c>
      <c r="AA102" s="72">
        <v>102</v>
      </c>
      <c r="AB102" s="72"/>
      <c r="AC102" s="73"/>
      <c r="AD102" s="78" t="s">
        <v>603</v>
      </c>
      <c r="AE102" s="78" t="s">
        <v>703</v>
      </c>
      <c r="AF102" s="78" t="s">
        <v>822</v>
      </c>
      <c r="AG102" s="78" t="s">
        <v>919</v>
      </c>
      <c r="AH102" s="78"/>
      <c r="AI102" s="78" t="s">
        <v>1114</v>
      </c>
      <c r="AJ102" s="78">
        <v>500</v>
      </c>
      <c r="AK102" s="78"/>
      <c r="AL102" s="78" t="str">
        <f>REPLACE(INDEX(GroupVertices[Group],MATCH(Vertices[[#This Row],[Vertex]],GroupVertices[Vertex],0)),1,1,"")</f>
        <v>2</v>
      </c>
      <c r="AM102" s="48"/>
      <c r="AN102" s="48"/>
      <c r="AO102" s="48"/>
      <c r="AP102" s="48"/>
      <c r="AQ102" s="48"/>
      <c r="AR102" s="48"/>
      <c r="AS102" s="112" t="s">
        <v>1279</v>
      </c>
      <c r="AT102" s="112" t="s">
        <v>1279</v>
      </c>
      <c r="AU102" s="112" t="s">
        <v>1279</v>
      </c>
      <c r="AV102" s="112" t="s">
        <v>1279</v>
      </c>
      <c r="AW102" s="112"/>
      <c r="AX102" s="114"/>
      <c r="AY102" s="112"/>
      <c r="AZ102" s="114"/>
      <c r="BA102" s="112"/>
      <c r="BB102" s="114"/>
      <c r="BC102" s="112"/>
      <c r="BD102" s="114"/>
      <c r="BE102" s="112"/>
      <c r="BF102" s="112">
        <v>1</v>
      </c>
      <c r="BG102" s="112">
        <v>1</v>
      </c>
      <c r="BH102" s="2"/>
      <c r="BI102" s="3"/>
      <c r="BJ102" s="3"/>
      <c r="BK102" s="3"/>
      <c r="BL102" s="3"/>
    </row>
    <row r="103" spans="1:64" ht="15">
      <c r="A103" s="65" t="s">
        <v>261</v>
      </c>
      <c r="B103" s="66"/>
      <c r="C103" s="66" t="s">
        <v>64</v>
      </c>
      <c r="D103" s="67">
        <v>216.20261370310806</v>
      </c>
      <c r="E103" s="69"/>
      <c r="F103" s="94" t="s">
        <v>512</v>
      </c>
      <c r="G103" s="66"/>
      <c r="H103" s="70" t="s">
        <v>261</v>
      </c>
      <c r="I103" s="71"/>
      <c r="J103" s="71"/>
      <c r="K103" s="70"/>
      <c r="L103" s="74">
        <v>19.90706149949678</v>
      </c>
      <c r="M103" s="75">
        <v>8421.087890625</v>
      </c>
      <c r="N103" s="75">
        <v>7697.41259765625</v>
      </c>
      <c r="O103" s="76"/>
      <c r="P103" s="77"/>
      <c r="Q103" s="77"/>
      <c r="R103" s="80"/>
      <c r="S103" s="48">
        <v>5</v>
      </c>
      <c r="T103" s="48">
        <v>20</v>
      </c>
      <c r="U103" s="49">
        <v>63.057735</v>
      </c>
      <c r="V103" s="49">
        <v>0.002433</v>
      </c>
      <c r="W103" s="49">
        <v>0.008089</v>
      </c>
      <c r="X103" s="49">
        <v>1.505255</v>
      </c>
      <c r="Y103" s="49">
        <v>0.22134387351778656</v>
      </c>
      <c r="Z103" s="49">
        <v>0.08695652173913043</v>
      </c>
      <c r="AA103" s="72">
        <v>103</v>
      </c>
      <c r="AB103" s="72"/>
      <c r="AC103" s="73"/>
      <c r="AD103" s="78" t="s">
        <v>603</v>
      </c>
      <c r="AE103" s="78" t="s">
        <v>704</v>
      </c>
      <c r="AF103" s="78" t="s">
        <v>822</v>
      </c>
      <c r="AG103" s="78" t="s">
        <v>920</v>
      </c>
      <c r="AH103" s="78"/>
      <c r="AI103" s="78" t="s">
        <v>1115</v>
      </c>
      <c r="AJ103" s="78">
        <v>500</v>
      </c>
      <c r="AK103" s="78"/>
      <c r="AL103" s="78" t="str">
        <f>REPLACE(INDEX(GroupVertices[Group],MATCH(Vertices[[#This Row],[Vertex]],GroupVertices[Vertex],0)),1,1,"")</f>
        <v>3</v>
      </c>
      <c r="AM103" s="48"/>
      <c r="AN103" s="48"/>
      <c r="AO103" s="48"/>
      <c r="AP103" s="48"/>
      <c r="AQ103" s="48"/>
      <c r="AR103" s="48"/>
      <c r="AS103" s="112" t="s">
        <v>1279</v>
      </c>
      <c r="AT103" s="112" t="s">
        <v>1279</v>
      </c>
      <c r="AU103" s="112" t="s">
        <v>1279</v>
      </c>
      <c r="AV103" s="112" t="s">
        <v>1279</v>
      </c>
      <c r="AW103" s="112"/>
      <c r="AX103" s="114"/>
      <c r="AY103" s="112"/>
      <c r="AZ103" s="114"/>
      <c r="BA103" s="112"/>
      <c r="BB103" s="114"/>
      <c r="BC103" s="112"/>
      <c r="BD103" s="114"/>
      <c r="BE103" s="112"/>
      <c r="BF103" s="112">
        <v>1</v>
      </c>
      <c r="BG103" s="112">
        <v>1</v>
      </c>
      <c r="BH103" s="2"/>
      <c r="BI103" s="3"/>
      <c r="BJ103" s="3"/>
      <c r="BK103" s="3"/>
      <c r="BL103" s="3"/>
    </row>
    <row r="104" spans="1:64" ht="15">
      <c r="A104" s="65" t="s">
        <v>383</v>
      </c>
      <c r="B104" s="66"/>
      <c r="C104" s="66" t="s">
        <v>64</v>
      </c>
      <c r="D104" s="67">
        <v>163.89105666651105</v>
      </c>
      <c r="E104" s="69"/>
      <c r="F104" s="94" t="s">
        <v>513</v>
      </c>
      <c r="G104" s="66"/>
      <c r="H104" s="70" t="s">
        <v>383</v>
      </c>
      <c r="I104" s="71"/>
      <c r="J104" s="71"/>
      <c r="K104" s="70"/>
      <c r="L104" s="74">
        <v>1.6596420771994573</v>
      </c>
      <c r="M104" s="75">
        <v>1099.8958740234375</v>
      </c>
      <c r="N104" s="75">
        <v>7015.45166015625</v>
      </c>
      <c r="O104" s="76"/>
      <c r="P104" s="77"/>
      <c r="Q104" s="77"/>
      <c r="R104" s="80"/>
      <c r="S104" s="48">
        <v>5</v>
      </c>
      <c r="T104" s="48">
        <v>0</v>
      </c>
      <c r="U104" s="49">
        <v>2.2</v>
      </c>
      <c r="V104" s="49">
        <v>0.002331</v>
      </c>
      <c r="W104" s="49">
        <v>0.002306</v>
      </c>
      <c r="X104" s="49">
        <v>0.463904</v>
      </c>
      <c r="Y104" s="49">
        <v>0.25</v>
      </c>
      <c r="Z104" s="49">
        <v>0</v>
      </c>
      <c r="AA104" s="72">
        <v>104</v>
      </c>
      <c r="AB104" s="72"/>
      <c r="AC104" s="73"/>
      <c r="AD104" s="78" t="s">
        <v>603</v>
      </c>
      <c r="AE104" s="78" t="s">
        <v>705</v>
      </c>
      <c r="AF104" s="78" t="s">
        <v>822</v>
      </c>
      <c r="AG104" s="78" t="s">
        <v>921</v>
      </c>
      <c r="AH104" s="78"/>
      <c r="AI104" s="78">
        <v>0</v>
      </c>
      <c r="AJ104" s="78">
        <v>1</v>
      </c>
      <c r="AK104" s="78"/>
      <c r="AL104" s="78" t="str">
        <f>REPLACE(INDEX(GroupVertices[Group],MATCH(Vertices[[#This Row],[Vertex]],GroupVertices[Vertex],0)),1,1,"")</f>
        <v>1</v>
      </c>
      <c r="AM104" s="48"/>
      <c r="AN104" s="48"/>
      <c r="AO104" s="48"/>
      <c r="AP104" s="48"/>
      <c r="AQ104" s="48"/>
      <c r="AR104" s="48"/>
      <c r="AS104" s="48"/>
      <c r="AT104" s="48"/>
      <c r="AU104" s="48"/>
      <c r="AV104" s="48"/>
      <c r="AW104" s="48"/>
      <c r="AX104" s="49"/>
      <c r="AY104" s="48"/>
      <c r="AZ104" s="49"/>
      <c r="BA104" s="48"/>
      <c r="BB104" s="49"/>
      <c r="BC104" s="48"/>
      <c r="BD104" s="49"/>
      <c r="BE104" s="48"/>
      <c r="BF104" s="48"/>
      <c r="BG104" s="48"/>
      <c r="BH104" s="2"/>
      <c r="BI104" s="3"/>
      <c r="BJ104" s="3"/>
      <c r="BK104" s="3"/>
      <c r="BL104" s="3"/>
    </row>
    <row r="105" spans="1:64" ht="15">
      <c r="A105" s="65" t="s">
        <v>384</v>
      </c>
      <c r="B105" s="66"/>
      <c r="C105" s="66" t="s">
        <v>64</v>
      </c>
      <c r="D105" s="67">
        <v>162.17191424241008</v>
      </c>
      <c r="E105" s="69"/>
      <c r="F105" s="94" t="s">
        <v>514</v>
      </c>
      <c r="G105" s="66"/>
      <c r="H105" s="70" t="s">
        <v>384</v>
      </c>
      <c r="I105" s="71"/>
      <c r="J105" s="71"/>
      <c r="K105" s="70"/>
      <c r="L105" s="74">
        <v>1.059967461563587</v>
      </c>
      <c r="M105" s="75">
        <v>5208.54052734375</v>
      </c>
      <c r="N105" s="75">
        <v>6522.5087890625</v>
      </c>
      <c r="O105" s="76"/>
      <c r="P105" s="77"/>
      <c r="Q105" s="77"/>
      <c r="R105" s="80"/>
      <c r="S105" s="48">
        <v>5</v>
      </c>
      <c r="T105" s="48">
        <v>0</v>
      </c>
      <c r="U105" s="49">
        <v>0.2</v>
      </c>
      <c r="V105" s="49">
        <v>0.002331</v>
      </c>
      <c r="W105" s="49">
        <v>0.00268</v>
      </c>
      <c r="X105" s="49">
        <v>0.44851</v>
      </c>
      <c r="Y105" s="49">
        <v>0.5</v>
      </c>
      <c r="Z105" s="49">
        <v>0</v>
      </c>
      <c r="AA105" s="72">
        <v>105</v>
      </c>
      <c r="AB105" s="72"/>
      <c r="AC105" s="73"/>
      <c r="AD105" s="78" t="s">
        <v>603</v>
      </c>
      <c r="AE105" s="78" t="s">
        <v>706</v>
      </c>
      <c r="AF105" s="78" t="s">
        <v>822</v>
      </c>
      <c r="AG105" s="78" t="s">
        <v>922</v>
      </c>
      <c r="AH105" s="78"/>
      <c r="AI105" s="78">
        <v>0</v>
      </c>
      <c r="AJ105" s="78">
        <v>1</v>
      </c>
      <c r="AK105" s="78"/>
      <c r="AL105" s="78" t="str">
        <f>REPLACE(INDEX(GroupVertices[Group],MATCH(Vertices[[#This Row],[Vertex]],GroupVertices[Vertex],0)),1,1,"")</f>
        <v>2</v>
      </c>
      <c r="AM105" s="48"/>
      <c r="AN105" s="48"/>
      <c r="AO105" s="48"/>
      <c r="AP105" s="48"/>
      <c r="AQ105" s="48"/>
      <c r="AR105" s="48"/>
      <c r="AS105" s="48"/>
      <c r="AT105" s="48"/>
      <c r="AU105" s="48"/>
      <c r="AV105" s="48"/>
      <c r="AW105" s="48"/>
      <c r="AX105" s="49"/>
      <c r="AY105" s="48"/>
      <c r="AZ105" s="49"/>
      <c r="BA105" s="48"/>
      <c r="BB105" s="49"/>
      <c r="BC105" s="48"/>
      <c r="BD105" s="49"/>
      <c r="BE105" s="48"/>
      <c r="BF105" s="48"/>
      <c r="BG105" s="48"/>
      <c r="BH105" s="2"/>
      <c r="BI105" s="3"/>
      <c r="BJ105" s="3"/>
      <c r="BK105" s="3"/>
      <c r="BL105" s="3"/>
    </row>
    <row r="106" spans="1:64" ht="15">
      <c r="A106" s="65" t="s">
        <v>269</v>
      </c>
      <c r="B106" s="66"/>
      <c r="C106" s="66" t="s">
        <v>64</v>
      </c>
      <c r="D106" s="67">
        <v>213.49823161532603</v>
      </c>
      <c r="E106" s="69"/>
      <c r="F106" s="94" t="s">
        <v>515</v>
      </c>
      <c r="G106" s="66"/>
      <c r="H106" s="70" t="s">
        <v>269</v>
      </c>
      <c r="I106" s="71"/>
      <c r="J106" s="71"/>
      <c r="K106" s="70"/>
      <c r="L106" s="74">
        <v>18.9637136614773</v>
      </c>
      <c r="M106" s="75">
        <v>2043.6820068359375</v>
      </c>
      <c r="N106" s="75">
        <v>5235.52099609375</v>
      </c>
      <c r="O106" s="76"/>
      <c r="P106" s="77"/>
      <c r="Q106" s="77"/>
      <c r="R106" s="80"/>
      <c r="S106" s="48">
        <v>7</v>
      </c>
      <c r="T106" s="48">
        <v>13</v>
      </c>
      <c r="U106" s="49">
        <v>59.911536</v>
      </c>
      <c r="V106" s="49">
        <v>0.002404</v>
      </c>
      <c r="W106" s="49">
        <v>0.005358</v>
      </c>
      <c r="X106" s="49">
        <v>1.285104</v>
      </c>
      <c r="Y106" s="49">
        <v>0.16993464052287582</v>
      </c>
      <c r="Z106" s="49">
        <v>0.1111111111111111</v>
      </c>
      <c r="AA106" s="72">
        <v>106</v>
      </c>
      <c r="AB106" s="72"/>
      <c r="AC106" s="73"/>
      <c r="AD106" s="78" t="s">
        <v>603</v>
      </c>
      <c r="AE106" s="96" t="s">
        <v>707</v>
      </c>
      <c r="AF106" s="78" t="s">
        <v>822</v>
      </c>
      <c r="AG106" s="78" t="s">
        <v>923</v>
      </c>
      <c r="AH106" s="78"/>
      <c r="AI106" s="78" t="s">
        <v>1116</v>
      </c>
      <c r="AJ106" s="78">
        <v>500</v>
      </c>
      <c r="AK106" s="78"/>
      <c r="AL106" s="78" t="str">
        <f>REPLACE(INDEX(GroupVertices[Group],MATCH(Vertices[[#This Row],[Vertex]],GroupVertices[Vertex],0)),1,1,"")</f>
        <v>1</v>
      </c>
      <c r="AM106" s="48"/>
      <c r="AN106" s="48"/>
      <c r="AO106" s="48"/>
      <c r="AP106" s="48"/>
      <c r="AQ106" s="48"/>
      <c r="AR106" s="48"/>
      <c r="AS106" s="112" t="s">
        <v>1279</v>
      </c>
      <c r="AT106" s="112" t="s">
        <v>1279</v>
      </c>
      <c r="AU106" s="112" t="s">
        <v>1279</v>
      </c>
      <c r="AV106" s="112" t="s">
        <v>1279</v>
      </c>
      <c r="AW106" s="112"/>
      <c r="AX106" s="114"/>
      <c r="AY106" s="112"/>
      <c r="AZ106" s="114"/>
      <c r="BA106" s="112"/>
      <c r="BB106" s="114"/>
      <c r="BC106" s="112"/>
      <c r="BD106" s="114"/>
      <c r="BE106" s="112"/>
      <c r="BF106" s="112">
        <v>1</v>
      </c>
      <c r="BG106" s="112">
        <v>1</v>
      </c>
      <c r="BH106" s="2"/>
      <c r="BI106" s="3"/>
      <c r="BJ106" s="3"/>
      <c r="BK106" s="3"/>
      <c r="BL106" s="3"/>
    </row>
    <row r="107" spans="1:64" ht="15">
      <c r="A107" s="65" t="s">
        <v>305</v>
      </c>
      <c r="B107" s="66"/>
      <c r="C107" s="66" t="s">
        <v>64</v>
      </c>
      <c r="D107" s="67">
        <v>370.3482977094285</v>
      </c>
      <c r="E107" s="69"/>
      <c r="F107" s="94" t="s">
        <v>516</v>
      </c>
      <c r="G107" s="66"/>
      <c r="H107" s="70" t="s">
        <v>305</v>
      </c>
      <c r="I107" s="71"/>
      <c r="J107" s="71"/>
      <c r="K107" s="70"/>
      <c r="L107" s="74">
        <v>73.67645984167268</v>
      </c>
      <c r="M107" s="75">
        <v>4342.12744140625</v>
      </c>
      <c r="N107" s="75">
        <v>4461.88134765625</v>
      </c>
      <c r="O107" s="76"/>
      <c r="P107" s="77"/>
      <c r="Q107" s="77"/>
      <c r="R107" s="80"/>
      <c r="S107" s="48">
        <v>20</v>
      </c>
      <c r="T107" s="48">
        <v>21</v>
      </c>
      <c r="U107" s="49">
        <v>242.386314</v>
      </c>
      <c r="V107" s="49">
        <v>0.002494</v>
      </c>
      <c r="W107" s="49">
        <v>0.009372</v>
      </c>
      <c r="X107" s="49">
        <v>2.287639</v>
      </c>
      <c r="Y107" s="49">
        <v>0.14583333333333334</v>
      </c>
      <c r="Z107" s="49">
        <v>0.24242424242424243</v>
      </c>
      <c r="AA107" s="72">
        <v>107</v>
      </c>
      <c r="AB107" s="72"/>
      <c r="AC107" s="73"/>
      <c r="AD107" s="78" t="s">
        <v>603</v>
      </c>
      <c r="AE107" s="96" t="s">
        <v>708</v>
      </c>
      <c r="AF107" s="78" t="s">
        <v>822</v>
      </c>
      <c r="AG107" s="78" t="s">
        <v>924</v>
      </c>
      <c r="AH107" s="78"/>
      <c r="AI107" s="78" t="s">
        <v>1117</v>
      </c>
      <c r="AJ107" s="78">
        <v>500</v>
      </c>
      <c r="AK107" s="78"/>
      <c r="AL107" s="78" t="str">
        <f>REPLACE(INDEX(GroupVertices[Group],MATCH(Vertices[[#This Row],[Vertex]],GroupVertices[Vertex],0)),1,1,"")</f>
        <v>2</v>
      </c>
      <c r="AM107" s="48"/>
      <c r="AN107" s="48"/>
      <c r="AO107" s="48"/>
      <c r="AP107" s="48"/>
      <c r="AQ107" s="48"/>
      <c r="AR107" s="48"/>
      <c r="AS107" s="112" t="s">
        <v>1279</v>
      </c>
      <c r="AT107" s="112" t="s">
        <v>1279</v>
      </c>
      <c r="AU107" s="112" t="s">
        <v>1279</v>
      </c>
      <c r="AV107" s="112" t="s">
        <v>1279</v>
      </c>
      <c r="AW107" s="112"/>
      <c r="AX107" s="114"/>
      <c r="AY107" s="112"/>
      <c r="AZ107" s="114"/>
      <c r="BA107" s="112"/>
      <c r="BB107" s="114"/>
      <c r="BC107" s="112"/>
      <c r="BD107" s="114"/>
      <c r="BE107" s="112"/>
      <c r="BF107" s="112">
        <v>1</v>
      </c>
      <c r="BG107" s="112">
        <v>1</v>
      </c>
      <c r="BH107" s="2"/>
      <c r="BI107" s="3"/>
      <c r="BJ107" s="3"/>
      <c r="BK107" s="3"/>
      <c r="BL107" s="3"/>
    </row>
    <row r="108" spans="1:64" ht="15">
      <c r="A108" s="65" t="s">
        <v>234</v>
      </c>
      <c r="B108" s="66"/>
      <c r="C108" s="66" t="s">
        <v>64</v>
      </c>
      <c r="D108" s="67">
        <v>549.1132642287246</v>
      </c>
      <c r="E108" s="69"/>
      <c r="F108" s="94" t="s">
        <v>517</v>
      </c>
      <c r="G108" s="66"/>
      <c r="H108" s="70" t="s">
        <v>234</v>
      </c>
      <c r="I108" s="71"/>
      <c r="J108" s="71"/>
      <c r="K108" s="70"/>
      <c r="L108" s="74">
        <v>136.0336043596317</v>
      </c>
      <c r="M108" s="75">
        <v>4703.125</v>
      </c>
      <c r="N108" s="75">
        <v>6119.630859375</v>
      </c>
      <c r="O108" s="76"/>
      <c r="P108" s="77"/>
      <c r="Q108" s="77"/>
      <c r="R108" s="80"/>
      <c r="S108" s="48">
        <v>6</v>
      </c>
      <c r="T108" s="48">
        <v>40</v>
      </c>
      <c r="U108" s="49">
        <v>450.356246</v>
      </c>
      <c r="V108" s="49">
        <v>0.002558</v>
      </c>
      <c r="W108" s="49">
        <v>0.01175</v>
      </c>
      <c r="X108" s="49">
        <v>2.900087</v>
      </c>
      <c r="Y108" s="49">
        <v>0.1184939091915836</v>
      </c>
      <c r="Z108" s="49">
        <v>0.06976744186046512</v>
      </c>
      <c r="AA108" s="72">
        <v>108</v>
      </c>
      <c r="AB108" s="72"/>
      <c r="AC108" s="73"/>
      <c r="AD108" s="78" t="s">
        <v>603</v>
      </c>
      <c r="AE108" s="96" t="s">
        <v>709</v>
      </c>
      <c r="AF108" s="78" t="s">
        <v>822</v>
      </c>
      <c r="AG108" s="78" t="s">
        <v>925</v>
      </c>
      <c r="AH108" s="78"/>
      <c r="AI108" s="78" t="s">
        <v>1118</v>
      </c>
      <c r="AJ108" s="78">
        <v>500</v>
      </c>
      <c r="AK108" s="78"/>
      <c r="AL108" s="78" t="str">
        <f>REPLACE(INDEX(GroupVertices[Group],MATCH(Vertices[[#This Row],[Vertex]],GroupVertices[Vertex],0)),1,1,"")</f>
        <v>2</v>
      </c>
      <c r="AM108" s="48"/>
      <c r="AN108" s="48"/>
      <c r="AO108" s="48"/>
      <c r="AP108" s="48"/>
      <c r="AQ108" s="48"/>
      <c r="AR108" s="48"/>
      <c r="AS108" s="112" t="s">
        <v>1279</v>
      </c>
      <c r="AT108" s="112" t="s">
        <v>1279</v>
      </c>
      <c r="AU108" s="112" t="s">
        <v>1279</v>
      </c>
      <c r="AV108" s="112" t="s">
        <v>1279</v>
      </c>
      <c r="AW108" s="112"/>
      <c r="AX108" s="114"/>
      <c r="AY108" s="112"/>
      <c r="AZ108" s="114"/>
      <c r="BA108" s="112"/>
      <c r="BB108" s="114"/>
      <c r="BC108" s="112"/>
      <c r="BD108" s="114"/>
      <c r="BE108" s="112"/>
      <c r="BF108" s="112">
        <v>1</v>
      </c>
      <c r="BG108" s="112">
        <v>1</v>
      </c>
      <c r="BH108" s="2"/>
      <c r="BI108" s="3"/>
      <c r="BJ108" s="3"/>
      <c r="BK108" s="3"/>
      <c r="BL108" s="3"/>
    </row>
    <row r="109" spans="1:64" ht="15">
      <c r="A109" s="65" t="s">
        <v>235</v>
      </c>
      <c r="B109" s="66"/>
      <c r="C109" s="66" t="s">
        <v>64</v>
      </c>
      <c r="D109" s="67">
        <v>165.0084992421767</v>
      </c>
      <c r="E109" s="69"/>
      <c r="F109" s="94" t="s">
        <v>518</v>
      </c>
      <c r="G109" s="66"/>
      <c r="H109" s="70" t="s">
        <v>235</v>
      </c>
      <c r="I109" s="71"/>
      <c r="J109" s="71"/>
      <c r="K109" s="70"/>
      <c r="L109" s="74">
        <v>2.049430577362773</v>
      </c>
      <c r="M109" s="75">
        <v>2346.773193359375</v>
      </c>
      <c r="N109" s="75">
        <v>5922.2099609375</v>
      </c>
      <c r="O109" s="76"/>
      <c r="P109" s="77"/>
      <c r="Q109" s="77"/>
      <c r="R109" s="80"/>
      <c r="S109" s="48">
        <v>5</v>
      </c>
      <c r="T109" s="48">
        <v>1</v>
      </c>
      <c r="U109" s="49">
        <v>3.5</v>
      </c>
      <c r="V109" s="49">
        <v>0.002331</v>
      </c>
      <c r="W109" s="49">
        <v>0.00218</v>
      </c>
      <c r="X109" s="49">
        <v>0.474554</v>
      </c>
      <c r="Y109" s="49">
        <v>0.25</v>
      </c>
      <c r="Z109" s="49">
        <v>0.2</v>
      </c>
      <c r="AA109" s="72">
        <v>109</v>
      </c>
      <c r="AB109" s="72"/>
      <c r="AC109" s="73"/>
      <c r="AD109" s="78" t="s">
        <v>603</v>
      </c>
      <c r="AE109" s="96" t="s">
        <v>710</v>
      </c>
      <c r="AF109" s="78" t="s">
        <v>822</v>
      </c>
      <c r="AG109" s="78" t="s">
        <v>926</v>
      </c>
      <c r="AH109" s="78"/>
      <c r="AI109" s="78" t="s">
        <v>1119</v>
      </c>
      <c r="AJ109" s="78">
        <v>500</v>
      </c>
      <c r="AK109" s="78"/>
      <c r="AL109" s="78" t="str">
        <f>REPLACE(INDEX(GroupVertices[Group],MATCH(Vertices[[#This Row],[Vertex]],GroupVertices[Vertex],0)),1,1,"")</f>
        <v>1</v>
      </c>
      <c r="AM109" s="48"/>
      <c r="AN109" s="48"/>
      <c r="AO109" s="48"/>
      <c r="AP109" s="48"/>
      <c r="AQ109" s="48"/>
      <c r="AR109" s="48"/>
      <c r="AS109" s="112" t="s">
        <v>1279</v>
      </c>
      <c r="AT109" s="112" t="s">
        <v>1279</v>
      </c>
      <c r="AU109" s="112" t="s">
        <v>1279</v>
      </c>
      <c r="AV109" s="112" t="s">
        <v>1279</v>
      </c>
      <c r="AW109" s="112"/>
      <c r="AX109" s="114"/>
      <c r="AY109" s="112"/>
      <c r="AZ109" s="114"/>
      <c r="BA109" s="112"/>
      <c r="BB109" s="114"/>
      <c r="BC109" s="112"/>
      <c r="BD109" s="114"/>
      <c r="BE109" s="112"/>
      <c r="BF109" s="112">
        <v>1</v>
      </c>
      <c r="BG109" s="112">
        <v>1</v>
      </c>
      <c r="BH109" s="2"/>
      <c r="BI109" s="3"/>
      <c r="BJ109" s="3"/>
      <c r="BK109" s="3"/>
      <c r="BL109" s="3"/>
    </row>
    <row r="110" spans="1:64" ht="15">
      <c r="A110" s="65" t="s">
        <v>385</v>
      </c>
      <c r="B110" s="66"/>
      <c r="C110" s="66" t="s">
        <v>64</v>
      </c>
      <c r="D110" s="67">
        <v>171.9157676648477</v>
      </c>
      <c r="E110" s="69"/>
      <c r="F110" s="94" t="s">
        <v>519</v>
      </c>
      <c r="G110" s="66"/>
      <c r="H110" s="70" t="s">
        <v>385</v>
      </c>
      <c r="I110" s="71"/>
      <c r="J110" s="71"/>
      <c r="K110" s="70"/>
      <c r="L110" s="74">
        <v>4.458837429517664</v>
      </c>
      <c r="M110" s="75">
        <v>2439.599853515625</v>
      </c>
      <c r="N110" s="75">
        <v>7330.7939453125</v>
      </c>
      <c r="O110" s="76"/>
      <c r="P110" s="77"/>
      <c r="Q110" s="77"/>
      <c r="R110" s="80"/>
      <c r="S110" s="48">
        <v>8</v>
      </c>
      <c r="T110" s="48">
        <v>0</v>
      </c>
      <c r="U110" s="49">
        <v>11.535714</v>
      </c>
      <c r="V110" s="49">
        <v>0.002347</v>
      </c>
      <c r="W110" s="49">
        <v>0.002553</v>
      </c>
      <c r="X110" s="49">
        <v>0.678302</v>
      </c>
      <c r="Y110" s="49">
        <v>0.16071428571428573</v>
      </c>
      <c r="Z110" s="49">
        <v>0</v>
      </c>
      <c r="AA110" s="72">
        <v>110</v>
      </c>
      <c r="AB110" s="72"/>
      <c r="AC110" s="73"/>
      <c r="AD110" s="78" t="s">
        <v>603</v>
      </c>
      <c r="AE110" s="96" t="s">
        <v>711</v>
      </c>
      <c r="AF110" s="78" t="s">
        <v>822</v>
      </c>
      <c r="AG110" s="78" t="s">
        <v>927</v>
      </c>
      <c r="AH110" s="78"/>
      <c r="AI110" s="78" t="s">
        <v>1120</v>
      </c>
      <c r="AJ110" s="78">
        <v>500</v>
      </c>
      <c r="AK110" s="78"/>
      <c r="AL110" s="78" t="str">
        <f>REPLACE(INDEX(GroupVertices[Group],MATCH(Vertices[[#This Row],[Vertex]],GroupVertices[Vertex],0)),1,1,"")</f>
        <v>1</v>
      </c>
      <c r="AM110" s="48"/>
      <c r="AN110" s="48"/>
      <c r="AO110" s="48"/>
      <c r="AP110" s="48"/>
      <c r="AQ110" s="48"/>
      <c r="AR110" s="48"/>
      <c r="AS110" s="48"/>
      <c r="AT110" s="48"/>
      <c r="AU110" s="48"/>
      <c r="AV110" s="48"/>
      <c r="AW110" s="48"/>
      <c r="AX110" s="49"/>
      <c r="AY110" s="48"/>
      <c r="AZ110" s="49"/>
      <c r="BA110" s="48"/>
      <c r="BB110" s="49"/>
      <c r="BC110" s="48"/>
      <c r="BD110" s="49"/>
      <c r="BE110" s="48"/>
      <c r="BF110" s="48"/>
      <c r="BG110" s="48"/>
      <c r="BH110" s="2"/>
      <c r="BI110" s="3"/>
      <c r="BJ110" s="3"/>
      <c r="BK110" s="3"/>
      <c r="BL110" s="3"/>
    </row>
    <row r="111" spans="1:64" ht="15">
      <c r="A111" s="65" t="s">
        <v>386</v>
      </c>
      <c r="B111" s="66"/>
      <c r="C111" s="66" t="s">
        <v>64</v>
      </c>
      <c r="D111" s="67">
        <v>162</v>
      </c>
      <c r="E111" s="69"/>
      <c r="F111" s="94" t="s">
        <v>520</v>
      </c>
      <c r="G111" s="66"/>
      <c r="H111" s="70" t="s">
        <v>386</v>
      </c>
      <c r="I111" s="71"/>
      <c r="J111" s="71"/>
      <c r="K111" s="70"/>
      <c r="L111" s="74">
        <v>1</v>
      </c>
      <c r="M111" s="75">
        <v>1237.0235595703125</v>
      </c>
      <c r="N111" s="75">
        <v>7956.49072265625</v>
      </c>
      <c r="O111" s="76"/>
      <c r="P111" s="77"/>
      <c r="Q111" s="77"/>
      <c r="R111" s="80"/>
      <c r="S111" s="48">
        <v>3</v>
      </c>
      <c r="T111" s="48">
        <v>0</v>
      </c>
      <c r="U111" s="49">
        <v>0</v>
      </c>
      <c r="V111" s="49">
        <v>0.00232</v>
      </c>
      <c r="W111" s="49">
        <v>0.001796</v>
      </c>
      <c r="X111" s="49">
        <v>0.354469</v>
      </c>
      <c r="Y111" s="49">
        <v>0.5</v>
      </c>
      <c r="Z111" s="49">
        <v>0</v>
      </c>
      <c r="AA111" s="72">
        <v>111</v>
      </c>
      <c r="AB111" s="72"/>
      <c r="AC111" s="73"/>
      <c r="AD111" s="78" t="s">
        <v>603</v>
      </c>
      <c r="AE111" s="96" t="s">
        <v>712</v>
      </c>
      <c r="AF111" s="78" t="s">
        <v>822</v>
      </c>
      <c r="AG111" s="78" t="s">
        <v>928</v>
      </c>
      <c r="AH111" s="78"/>
      <c r="AI111" s="78">
        <v>0</v>
      </c>
      <c r="AJ111" s="78">
        <v>5</v>
      </c>
      <c r="AK111" s="78"/>
      <c r="AL111" s="78" t="str">
        <f>REPLACE(INDEX(GroupVertices[Group],MATCH(Vertices[[#This Row],[Vertex]],GroupVertices[Vertex],0)),1,1,"")</f>
        <v>1</v>
      </c>
      <c r="AM111" s="48"/>
      <c r="AN111" s="48"/>
      <c r="AO111" s="48"/>
      <c r="AP111" s="48"/>
      <c r="AQ111" s="48"/>
      <c r="AR111" s="48"/>
      <c r="AS111" s="48"/>
      <c r="AT111" s="48"/>
      <c r="AU111" s="48"/>
      <c r="AV111" s="48"/>
      <c r="AW111" s="48"/>
      <c r="AX111" s="49"/>
      <c r="AY111" s="48"/>
      <c r="AZ111" s="49"/>
      <c r="BA111" s="48"/>
      <c r="BB111" s="49"/>
      <c r="BC111" s="48"/>
      <c r="BD111" s="49"/>
      <c r="BE111" s="48"/>
      <c r="BF111" s="48"/>
      <c r="BG111" s="48"/>
      <c r="BH111" s="2"/>
      <c r="BI111" s="3"/>
      <c r="BJ111" s="3"/>
      <c r="BK111" s="3"/>
      <c r="BL111" s="3"/>
    </row>
    <row r="112" spans="1:64" ht="15">
      <c r="A112" s="65" t="s">
        <v>318</v>
      </c>
      <c r="B112" s="66"/>
      <c r="C112" s="66" t="s">
        <v>64</v>
      </c>
      <c r="D112" s="67">
        <v>182.91077512241264</v>
      </c>
      <c r="E112" s="69"/>
      <c r="F112" s="94" t="s">
        <v>521</v>
      </c>
      <c r="G112" s="66"/>
      <c r="H112" s="70" t="s">
        <v>318</v>
      </c>
      <c r="I112" s="71"/>
      <c r="J112" s="71"/>
      <c r="K112" s="70"/>
      <c r="L112" s="74">
        <v>8.294137389889983</v>
      </c>
      <c r="M112" s="75">
        <v>6861.685546875</v>
      </c>
      <c r="N112" s="75">
        <v>7512.4833984375</v>
      </c>
      <c r="O112" s="76"/>
      <c r="P112" s="77"/>
      <c r="Q112" s="77"/>
      <c r="R112" s="80"/>
      <c r="S112" s="48">
        <v>8</v>
      </c>
      <c r="T112" s="48">
        <v>3</v>
      </c>
      <c r="U112" s="49">
        <v>24.326984</v>
      </c>
      <c r="V112" s="49">
        <v>0.002364</v>
      </c>
      <c r="W112" s="49">
        <v>0.003694</v>
      </c>
      <c r="X112" s="49">
        <v>0.876926</v>
      </c>
      <c r="Y112" s="49">
        <v>0.18181818181818182</v>
      </c>
      <c r="Z112" s="49">
        <v>0</v>
      </c>
      <c r="AA112" s="72">
        <v>112</v>
      </c>
      <c r="AB112" s="72"/>
      <c r="AC112" s="73"/>
      <c r="AD112" s="78" t="s">
        <v>603</v>
      </c>
      <c r="AE112" s="78" t="s">
        <v>713</v>
      </c>
      <c r="AF112" s="78" t="s">
        <v>822</v>
      </c>
      <c r="AG112" s="78" t="s">
        <v>929</v>
      </c>
      <c r="AH112" s="78"/>
      <c r="AI112" s="78" t="s">
        <v>1121</v>
      </c>
      <c r="AJ112" s="78">
        <v>500</v>
      </c>
      <c r="AK112" s="78"/>
      <c r="AL112" s="78" t="str">
        <f>REPLACE(INDEX(GroupVertices[Group],MATCH(Vertices[[#This Row],[Vertex]],GroupVertices[Vertex],0)),1,1,"")</f>
        <v>3</v>
      </c>
      <c r="AM112" s="48"/>
      <c r="AN112" s="48"/>
      <c r="AO112" s="48"/>
      <c r="AP112" s="48"/>
      <c r="AQ112" s="48"/>
      <c r="AR112" s="48"/>
      <c r="AS112" s="112" t="s">
        <v>1279</v>
      </c>
      <c r="AT112" s="112" t="s">
        <v>1279</v>
      </c>
      <c r="AU112" s="112" t="s">
        <v>1279</v>
      </c>
      <c r="AV112" s="112" t="s">
        <v>1279</v>
      </c>
      <c r="AW112" s="112"/>
      <c r="AX112" s="114"/>
      <c r="AY112" s="112"/>
      <c r="AZ112" s="114"/>
      <c r="BA112" s="112"/>
      <c r="BB112" s="114"/>
      <c r="BC112" s="112"/>
      <c r="BD112" s="114"/>
      <c r="BE112" s="112"/>
      <c r="BF112" s="112">
        <v>1</v>
      </c>
      <c r="BG112" s="112">
        <v>1</v>
      </c>
      <c r="BH112" s="2"/>
      <c r="BI112" s="3"/>
      <c r="BJ112" s="3"/>
      <c r="BK112" s="3"/>
      <c r="BL112" s="3"/>
    </row>
    <row r="113" spans="1:64" ht="15">
      <c r="A113" s="65" t="s">
        <v>292</v>
      </c>
      <c r="B113" s="66"/>
      <c r="C113" s="66" t="s">
        <v>64</v>
      </c>
      <c r="D113" s="67">
        <v>188.81071977782264</v>
      </c>
      <c r="E113" s="69"/>
      <c r="F113" s="94" t="s">
        <v>522</v>
      </c>
      <c r="G113" s="66"/>
      <c r="H113" s="70" t="s">
        <v>292</v>
      </c>
      <c r="I113" s="71"/>
      <c r="J113" s="71"/>
      <c r="K113" s="70"/>
      <c r="L113" s="74">
        <v>10.352167599548805</v>
      </c>
      <c r="M113" s="75">
        <v>4971.93798828125</v>
      </c>
      <c r="N113" s="75">
        <v>2385.362548828125</v>
      </c>
      <c r="O113" s="76"/>
      <c r="P113" s="77"/>
      <c r="Q113" s="77"/>
      <c r="R113" s="80"/>
      <c r="S113" s="48">
        <v>8</v>
      </c>
      <c r="T113" s="48">
        <v>8</v>
      </c>
      <c r="U113" s="49">
        <v>31.190807</v>
      </c>
      <c r="V113" s="49">
        <v>0.002387</v>
      </c>
      <c r="W113" s="49">
        <v>0.005319</v>
      </c>
      <c r="X113" s="49">
        <v>1.058875</v>
      </c>
      <c r="Y113" s="49">
        <v>0.19523809523809524</v>
      </c>
      <c r="Z113" s="49">
        <v>0.06666666666666667</v>
      </c>
      <c r="AA113" s="72">
        <v>113</v>
      </c>
      <c r="AB113" s="72"/>
      <c r="AC113" s="73"/>
      <c r="AD113" s="78" t="s">
        <v>603</v>
      </c>
      <c r="AE113" s="96" t="s">
        <v>714</v>
      </c>
      <c r="AF113" s="78" t="s">
        <v>822</v>
      </c>
      <c r="AG113" s="78" t="s">
        <v>930</v>
      </c>
      <c r="AH113" s="78"/>
      <c r="AI113" s="78" t="s">
        <v>1122</v>
      </c>
      <c r="AJ113" s="78">
        <v>500</v>
      </c>
      <c r="AK113" s="78"/>
      <c r="AL113" s="78" t="str">
        <f>REPLACE(INDEX(GroupVertices[Group],MATCH(Vertices[[#This Row],[Vertex]],GroupVertices[Vertex],0)),1,1,"")</f>
        <v>2</v>
      </c>
      <c r="AM113" s="48"/>
      <c r="AN113" s="48"/>
      <c r="AO113" s="48"/>
      <c r="AP113" s="48"/>
      <c r="AQ113" s="48"/>
      <c r="AR113" s="48"/>
      <c r="AS113" s="112" t="s">
        <v>1279</v>
      </c>
      <c r="AT113" s="112" t="s">
        <v>1279</v>
      </c>
      <c r="AU113" s="112" t="s">
        <v>1279</v>
      </c>
      <c r="AV113" s="112" t="s">
        <v>1279</v>
      </c>
      <c r="AW113" s="112"/>
      <c r="AX113" s="114"/>
      <c r="AY113" s="112"/>
      <c r="AZ113" s="114"/>
      <c r="BA113" s="112"/>
      <c r="BB113" s="114"/>
      <c r="BC113" s="112"/>
      <c r="BD113" s="114"/>
      <c r="BE113" s="112"/>
      <c r="BF113" s="112">
        <v>1</v>
      </c>
      <c r="BG113" s="112">
        <v>1</v>
      </c>
      <c r="BH113" s="2"/>
      <c r="BI113" s="3"/>
      <c r="BJ113" s="3"/>
      <c r="BK113" s="3"/>
      <c r="BL113" s="3"/>
    </row>
    <row r="114" spans="1:64" ht="15">
      <c r="A114" s="65" t="s">
        <v>387</v>
      </c>
      <c r="B114" s="66"/>
      <c r="C114" s="66" t="s">
        <v>64</v>
      </c>
      <c r="D114" s="67">
        <v>162</v>
      </c>
      <c r="E114" s="69"/>
      <c r="F114" s="94" t="s">
        <v>442</v>
      </c>
      <c r="G114" s="66"/>
      <c r="H114" s="70" t="s">
        <v>387</v>
      </c>
      <c r="I114" s="71"/>
      <c r="J114" s="71"/>
      <c r="K114" s="70"/>
      <c r="L114" s="74">
        <v>1</v>
      </c>
      <c r="M114" s="75">
        <v>1118.6326904296875</v>
      </c>
      <c r="N114" s="75">
        <v>1376.3270263671875</v>
      </c>
      <c r="O114" s="76"/>
      <c r="P114" s="77"/>
      <c r="Q114" s="77"/>
      <c r="R114" s="80"/>
      <c r="S114" s="48">
        <v>2</v>
      </c>
      <c r="T114" s="48">
        <v>0</v>
      </c>
      <c r="U114" s="49">
        <v>0</v>
      </c>
      <c r="V114" s="49">
        <v>0.002315</v>
      </c>
      <c r="W114" s="49">
        <v>0.001688</v>
      </c>
      <c r="X114" s="49">
        <v>0.278935</v>
      </c>
      <c r="Y114" s="49">
        <v>0.5</v>
      </c>
      <c r="Z114" s="49">
        <v>0</v>
      </c>
      <c r="AA114" s="72">
        <v>114</v>
      </c>
      <c r="AB114" s="72"/>
      <c r="AC114" s="73"/>
      <c r="AD114" s="78" t="s">
        <v>603</v>
      </c>
      <c r="AE114" s="78" t="s">
        <v>715</v>
      </c>
      <c r="AF114" s="78" t="s">
        <v>822</v>
      </c>
      <c r="AG114" s="78" t="s">
        <v>931</v>
      </c>
      <c r="AH114" s="78"/>
      <c r="AI114" s="78">
        <v>0</v>
      </c>
      <c r="AJ114" s="78">
        <v>1</v>
      </c>
      <c r="AK114" s="78"/>
      <c r="AL114" s="78" t="str">
        <f>REPLACE(INDEX(GroupVertices[Group],MATCH(Vertices[[#This Row],[Vertex]],GroupVertices[Vertex],0)),1,1,"")</f>
        <v>1</v>
      </c>
      <c r="AM114" s="48"/>
      <c r="AN114" s="48"/>
      <c r="AO114" s="48"/>
      <c r="AP114" s="48"/>
      <c r="AQ114" s="48"/>
      <c r="AR114" s="48"/>
      <c r="AS114" s="48"/>
      <c r="AT114" s="48"/>
      <c r="AU114" s="48"/>
      <c r="AV114" s="48"/>
      <c r="AW114" s="48"/>
      <c r="AX114" s="49"/>
      <c r="AY114" s="48"/>
      <c r="AZ114" s="49"/>
      <c r="BA114" s="48"/>
      <c r="BB114" s="49"/>
      <c r="BC114" s="48"/>
      <c r="BD114" s="49"/>
      <c r="BE114" s="48"/>
      <c r="BF114" s="48"/>
      <c r="BG114" s="48"/>
      <c r="BH114" s="2"/>
      <c r="BI114" s="3"/>
      <c r="BJ114" s="3"/>
      <c r="BK114" s="3"/>
      <c r="BL114" s="3"/>
    </row>
    <row r="115" spans="1:64" ht="15">
      <c r="A115" s="65" t="s">
        <v>236</v>
      </c>
      <c r="B115" s="66"/>
      <c r="C115" s="66" t="s">
        <v>64</v>
      </c>
      <c r="D115" s="67">
        <v>307.6780265071309</v>
      </c>
      <c r="E115" s="69"/>
      <c r="F115" s="94" t="s">
        <v>523</v>
      </c>
      <c r="G115" s="66"/>
      <c r="H115" s="70" t="s">
        <v>236</v>
      </c>
      <c r="I115" s="71"/>
      <c r="J115" s="71"/>
      <c r="K115" s="70"/>
      <c r="L115" s="74">
        <v>51.815693526928726</v>
      </c>
      <c r="M115" s="75">
        <v>4783.71875</v>
      </c>
      <c r="N115" s="75">
        <v>6136.0947265625</v>
      </c>
      <c r="O115" s="76"/>
      <c r="P115" s="77"/>
      <c r="Q115" s="77"/>
      <c r="R115" s="80"/>
      <c r="S115" s="48">
        <v>3</v>
      </c>
      <c r="T115" s="48">
        <v>27</v>
      </c>
      <c r="U115" s="49">
        <v>169.477554</v>
      </c>
      <c r="V115" s="49">
        <v>0.002475</v>
      </c>
      <c r="W115" s="49">
        <v>0.009043</v>
      </c>
      <c r="X115" s="49">
        <v>1.989339</v>
      </c>
      <c r="Y115" s="49">
        <v>0.15747126436781608</v>
      </c>
      <c r="Z115" s="49">
        <v>0</v>
      </c>
      <c r="AA115" s="72">
        <v>115</v>
      </c>
      <c r="AB115" s="72"/>
      <c r="AC115" s="73"/>
      <c r="AD115" s="78" t="s">
        <v>603</v>
      </c>
      <c r="AE115" s="78" t="s">
        <v>716</v>
      </c>
      <c r="AF115" s="78" t="s">
        <v>822</v>
      </c>
      <c r="AG115" s="78" t="s">
        <v>932</v>
      </c>
      <c r="AH115" s="78"/>
      <c r="AI115" s="78" t="s">
        <v>1123</v>
      </c>
      <c r="AJ115" s="78">
        <v>500</v>
      </c>
      <c r="AK115" s="78"/>
      <c r="AL115" s="78" t="str">
        <f>REPLACE(INDEX(GroupVertices[Group],MATCH(Vertices[[#This Row],[Vertex]],GroupVertices[Vertex],0)),1,1,"")</f>
        <v>2</v>
      </c>
      <c r="AM115" s="48"/>
      <c r="AN115" s="48"/>
      <c r="AO115" s="48"/>
      <c r="AP115" s="48"/>
      <c r="AQ115" s="48"/>
      <c r="AR115" s="48"/>
      <c r="AS115" s="112" t="s">
        <v>1279</v>
      </c>
      <c r="AT115" s="112" t="s">
        <v>1279</v>
      </c>
      <c r="AU115" s="112" t="s">
        <v>1279</v>
      </c>
      <c r="AV115" s="112" t="s">
        <v>1279</v>
      </c>
      <c r="AW115" s="112"/>
      <c r="AX115" s="114"/>
      <c r="AY115" s="112"/>
      <c r="AZ115" s="114"/>
      <c r="BA115" s="112"/>
      <c r="BB115" s="114"/>
      <c r="BC115" s="112"/>
      <c r="BD115" s="114"/>
      <c r="BE115" s="112"/>
      <c r="BF115" s="112">
        <v>1</v>
      </c>
      <c r="BG115" s="112">
        <v>1</v>
      </c>
      <c r="BH115" s="2"/>
      <c r="BI115" s="3"/>
      <c r="BJ115" s="3"/>
      <c r="BK115" s="3"/>
      <c r="BL115" s="3"/>
    </row>
    <row r="116" spans="1:64" ht="15">
      <c r="A116" s="65" t="s">
        <v>330</v>
      </c>
      <c r="B116" s="66"/>
      <c r="C116" s="66" t="s">
        <v>64</v>
      </c>
      <c r="D116" s="67">
        <v>164.663096022896</v>
      </c>
      <c r="E116" s="69"/>
      <c r="F116" s="94" t="s">
        <v>524</v>
      </c>
      <c r="G116" s="66"/>
      <c r="H116" s="70" t="s">
        <v>330</v>
      </c>
      <c r="I116" s="71"/>
      <c r="J116" s="71"/>
      <c r="K116" s="70"/>
      <c r="L116" s="74">
        <v>1.9289463522876764</v>
      </c>
      <c r="M116" s="75">
        <v>7845.03369140625</v>
      </c>
      <c r="N116" s="75">
        <v>2060.58984375</v>
      </c>
      <c r="O116" s="76"/>
      <c r="P116" s="77"/>
      <c r="Q116" s="77"/>
      <c r="R116" s="80"/>
      <c r="S116" s="48">
        <v>7</v>
      </c>
      <c r="T116" s="48">
        <v>1</v>
      </c>
      <c r="U116" s="49">
        <v>3.098168</v>
      </c>
      <c r="V116" s="49">
        <v>0.002347</v>
      </c>
      <c r="W116" s="49">
        <v>0.003875</v>
      </c>
      <c r="X116" s="49">
        <v>0.613797</v>
      </c>
      <c r="Y116" s="49">
        <v>0.32142857142857145</v>
      </c>
      <c r="Z116" s="49">
        <v>0</v>
      </c>
      <c r="AA116" s="72">
        <v>116</v>
      </c>
      <c r="AB116" s="72"/>
      <c r="AC116" s="73"/>
      <c r="AD116" s="78" t="s">
        <v>603</v>
      </c>
      <c r="AE116" s="78" t="s">
        <v>717</v>
      </c>
      <c r="AF116" s="78" t="s">
        <v>822</v>
      </c>
      <c r="AG116" s="78" t="s">
        <v>933</v>
      </c>
      <c r="AH116" s="78"/>
      <c r="AI116" s="78" t="s">
        <v>1124</v>
      </c>
      <c r="AJ116" s="78">
        <v>500</v>
      </c>
      <c r="AK116" s="78"/>
      <c r="AL116" s="78" t="str">
        <f>REPLACE(INDEX(GroupVertices[Group],MATCH(Vertices[[#This Row],[Vertex]],GroupVertices[Vertex],0)),1,1,"")</f>
        <v>4</v>
      </c>
      <c r="AM116" s="48"/>
      <c r="AN116" s="48"/>
      <c r="AO116" s="48"/>
      <c r="AP116" s="48"/>
      <c r="AQ116" s="48"/>
      <c r="AR116" s="48"/>
      <c r="AS116" s="112" t="s">
        <v>1279</v>
      </c>
      <c r="AT116" s="112" t="s">
        <v>1279</v>
      </c>
      <c r="AU116" s="112" t="s">
        <v>1279</v>
      </c>
      <c r="AV116" s="112" t="s">
        <v>1279</v>
      </c>
      <c r="AW116" s="112"/>
      <c r="AX116" s="114"/>
      <c r="AY116" s="112"/>
      <c r="AZ116" s="114"/>
      <c r="BA116" s="112"/>
      <c r="BB116" s="114"/>
      <c r="BC116" s="112"/>
      <c r="BD116" s="114"/>
      <c r="BE116" s="112"/>
      <c r="BF116" s="112">
        <v>1</v>
      </c>
      <c r="BG116" s="112">
        <v>1</v>
      </c>
      <c r="BH116" s="2"/>
      <c r="BI116" s="3"/>
      <c r="BJ116" s="3"/>
      <c r="BK116" s="3"/>
      <c r="BL116" s="3"/>
    </row>
    <row r="117" spans="1:64" ht="15">
      <c r="A117" s="65" t="s">
        <v>388</v>
      </c>
      <c r="B117" s="66"/>
      <c r="C117" s="66" t="s">
        <v>64</v>
      </c>
      <c r="D117" s="67">
        <v>167.73650922343555</v>
      </c>
      <c r="E117" s="69"/>
      <c r="F117" s="94" t="s">
        <v>431</v>
      </c>
      <c r="G117" s="66"/>
      <c r="H117" s="70" t="s">
        <v>388</v>
      </c>
      <c r="I117" s="71"/>
      <c r="J117" s="71"/>
      <c r="K117" s="70"/>
      <c r="L117" s="74">
        <v>3.0010203432995524</v>
      </c>
      <c r="M117" s="75">
        <v>5232.38330078125</v>
      </c>
      <c r="N117" s="75">
        <v>4168.501953125</v>
      </c>
      <c r="O117" s="76"/>
      <c r="P117" s="77"/>
      <c r="Q117" s="77"/>
      <c r="R117" s="80"/>
      <c r="S117" s="48">
        <v>9</v>
      </c>
      <c r="T117" s="48">
        <v>0</v>
      </c>
      <c r="U117" s="49">
        <v>6.673687</v>
      </c>
      <c r="V117" s="49">
        <v>0.002353</v>
      </c>
      <c r="W117" s="49">
        <v>0.003662</v>
      </c>
      <c r="X117" s="49">
        <v>0.685188</v>
      </c>
      <c r="Y117" s="49">
        <v>0.25</v>
      </c>
      <c r="Z117" s="49">
        <v>0</v>
      </c>
      <c r="AA117" s="72">
        <v>117</v>
      </c>
      <c r="AB117" s="72"/>
      <c r="AC117" s="73"/>
      <c r="AD117" s="78" t="s">
        <v>603</v>
      </c>
      <c r="AE117" s="78" t="s">
        <v>718</v>
      </c>
      <c r="AF117" s="78" t="s">
        <v>822</v>
      </c>
      <c r="AG117" s="78" t="s">
        <v>934</v>
      </c>
      <c r="AH117" s="78"/>
      <c r="AI117" s="78" t="s">
        <v>1125</v>
      </c>
      <c r="AJ117" s="78">
        <v>500</v>
      </c>
      <c r="AK117" s="78"/>
      <c r="AL117" s="78" t="str">
        <f>REPLACE(INDEX(GroupVertices[Group],MATCH(Vertices[[#This Row],[Vertex]],GroupVertices[Vertex],0)),1,1,"")</f>
        <v>2</v>
      </c>
      <c r="AM117" s="48"/>
      <c r="AN117" s="48"/>
      <c r="AO117" s="48"/>
      <c r="AP117" s="48"/>
      <c r="AQ117" s="48"/>
      <c r="AR117" s="48"/>
      <c r="AS117" s="48"/>
      <c r="AT117" s="48"/>
      <c r="AU117" s="48"/>
      <c r="AV117" s="48"/>
      <c r="AW117" s="48"/>
      <c r="AX117" s="49"/>
      <c r="AY117" s="48"/>
      <c r="AZ117" s="49"/>
      <c r="BA117" s="48"/>
      <c r="BB117" s="49"/>
      <c r="BC117" s="48"/>
      <c r="BD117" s="49"/>
      <c r="BE117" s="48"/>
      <c r="BF117" s="48"/>
      <c r="BG117" s="48"/>
      <c r="BH117" s="2"/>
      <c r="BI117" s="3"/>
      <c r="BJ117" s="3"/>
      <c r="BK117" s="3"/>
      <c r="BL117" s="3"/>
    </row>
    <row r="118" spans="1:64" ht="15">
      <c r="A118" s="65" t="s">
        <v>265</v>
      </c>
      <c r="B118" s="66"/>
      <c r="C118" s="66" t="s">
        <v>64</v>
      </c>
      <c r="D118" s="67">
        <v>180.04997256331777</v>
      </c>
      <c r="E118" s="69"/>
      <c r="F118" s="94" t="s">
        <v>525</v>
      </c>
      <c r="G118" s="66"/>
      <c r="H118" s="70" t="s">
        <v>265</v>
      </c>
      <c r="I118" s="71"/>
      <c r="J118" s="71"/>
      <c r="K118" s="70"/>
      <c r="L118" s="74">
        <v>7.296226657780334</v>
      </c>
      <c r="M118" s="75">
        <v>7772.2392578125</v>
      </c>
      <c r="N118" s="75">
        <v>6507.4599609375</v>
      </c>
      <c r="O118" s="76"/>
      <c r="P118" s="77"/>
      <c r="Q118" s="77"/>
      <c r="R118" s="80"/>
      <c r="S118" s="48">
        <v>8</v>
      </c>
      <c r="T118" s="48">
        <v>4</v>
      </c>
      <c r="U118" s="49">
        <v>20.99881</v>
      </c>
      <c r="V118" s="49">
        <v>0.00237</v>
      </c>
      <c r="W118" s="49">
        <v>0.004073</v>
      </c>
      <c r="X118" s="49">
        <v>0.881301</v>
      </c>
      <c r="Y118" s="49">
        <v>0.17424242424242425</v>
      </c>
      <c r="Z118" s="49">
        <v>0</v>
      </c>
      <c r="AA118" s="72">
        <v>118</v>
      </c>
      <c r="AB118" s="72"/>
      <c r="AC118" s="73"/>
      <c r="AD118" s="78" t="s">
        <v>603</v>
      </c>
      <c r="AE118" s="96" t="s">
        <v>719</v>
      </c>
      <c r="AF118" s="78" t="s">
        <v>822</v>
      </c>
      <c r="AG118" s="78" t="s">
        <v>935</v>
      </c>
      <c r="AH118" s="78"/>
      <c r="AI118" s="78" t="s">
        <v>1126</v>
      </c>
      <c r="AJ118" s="78">
        <v>500</v>
      </c>
      <c r="AK118" s="78"/>
      <c r="AL118" s="78" t="str">
        <f>REPLACE(INDEX(GroupVertices[Group],MATCH(Vertices[[#This Row],[Vertex]],GroupVertices[Vertex],0)),1,1,"")</f>
        <v>3</v>
      </c>
      <c r="AM118" s="48"/>
      <c r="AN118" s="48"/>
      <c r="AO118" s="48"/>
      <c r="AP118" s="48"/>
      <c r="AQ118" s="48"/>
      <c r="AR118" s="48"/>
      <c r="AS118" s="112" t="s">
        <v>1279</v>
      </c>
      <c r="AT118" s="112" t="s">
        <v>1279</v>
      </c>
      <c r="AU118" s="112" t="s">
        <v>1279</v>
      </c>
      <c r="AV118" s="112" t="s">
        <v>1279</v>
      </c>
      <c r="AW118" s="112"/>
      <c r="AX118" s="114"/>
      <c r="AY118" s="112"/>
      <c r="AZ118" s="114"/>
      <c r="BA118" s="112"/>
      <c r="BB118" s="114"/>
      <c r="BC118" s="112"/>
      <c r="BD118" s="114"/>
      <c r="BE118" s="112"/>
      <c r="BF118" s="112">
        <v>1</v>
      </c>
      <c r="BG118" s="112">
        <v>1</v>
      </c>
      <c r="BH118" s="2"/>
      <c r="BI118" s="3"/>
      <c r="BJ118" s="3"/>
      <c r="BK118" s="3"/>
      <c r="BL118" s="3"/>
    </row>
    <row r="119" spans="1:64" ht="15">
      <c r="A119" s="65" t="s">
        <v>246</v>
      </c>
      <c r="B119" s="66"/>
      <c r="C119" s="66" t="s">
        <v>64</v>
      </c>
      <c r="D119" s="67">
        <v>189.52339542716095</v>
      </c>
      <c r="E119" s="69"/>
      <c r="F119" s="94" t="s">
        <v>526</v>
      </c>
      <c r="G119" s="66"/>
      <c r="H119" s="70" t="s">
        <v>246</v>
      </c>
      <c r="I119" s="71"/>
      <c r="J119" s="71"/>
      <c r="K119" s="70"/>
      <c r="L119" s="74">
        <v>10.600764510484503</v>
      </c>
      <c r="M119" s="75">
        <v>4613.11376953125</v>
      </c>
      <c r="N119" s="75">
        <v>7119.52587890625</v>
      </c>
      <c r="O119" s="76"/>
      <c r="P119" s="77"/>
      <c r="Q119" s="77"/>
      <c r="R119" s="80"/>
      <c r="S119" s="48">
        <v>10</v>
      </c>
      <c r="T119" s="48">
        <v>8</v>
      </c>
      <c r="U119" s="49">
        <v>32.019913</v>
      </c>
      <c r="V119" s="49">
        <v>0.002387</v>
      </c>
      <c r="W119" s="49">
        <v>0.005369</v>
      </c>
      <c r="X119" s="49">
        <v>1.102973</v>
      </c>
      <c r="Y119" s="49">
        <v>0.24761904761904763</v>
      </c>
      <c r="Z119" s="49">
        <v>0.2</v>
      </c>
      <c r="AA119" s="72">
        <v>119</v>
      </c>
      <c r="AB119" s="72"/>
      <c r="AC119" s="73"/>
      <c r="AD119" s="78" t="s">
        <v>603</v>
      </c>
      <c r="AE119" s="96" t="s">
        <v>720</v>
      </c>
      <c r="AF119" s="78" t="s">
        <v>822</v>
      </c>
      <c r="AG119" s="78" t="s">
        <v>936</v>
      </c>
      <c r="AH119" s="78"/>
      <c r="AI119" s="78" t="s">
        <v>1127</v>
      </c>
      <c r="AJ119" s="78">
        <v>500</v>
      </c>
      <c r="AK119" s="78"/>
      <c r="AL119" s="78" t="str">
        <f>REPLACE(INDEX(GroupVertices[Group],MATCH(Vertices[[#This Row],[Vertex]],GroupVertices[Vertex],0)),1,1,"")</f>
        <v>2</v>
      </c>
      <c r="AM119" s="48"/>
      <c r="AN119" s="48"/>
      <c r="AO119" s="48"/>
      <c r="AP119" s="48"/>
      <c r="AQ119" s="48"/>
      <c r="AR119" s="48"/>
      <c r="AS119" s="112" t="s">
        <v>1279</v>
      </c>
      <c r="AT119" s="112" t="s">
        <v>1279</v>
      </c>
      <c r="AU119" s="112" t="s">
        <v>1279</v>
      </c>
      <c r="AV119" s="112" t="s">
        <v>1279</v>
      </c>
      <c r="AW119" s="112"/>
      <c r="AX119" s="114"/>
      <c r="AY119" s="112"/>
      <c r="AZ119" s="114"/>
      <c r="BA119" s="112"/>
      <c r="BB119" s="114"/>
      <c r="BC119" s="112"/>
      <c r="BD119" s="114"/>
      <c r="BE119" s="112"/>
      <c r="BF119" s="112">
        <v>1</v>
      </c>
      <c r="BG119" s="112">
        <v>1</v>
      </c>
      <c r="BH119" s="2"/>
      <c r="BI119" s="3"/>
      <c r="BJ119" s="3"/>
      <c r="BK119" s="3"/>
      <c r="BL119" s="3"/>
    </row>
    <row r="120" spans="1:64" ht="15">
      <c r="A120" s="65" t="s">
        <v>332</v>
      </c>
      <c r="B120" s="66"/>
      <c r="C120" s="66" t="s">
        <v>64</v>
      </c>
      <c r="D120" s="67">
        <v>188.45230007167788</v>
      </c>
      <c r="E120" s="69"/>
      <c r="F120" s="94" t="s">
        <v>527</v>
      </c>
      <c r="G120" s="66"/>
      <c r="H120" s="70" t="s">
        <v>332</v>
      </c>
      <c r="I120" s="71"/>
      <c r="J120" s="71"/>
      <c r="K120" s="70"/>
      <c r="L120" s="74">
        <v>10.227142938121423</v>
      </c>
      <c r="M120" s="75">
        <v>6761.7548828125</v>
      </c>
      <c r="N120" s="75">
        <v>2663.980712890625</v>
      </c>
      <c r="O120" s="76"/>
      <c r="P120" s="77"/>
      <c r="Q120" s="77"/>
      <c r="R120" s="80"/>
      <c r="S120" s="48">
        <v>9</v>
      </c>
      <c r="T120" s="48">
        <v>6</v>
      </c>
      <c r="U120" s="49">
        <v>30.773832</v>
      </c>
      <c r="V120" s="49">
        <v>0.002381</v>
      </c>
      <c r="W120" s="49">
        <v>0.004992</v>
      </c>
      <c r="X120" s="49">
        <v>0.991266</v>
      </c>
      <c r="Y120" s="49">
        <v>0.16483516483516483</v>
      </c>
      <c r="Z120" s="49">
        <v>0.07142857142857142</v>
      </c>
      <c r="AA120" s="72">
        <v>120</v>
      </c>
      <c r="AB120" s="72"/>
      <c r="AC120" s="73"/>
      <c r="AD120" s="78" t="s">
        <v>603</v>
      </c>
      <c r="AE120" s="78" t="s">
        <v>721</v>
      </c>
      <c r="AF120" s="78" t="s">
        <v>822</v>
      </c>
      <c r="AG120" s="78" t="s">
        <v>937</v>
      </c>
      <c r="AH120" s="78"/>
      <c r="AI120" s="78" t="s">
        <v>1128</v>
      </c>
      <c r="AJ120" s="78">
        <v>500</v>
      </c>
      <c r="AK120" s="78"/>
      <c r="AL120" s="78" t="str">
        <f>REPLACE(INDEX(GroupVertices[Group],MATCH(Vertices[[#This Row],[Vertex]],GroupVertices[Vertex],0)),1,1,"")</f>
        <v>4</v>
      </c>
      <c r="AM120" s="48"/>
      <c r="AN120" s="48"/>
      <c r="AO120" s="48"/>
      <c r="AP120" s="48"/>
      <c r="AQ120" s="48"/>
      <c r="AR120" s="48"/>
      <c r="AS120" s="112" t="s">
        <v>1279</v>
      </c>
      <c r="AT120" s="112" t="s">
        <v>1279</v>
      </c>
      <c r="AU120" s="112" t="s">
        <v>1279</v>
      </c>
      <c r="AV120" s="112" t="s">
        <v>1279</v>
      </c>
      <c r="AW120" s="112"/>
      <c r="AX120" s="114"/>
      <c r="AY120" s="112"/>
      <c r="AZ120" s="114"/>
      <c r="BA120" s="112"/>
      <c r="BB120" s="114"/>
      <c r="BC120" s="112"/>
      <c r="BD120" s="114"/>
      <c r="BE120" s="112"/>
      <c r="BF120" s="112">
        <v>1</v>
      </c>
      <c r="BG120" s="112">
        <v>1</v>
      </c>
      <c r="BH120" s="2"/>
      <c r="BI120" s="3"/>
      <c r="BJ120" s="3"/>
      <c r="BK120" s="3"/>
      <c r="BL120" s="3"/>
    </row>
    <row r="121" spans="1:64" ht="15">
      <c r="A121" s="65" t="s">
        <v>389</v>
      </c>
      <c r="B121" s="66"/>
      <c r="C121" s="66" t="s">
        <v>64</v>
      </c>
      <c r="D121" s="67">
        <v>163.86240457929978</v>
      </c>
      <c r="E121" s="69"/>
      <c r="F121" s="94" t="s">
        <v>528</v>
      </c>
      <c r="G121" s="66"/>
      <c r="H121" s="70" t="s">
        <v>389</v>
      </c>
      <c r="I121" s="71"/>
      <c r="J121" s="71"/>
      <c r="K121" s="70"/>
      <c r="L121" s="74">
        <v>1.6496476002179619</v>
      </c>
      <c r="M121" s="75">
        <v>9062.6943359375</v>
      </c>
      <c r="N121" s="75">
        <v>1465.3707275390625</v>
      </c>
      <c r="O121" s="76"/>
      <c r="P121" s="77"/>
      <c r="Q121" s="77"/>
      <c r="R121" s="80"/>
      <c r="S121" s="48">
        <v>5</v>
      </c>
      <c r="T121" s="48">
        <v>0</v>
      </c>
      <c r="U121" s="49">
        <v>2.166667</v>
      </c>
      <c r="V121" s="49">
        <v>0.002331</v>
      </c>
      <c r="W121" s="49">
        <v>0.002219</v>
      </c>
      <c r="X121" s="49">
        <v>0.479447</v>
      </c>
      <c r="Y121" s="49">
        <v>0.3</v>
      </c>
      <c r="Z121" s="49">
        <v>0</v>
      </c>
      <c r="AA121" s="72">
        <v>121</v>
      </c>
      <c r="AB121" s="72"/>
      <c r="AC121" s="73"/>
      <c r="AD121" s="78" t="s">
        <v>603</v>
      </c>
      <c r="AE121" s="78" t="s">
        <v>722</v>
      </c>
      <c r="AF121" s="78" t="s">
        <v>822</v>
      </c>
      <c r="AG121" s="78" t="s">
        <v>938</v>
      </c>
      <c r="AH121" s="78"/>
      <c r="AI121" s="78">
        <v>0</v>
      </c>
      <c r="AJ121" s="78">
        <v>2</v>
      </c>
      <c r="AK121" s="78"/>
      <c r="AL121" s="78" t="str">
        <f>REPLACE(INDEX(GroupVertices[Group],MATCH(Vertices[[#This Row],[Vertex]],GroupVertices[Vertex],0)),1,1,"")</f>
        <v>6</v>
      </c>
      <c r="AM121" s="48"/>
      <c r="AN121" s="48"/>
      <c r="AO121" s="48"/>
      <c r="AP121" s="48"/>
      <c r="AQ121" s="48"/>
      <c r="AR121" s="48"/>
      <c r="AS121" s="48"/>
      <c r="AT121" s="48"/>
      <c r="AU121" s="48"/>
      <c r="AV121" s="48"/>
      <c r="AW121" s="48"/>
      <c r="AX121" s="49"/>
      <c r="AY121" s="48"/>
      <c r="AZ121" s="49"/>
      <c r="BA121" s="48"/>
      <c r="BB121" s="49"/>
      <c r="BC121" s="48"/>
      <c r="BD121" s="49"/>
      <c r="BE121" s="48"/>
      <c r="BF121" s="48"/>
      <c r="BG121" s="48"/>
      <c r="BH121" s="2"/>
      <c r="BI121" s="3"/>
      <c r="BJ121" s="3"/>
      <c r="BK121" s="3"/>
      <c r="BL121" s="3"/>
    </row>
    <row r="122" spans="1:64" ht="15">
      <c r="A122" s="65" t="s">
        <v>274</v>
      </c>
      <c r="B122" s="66"/>
      <c r="C122" s="66" t="s">
        <v>64</v>
      </c>
      <c r="D122" s="67">
        <v>345.0216912374807</v>
      </c>
      <c r="E122" s="69"/>
      <c r="F122" s="94" t="s">
        <v>529</v>
      </c>
      <c r="G122" s="66"/>
      <c r="H122" s="70" t="s">
        <v>274</v>
      </c>
      <c r="I122" s="71"/>
      <c r="J122" s="71"/>
      <c r="K122" s="70"/>
      <c r="L122" s="74">
        <v>64.84198354203231</v>
      </c>
      <c r="M122" s="75">
        <v>7211.85107421875</v>
      </c>
      <c r="N122" s="75">
        <v>7673.9892578125</v>
      </c>
      <c r="O122" s="76"/>
      <c r="P122" s="77"/>
      <c r="Q122" s="77"/>
      <c r="R122" s="80"/>
      <c r="S122" s="48">
        <v>33</v>
      </c>
      <c r="T122" s="48">
        <v>5</v>
      </c>
      <c r="U122" s="49">
        <v>212.922081</v>
      </c>
      <c r="V122" s="49">
        <v>0.002513</v>
      </c>
      <c r="W122" s="49">
        <v>0.011608</v>
      </c>
      <c r="X122" s="49">
        <v>2.323172</v>
      </c>
      <c r="Y122" s="49">
        <v>0.17222222222222222</v>
      </c>
      <c r="Z122" s="49">
        <v>0.05555555555555555</v>
      </c>
      <c r="AA122" s="72">
        <v>122</v>
      </c>
      <c r="AB122" s="72"/>
      <c r="AC122" s="73"/>
      <c r="AD122" s="78" t="s">
        <v>603</v>
      </c>
      <c r="AE122" s="96" t="s">
        <v>723</v>
      </c>
      <c r="AF122" s="78" t="s">
        <v>822</v>
      </c>
      <c r="AG122" s="78" t="s">
        <v>939</v>
      </c>
      <c r="AH122" s="78"/>
      <c r="AI122" s="78" t="s">
        <v>1129</v>
      </c>
      <c r="AJ122" s="78">
        <v>500</v>
      </c>
      <c r="AK122" s="78"/>
      <c r="AL122" s="78" t="str">
        <f>REPLACE(INDEX(GroupVertices[Group],MATCH(Vertices[[#This Row],[Vertex]],GroupVertices[Vertex],0)),1,1,"")</f>
        <v>3</v>
      </c>
      <c r="AM122" s="48"/>
      <c r="AN122" s="48"/>
      <c r="AO122" s="48"/>
      <c r="AP122" s="48"/>
      <c r="AQ122" s="48"/>
      <c r="AR122" s="48"/>
      <c r="AS122" s="112" t="s">
        <v>1279</v>
      </c>
      <c r="AT122" s="112" t="s">
        <v>1279</v>
      </c>
      <c r="AU122" s="112" t="s">
        <v>1279</v>
      </c>
      <c r="AV122" s="112" t="s">
        <v>1279</v>
      </c>
      <c r="AW122" s="112"/>
      <c r="AX122" s="114"/>
      <c r="AY122" s="112"/>
      <c r="AZ122" s="114"/>
      <c r="BA122" s="112"/>
      <c r="BB122" s="114"/>
      <c r="BC122" s="112"/>
      <c r="BD122" s="114"/>
      <c r="BE122" s="112"/>
      <c r="BF122" s="112">
        <v>1</v>
      </c>
      <c r="BG122" s="112">
        <v>1</v>
      </c>
      <c r="BH122" s="2"/>
      <c r="BI122" s="3"/>
      <c r="BJ122" s="3"/>
      <c r="BK122" s="3"/>
      <c r="BL122" s="3"/>
    </row>
    <row r="123" spans="1:64" ht="15">
      <c r="A123" s="65" t="s">
        <v>257</v>
      </c>
      <c r="B123" s="66"/>
      <c r="C123" s="66" t="s">
        <v>64</v>
      </c>
      <c r="D123" s="67">
        <v>173.25405729331183</v>
      </c>
      <c r="E123" s="69"/>
      <c r="F123" s="94" t="s">
        <v>530</v>
      </c>
      <c r="G123" s="66"/>
      <c r="H123" s="70" t="s">
        <v>257</v>
      </c>
      <c r="I123" s="71"/>
      <c r="J123" s="71"/>
      <c r="K123" s="70"/>
      <c r="L123" s="74">
        <v>4.9256622296667185</v>
      </c>
      <c r="M123" s="75">
        <v>4424.263671875</v>
      </c>
      <c r="N123" s="75">
        <v>6735.8251953125</v>
      </c>
      <c r="O123" s="76"/>
      <c r="P123" s="77"/>
      <c r="Q123" s="77"/>
      <c r="R123" s="80"/>
      <c r="S123" s="48">
        <v>4</v>
      </c>
      <c r="T123" s="48">
        <v>7</v>
      </c>
      <c r="U123" s="49">
        <v>13.092641</v>
      </c>
      <c r="V123" s="49">
        <v>0.002358</v>
      </c>
      <c r="W123" s="49">
        <v>0.003974</v>
      </c>
      <c r="X123" s="49">
        <v>0.770152</v>
      </c>
      <c r="Y123" s="49">
        <v>0.24444444444444444</v>
      </c>
      <c r="Z123" s="49">
        <v>0.1</v>
      </c>
      <c r="AA123" s="72">
        <v>123</v>
      </c>
      <c r="AB123" s="72"/>
      <c r="AC123" s="73"/>
      <c r="AD123" s="78" t="s">
        <v>603</v>
      </c>
      <c r="AE123" s="78" t="s">
        <v>724</v>
      </c>
      <c r="AF123" s="78" t="s">
        <v>822</v>
      </c>
      <c r="AG123" s="78" t="s">
        <v>940</v>
      </c>
      <c r="AH123" s="78"/>
      <c r="AI123" s="78" t="s">
        <v>1130</v>
      </c>
      <c r="AJ123" s="78">
        <v>322</v>
      </c>
      <c r="AK123" s="78"/>
      <c r="AL123" s="78" t="str">
        <f>REPLACE(INDEX(GroupVertices[Group],MATCH(Vertices[[#This Row],[Vertex]],GroupVertices[Vertex],0)),1,1,"")</f>
        <v>2</v>
      </c>
      <c r="AM123" s="48"/>
      <c r="AN123" s="48"/>
      <c r="AO123" s="48"/>
      <c r="AP123" s="48"/>
      <c r="AQ123" s="48"/>
      <c r="AR123" s="48"/>
      <c r="AS123" s="112" t="s">
        <v>1279</v>
      </c>
      <c r="AT123" s="112" t="s">
        <v>1279</v>
      </c>
      <c r="AU123" s="112" t="s">
        <v>1279</v>
      </c>
      <c r="AV123" s="112" t="s">
        <v>1279</v>
      </c>
      <c r="AW123" s="112"/>
      <c r="AX123" s="114"/>
      <c r="AY123" s="112"/>
      <c r="AZ123" s="114"/>
      <c r="BA123" s="112"/>
      <c r="BB123" s="114"/>
      <c r="BC123" s="112"/>
      <c r="BD123" s="114"/>
      <c r="BE123" s="112"/>
      <c r="BF123" s="112">
        <v>1</v>
      </c>
      <c r="BG123" s="112">
        <v>1</v>
      </c>
      <c r="BH123" s="2"/>
      <c r="BI123" s="3"/>
      <c r="BJ123" s="3"/>
      <c r="BK123" s="3"/>
      <c r="BL123" s="3"/>
    </row>
    <row r="124" spans="1:64" ht="15">
      <c r="A124" s="65" t="s">
        <v>258</v>
      </c>
      <c r="B124" s="66"/>
      <c r="C124" s="66" t="s">
        <v>64</v>
      </c>
      <c r="D124" s="67">
        <v>172.90979472502954</v>
      </c>
      <c r="E124" s="69"/>
      <c r="F124" s="94" t="s">
        <v>531</v>
      </c>
      <c r="G124" s="66"/>
      <c r="H124" s="70" t="s">
        <v>258</v>
      </c>
      <c r="I124" s="71"/>
      <c r="J124" s="71"/>
      <c r="K124" s="70"/>
      <c r="L124" s="74">
        <v>4.805575888699096</v>
      </c>
      <c r="M124" s="75">
        <v>4497.228515625</v>
      </c>
      <c r="N124" s="75">
        <v>7707.97998046875</v>
      </c>
      <c r="O124" s="76"/>
      <c r="P124" s="77"/>
      <c r="Q124" s="77"/>
      <c r="R124" s="80"/>
      <c r="S124" s="48">
        <v>5</v>
      </c>
      <c r="T124" s="48">
        <v>6</v>
      </c>
      <c r="U124" s="49">
        <v>12.692136</v>
      </c>
      <c r="V124" s="49">
        <v>0.002358</v>
      </c>
      <c r="W124" s="49">
        <v>0.003764</v>
      </c>
      <c r="X124" s="49">
        <v>0.769692</v>
      </c>
      <c r="Y124" s="49">
        <v>0.2222222222222222</v>
      </c>
      <c r="Z124" s="49">
        <v>0.1</v>
      </c>
      <c r="AA124" s="72">
        <v>124</v>
      </c>
      <c r="AB124" s="72"/>
      <c r="AC124" s="73"/>
      <c r="AD124" s="78" t="s">
        <v>603</v>
      </c>
      <c r="AE124" s="96" t="s">
        <v>725</v>
      </c>
      <c r="AF124" s="78" t="s">
        <v>822</v>
      </c>
      <c r="AG124" s="78" t="s">
        <v>941</v>
      </c>
      <c r="AH124" s="78"/>
      <c r="AI124" s="78" t="s">
        <v>1131</v>
      </c>
      <c r="AJ124" s="78">
        <v>500</v>
      </c>
      <c r="AK124" s="78"/>
      <c r="AL124" s="78" t="str">
        <f>REPLACE(INDEX(GroupVertices[Group],MATCH(Vertices[[#This Row],[Vertex]],GroupVertices[Vertex],0)),1,1,"")</f>
        <v>2</v>
      </c>
      <c r="AM124" s="48"/>
      <c r="AN124" s="48"/>
      <c r="AO124" s="48"/>
      <c r="AP124" s="48"/>
      <c r="AQ124" s="48"/>
      <c r="AR124" s="48"/>
      <c r="AS124" s="112" t="s">
        <v>1279</v>
      </c>
      <c r="AT124" s="112" t="s">
        <v>1279</v>
      </c>
      <c r="AU124" s="112" t="s">
        <v>1279</v>
      </c>
      <c r="AV124" s="112" t="s">
        <v>1279</v>
      </c>
      <c r="AW124" s="112"/>
      <c r="AX124" s="114"/>
      <c r="AY124" s="112"/>
      <c r="AZ124" s="114"/>
      <c r="BA124" s="112"/>
      <c r="BB124" s="114"/>
      <c r="BC124" s="112"/>
      <c r="BD124" s="114"/>
      <c r="BE124" s="112"/>
      <c r="BF124" s="112">
        <v>1</v>
      </c>
      <c r="BG124" s="112">
        <v>1</v>
      </c>
      <c r="BH124" s="2"/>
      <c r="BI124" s="3"/>
      <c r="BJ124" s="3"/>
      <c r="BK124" s="3"/>
      <c r="BL124" s="3"/>
    </row>
    <row r="125" spans="1:64" ht="15">
      <c r="A125" s="65" t="s">
        <v>259</v>
      </c>
      <c r="B125" s="66"/>
      <c r="C125" s="66" t="s">
        <v>64</v>
      </c>
      <c r="D125" s="67">
        <v>164.10594946952367</v>
      </c>
      <c r="E125" s="69"/>
      <c r="F125" s="94" t="s">
        <v>431</v>
      </c>
      <c r="G125" s="66"/>
      <c r="H125" s="70" t="s">
        <v>259</v>
      </c>
      <c r="I125" s="71"/>
      <c r="J125" s="71"/>
      <c r="K125" s="70"/>
      <c r="L125" s="74">
        <v>1.734601404153941</v>
      </c>
      <c r="M125" s="75">
        <v>4648.98876953125</v>
      </c>
      <c r="N125" s="75">
        <v>9137.017578125</v>
      </c>
      <c r="O125" s="76"/>
      <c r="P125" s="77"/>
      <c r="Q125" s="77"/>
      <c r="R125" s="80"/>
      <c r="S125" s="48">
        <v>3</v>
      </c>
      <c r="T125" s="48">
        <v>4</v>
      </c>
      <c r="U125" s="49">
        <v>2.45</v>
      </c>
      <c r="V125" s="49">
        <v>0.002336</v>
      </c>
      <c r="W125" s="49">
        <v>0.002608</v>
      </c>
      <c r="X125" s="49">
        <v>0.518313</v>
      </c>
      <c r="Y125" s="49">
        <v>0.3333333333333333</v>
      </c>
      <c r="Z125" s="49">
        <v>0.16666666666666666</v>
      </c>
      <c r="AA125" s="72">
        <v>125</v>
      </c>
      <c r="AB125" s="72"/>
      <c r="AC125" s="73"/>
      <c r="AD125" s="78" t="s">
        <v>603</v>
      </c>
      <c r="AE125" s="96" t="s">
        <v>726</v>
      </c>
      <c r="AF125" s="78" t="s">
        <v>822</v>
      </c>
      <c r="AG125" s="78" t="s">
        <v>942</v>
      </c>
      <c r="AH125" s="78"/>
      <c r="AI125" s="78" t="s">
        <v>1132</v>
      </c>
      <c r="AJ125" s="78">
        <v>500</v>
      </c>
      <c r="AK125" s="78"/>
      <c r="AL125" s="78" t="str">
        <f>REPLACE(INDEX(GroupVertices[Group],MATCH(Vertices[[#This Row],[Vertex]],GroupVertices[Vertex],0)),1,1,"")</f>
        <v>2</v>
      </c>
      <c r="AM125" s="48"/>
      <c r="AN125" s="48"/>
      <c r="AO125" s="48"/>
      <c r="AP125" s="48"/>
      <c r="AQ125" s="48"/>
      <c r="AR125" s="48"/>
      <c r="AS125" s="112" t="s">
        <v>1279</v>
      </c>
      <c r="AT125" s="112" t="s">
        <v>1279</v>
      </c>
      <c r="AU125" s="112" t="s">
        <v>1279</v>
      </c>
      <c r="AV125" s="112" t="s">
        <v>1279</v>
      </c>
      <c r="AW125" s="112"/>
      <c r="AX125" s="114"/>
      <c r="AY125" s="112"/>
      <c r="AZ125" s="114"/>
      <c r="BA125" s="112"/>
      <c r="BB125" s="114"/>
      <c r="BC125" s="112"/>
      <c r="BD125" s="114"/>
      <c r="BE125" s="112"/>
      <c r="BF125" s="112">
        <v>1</v>
      </c>
      <c r="BG125" s="112">
        <v>1</v>
      </c>
      <c r="BH125" s="2"/>
      <c r="BI125" s="3"/>
      <c r="BJ125" s="3"/>
      <c r="BK125" s="3"/>
      <c r="BL125" s="3"/>
    </row>
    <row r="126" spans="1:64" ht="15">
      <c r="A126" s="65" t="s">
        <v>288</v>
      </c>
      <c r="B126" s="66"/>
      <c r="C126" s="66" t="s">
        <v>64</v>
      </c>
      <c r="D126" s="67">
        <v>235.5201434989927</v>
      </c>
      <c r="E126" s="69"/>
      <c r="F126" s="94" t="s">
        <v>532</v>
      </c>
      <c r="G126" s="66"/>
      <c r="H126" s="70" t="s">
        <v>288</v>
      </c>
      <c r="I126" s="71"/>
      <c r="J126" s="71"/>
      <c r="K126" s="70"/>
      <c r="L126" s="74">
        <v>26.645439945040447</v>
      </c>
      <c r="M126" s="75">
        <v>4453.626953125</v>
      </c>
      <c r="N126" s="75">
        <v>5942.166015625</v>
      </c>
      <c r="O126" s="76"/>
      <c r="P126" s="77"/>
      <c r="Q126" s="77"/>
      <c r="R126" s="80"/>
      <c r="S126" s="48">
        <v>4</v>
      </c>
      <c r="T126" s="48">
        <v>21</v>
      </c>
      <c r="U126" s="49">
        <v>85.531184</v>
      </c>
      <c r="V126" s="49">
        <v>0.002445</v>
      </c>
      <c r="W126" s="49">
        <v>0.008874</v>
      </c>
      <c r="X126" s="49">
        <v>1.610415</v>
      </c>
      <c r="Y126" s="49">
        <v>0.20833333333333334</v>
      </c>
      <c r="Z126" s="49">
        <v>0</v>
      </c>
      <c r="AA126" s="72">
        <v>126</v>
      </c>
      <c r="AB126" s="72"/>
      <c r="AC126" s="73"/>
      <c r="AD126" s="78" t="s">
        <v>603</v>
      </c>
      <c r="AE126" s="78" t="s">
        <v>727</v>
      </c>
      <c r="AF126" s="78" t="s">
        <v>822</v>
      </c>
      <c r="AG126" s="78" t="s">
        <v>943</v>
      </c>
      <c r="AH126" s="78"/>
      <c r="AI126" s="78" t="s">
        <v>1133</v>
      </c>
      <c r="AJ126" s="78">
        <v>500</v>
      </c>
      <c r="AK126" s="78"/>
      <c r="AL126" s="78" t="str">
        <f>REPLACE(INDEX(GroupVertices[Group],MATCH(Vertices[[#This Row],[Vertex]],GroupVertices[Vertex],0)),1,1,"")</f>
        <v>2</v>
      </c>
      <c r="AM126" s="48"/>
      <c r="AN126" s="48"/>
      <c r="AO126" s="48"/>
      <c r="AP126" s="48"/>
      <c r="AQ126" s="48"/>
      <c r="AR126" s="48"/>
      <c r="AS126" s="112" t="s">
        <v>1279</v>
      </c>
      <c r="AT126" s="112" t="s">
        <v>1279</v>
      </c>
      <c r="AU126" s="112" t="s">
        <v>1279</v>
      </c>
      <c r="AV126" s="112" t="s">
        <v>1279</v>
      </c>
      <c r="AW126" s="112"/>
      <c r="AX126" s="114"/>
      <c r="AY126" s="112"/>
      <c r="AZ126" s="114"/>
      <c r="BA126" s="112"/>
      <c r="BB126" s="114"/>
      <c r="BC126" s="112"/>
      <c r="BD126" s="114"/>
      <c r="BE126" s="112"/>
      <c r="BF126" s="112">
        <v>1</v>
      </c>
      <c r="BG126" s="112">
        <v>1</v>
      </c>
      <c r="BH126" s="2"/>
      <c r="BI126" s="3"/>
      <c r="BJ126" s="3"/>
      <c r="BK126" s="3"/>
      <c r="BL126" s="3"/>
    </row>
    <row r="127" spans="1:64" ht="15">
      <c r="A127" s="65" t="s">
        <v>349</v>
      </c>
      <c r="B127" s="66"/>
      <c r="C127" s="66" t="s">
        <v>64</v>
      </c>
      <c r="D127" s="67">
        <v>175.6558522634566</v>
      </c>
      <c r="E127" s="69"/>
      <c r="F127" s="94" t="s">
        <v>464</v>
      </c>
      <c r="G127" s="66"/>
      <c r="H127" s="70" t="s">
        <v>349</v>
      </c>
      <c r="I127" s="71"/>
      <c r="J127" s="71"/>
      <c r="K127" s="70"/>
      <c r="L127" s="74">
        <v>5.76346103875082</v>
      </c>
      <c r="M127" s="75">
        <v>4934.43017578125</v>
      </c>
      <c r="N127" s="75">
        <v>5832.115234375</v>
      </c>
      <c r="O127" s="76"/>
      <c r="P127" s="77"/>
      <c r="Q127" s="77"/>
      <c r="R127" s="80"/>
      <c r="S127" s="48">
        <v>9</v>
      </c>
      <c r="T127" s="48">
        <v>9</v>
      </c>
      <c r="U127" s="49">
        <v>15.886819</v>
      </c>
      <c r="V127" s="49">
        <v>0.002392</v>
      </c>
      <c r="W127" s="49">
        <v>0.006997</v>
      </c>
      <c r="X127" s="49">
        <v>1.078726</v>
      </c>
      <c r="Y127" s="49">
        <v>0.31666666666666665</v>
      </c>
      <c r="Z127" s="49">
        <v>0.125</v>
      </c>
      <c r="AA127" s="72">
        <v>127</v>
      </c>
      <c r="AB127" s="72"/>
      <c r="AC127" s="73"/>
      <c r="AD127" s="78" t="s">
        <v>603</v>
      </c>
      <c r="AE127" s="96" t="s">
        <v>728</v>
      </c>
      <c r="AF127" s="78" t="s">
        <v>822</v>
      </c>
      <c r="AG127" s="78" t="s">
        <v>944</v>
      </c>
      <c r="AH127" s="78"/>
      <c r="AI127" s="78" t="s">
        <v>1134</v>
      </c>
      <c r="AJ127" s="78">
        <v>500</v>
      </c>
      <c r="AK127" s="78"/>
      <c r="AL127" s="78" t="str">
        <f>REPLACE(INDEX(GroupVertices[Group],MATCH(Vertices[[#This Row],[Vertex]],GroupVertices[Vertex],0)),1,1,"")</f>
        <v>2</v>
      </c>
      <c r="AM127" s="48"/>
      <c r="AN127" s="48"/>
      <c r="AO127" s="48"/>
      <c r="AP127" s="48"/>
      <c r="AQ127" s="48"/>
      <c r="AR127" s="48"/>
      <c r="AS127" s="112" t="s">
        <v>1279</v>
      </c>
      <c r="AT127" s="112" t="s">
        <v>1279</v>
      </c>
      <c r="AU127" s="112" t="s">
        <v>1279</v>
      </c>
      <c r="AV127" s="112" t="s">
        <v>1279</v>
      </c>
      <c r="AW127" s="112"/>
      <c r="AX127" s="114"/>
      <c r="AY127" s="112"/>
      <c r="AZ127" s="114"/>
      <c r="BA127" s="112"/>
      <c r="BB127" s="114"/>
      <c r="BC127" s="112"/>
      <c r="BD127" s="114"/>
      <c r="BE127" s="112"/>
      <c r="BF127" s="112">
        <v>1</v>
      </c>
      <c r="BG127" s="112">
        <v>1</v>
      </c>
      <c r="BH127" s="2"/>
      <c r="BI127" s="3"/>
      <c r="BJ127" s="3"/>
      <c r="BK127" s="3"/>
      <c r="BL127" s="3"/>
    </row>
    <row r="128" spans="1:64" ht="15">
      <c r="A128" s="65" t="s">
        <v>351</v>
      </c>
      <c r="B128" s="66"/>
      <c r="C128" s="66" t="s">
        <v>64</v>
      </c>
      <c r="D128" s="67">
        <v>208.95684957541638</v>
      </c>
      <c r="E128" s="69"/>
      <c r="F128" s="94" t="s">
        <v>533</v>
      </c>
      <c r="G128" s="66"/>
      <c r="H128" s="70" t="s">
        <v>351</v>
      </c>
      <c r="I128" s="71"/>
      <c r="J128" s="71"/>
      <c r="K128" s="70"/>
      <c r="L128" s="74">
        <v>17.37957991487242</v>
      </c>
      <c r="M128" s="75">
        <v>7838.8212890625</v>
      </c>
      <c r="N128" s="75">
        <v>2459.903076171875</v>
      </c>
      <c r="O128" s="76"/>
      <c r="P128" s="77"/>
      <c r="Q128" s="77"/>
      <c r="R128" s="80"/>
      <c r="S128" s="48">
        <v>13</v>
      </c>
      <c r="T128" s="48">
        <v>12</v>
      </c>
      <c r="U128" s="49">
        <v>54.628225</v>
      </c>
      <c r="V128" s="49">
        <v>0.002421</v>
      </c>
      <c r="W128" s="49">
        <v>0.007872</v>
      </c>
      <c r="X128" s="49">
        <v>1.392413</v>
      </c>
      <c r="Y128" s="49">
        <v>0.21666666666666667</v>
      </c>
      <c r="Z128" s="49">
        <v>0.19047619047619047</v>
      </c>
      <c r="AA128" s="72">
        <v>128</v>
      </c>
      <c r="AB128" s="72"/>
      <c r="AC128" s="73"/>
      <c r="AD128" s="78" t="s">
        <v>603</v>
      </c>
      <c r="AE128" s="96" t="s">
        <v>729</v>
      </c>
      <c r="AF128" s="78" t="s">
        <v>822</v>
      </c>
      <c r="AG128" s="78" t="s">
        <v>945</v>
      </c>
      <c r="AH128" s="78"/>
      <c r="AI128" s="78" t="s">
        <v>1135</v>
      </c>
      <c r="AJ128" s="78">
        <v>500</v>
      </c>
      <c r="AK128" s="78"/>
      <c r="AL128" s="78" t="str">
        <f>REPLACE(INDEX(GroupVertices[Group],MATCH(Vertices[[#This Row],[Vertex]],GroupVertices[Vertex],0)),1,1,"")</f>
        <v>4</v>
      </c>
      <c r="AM128" s="48"/>
      <c r="AN128" s="48"/>
      <c r="AO128" s="48"/>
      <c r="AP128" s="48"/>
      <c r="AQ128" s="48"/>
      <c r="AR128" s="48"/>
      <c r="AS128" s="112" t="s">
        <v>1279</v>
      </c>
      <c r="AT128" s="112" t="s">
        <v>1279</v>
      </c>
      <c r="AU128" s="112" t="s">
        <v>1279</v>
      </c>
      <c r="AV128" s="112" t="s">
        <v>1279</v>
      </c>
      <c r="AW128" s="112"/>
      <c r="AX128" s="114"/>
      <c r="AY128" s="112"/>
      <c r="AZ128" s="114"/>
      <c r="BA128" s="112"/>
      <c r="BB128" s="114"/>
      <c r="BC128" s="112"/>
      <c r="BD128" s="114"/>
      <c r="BE128" s="112"/>
      <c r="BF128" s="112">
        <v>1</v>
      </c>
      <c r="BG128" s="112">
        <v>1</v>
      </c>
      <c r="BH128" s="2"/>
      <c r="BI128" s="3"/>
      <c r="BJ128" s="3"/>
      <c r="BK128" s="3"/>
      <c r="BL128" s="3"/>
    </row>
    <row r="129" spans="1:64" ht="15">
      <c r="A129" s="65" t="s">
        <v>356</v>
      </c>
      <c r="B129" s="66"/>
      <c r="C129" s="66" t="s">
        <v>64</v>
      </c>
      <c r="D129" s="67">
        <v>174.15309056013632</v>
      </c>
      <c r="E129" s="69"/>
      <c r="F129" s="94" t="s">
        <v>534</v>
      </c>
      <c r="G129" s="66"/>
      <c r="H129" s="70" t="s">
        <v>356</v>
      </c>
      <c r="I129" s="71"/>
      <c r="J129" s="71"/>
      <c r="K129" s="70"/>
      <c r="L129" s="74">
        <v>5.239264768449266</v>
      </c>
      <c r="M129" s="75">
        <v>4928.572265625</v>
      </c>
      <c r="N129" s="75">
        <v>6685.8017578125</v>
      </c>
      <c r="O129" s="76"/>
      <c r="P129" s="77"/>
      <c r="Q129" s="77"/>
      <c r="R129" s="80"/>
      <c r="S129" s="48">
        <v>11</v>
      </c>
      <c r="T129" s="48">
        <v>5</v>
      </c>
      <c r="U129" s="49">
        <v>14.13855</v>
      </c>
      <c r="V129" s="49">
        <v>0.002381</v>
      </c>
      <c r="W129" s="49">
        <v>0.005655</v>
      </c>
      <c r="X129" s="49">
        <v>0.968247</v>
      </c>
      <c r="Y129" s="49">
        <v>0.3241758241758242</v>
      </c>
      <c r="Z129" s="49">
        <v>0.14285714285714285</v>
      </c>
      <c r="AA129" s="72">
        <v>129</v>
      </c>
      <c r="AB129" s="72"/>
      <c r="AC129" s="73"/>
      <c r="AD129" s="78" t="s">
        <v>603</v>
      </c>
      <c r="AE129" s="96" t="s">
        <v>730</v>
      </c>
      <c r="AF129" s="78" t="s">
        <v>822</v>
      </c>
      <c r="AG129" s="78" t="s">
        <v>946</v>
      </c>
      <c r="AH129" s="78"/>
      <c r="AI129" s="78" t="s">
        <v>1136</v>
      </c>
      <c r="AJ129" s="78">
        <v>500</v>
      </c>
      <c r="AK129" s="78"/>
      <c r="AL129" s="78" t="str">
        <f>REPLACE(INDEX(GroupVertices[Group],MATCH(Vertices[[#This Row],[Vertex]],GroupVertices[Vertex],0)),1,1,"")</f>
        <v>2</v>
      </c>
      <c r="AM129" s="48"/>
      <c r="AN129" s="48"/>
      <c r="AO129" s="48"/>
      <c r="AP129" s="48"/>
      <c r="AQ129" s="48"/>
      <c r="AR129" s="48"/>
      <c r="AS129" s="112" t="s">
        <v>1279</v>
      </c>
      <c r="AT129" s="112" t="s">
        <v>1279</v>
      </c>
      <c r="AU129" s="112" t="s">
        <v>1279</v>
      </c>
      <c r="AV129" s="112" t="s">
        <v>1279</v>
      </c>
      <c r="AW129" s="112"/>
      <c r="AX129" s="114"/>
      <c r="AY129" s="112"/>
      <c r="AZ129" s="114"/>
      <c r="BA129" s="112"/>
      <c r="BB129" s="114"/>
      <c r="BC129" s="112"/>
      <c r="BD129" s="114"/>
      <c r="BE129" s="112"/>
      <c r="BF129" s="112">
        <v>1</v>
      </c>
      <c r="BG129" s="112">
        <v>1</v>
      </c>
      <c r="BH129" s="2"/>
      <c r="BI129" s="3"/>
      <c r="BJ129" s="3"/>
      <c r="BK129" s="3"/>
      <c r="BL129" s="3"/>
    </row>
    <row r="130" spans="1:64" ht="15">
      <c r="A130" s="65" t="s">
        <v>390</v>
      </c>
      <c r="B130" s="66"/>
      <c r="C130" s="66" t="s">
        <v>64</v>
      </c>
      <c r="D130" s="67">
        <v>162</v>
      </c>
      <c r="E130" s="69"/>
      <c r="F130" s="94" t="s">
        <v>535</v>
      </c>
      <c r="G130" s="66"/>
      <c r="H130" s="70" t="s">
        <v>390</v>
      </c>
      <c r="I130" s="71"/>
      <c r="J130" s="71"/>
      <c r="K130" s="70"/>
      <c r="L130" s="74">
        <v>1</v>
      </c>
      <c r="M130" s="75">
        <v>3107.90478515625</v>
      </c>
      <c r="N130" s="75">
        <v>3124.506103515625</v>
      </c>
      <c r="O130" s="76"/>
      <c r="P130" s="77"/>
      <c r="Q130" s="77"/>
      <c r="R130" s="80"/>
      <c r="S130" s="48">
        <v>1</v>
      </c>
      <c r="T130" s="48">
        <v>0</v>
      </c>
      <c r="U130" s="49">
        <v>0</v>
      </c>
      <c r="V130" s="49">
        <v>0.002309</v>
      </c>
      <c r="W130" s="49">
        <v>0.001263</v>
      </c>
      <c r="X130" s="49">
        <v>0.221608</v>
      </c>
      <c r="Y130" s="49">
        <v>0</v>
      </c>
      <c r="Z130" s="49">
        <v>0</v>
      </c>
      <c r="AA130" s="72">
        <v>130</v>
      </c>
      <c r="AB130" s="72"/>
      <c r="AC130" s="73"/>
      <c r="AD130" s="78" t="s">
        <v>603</v>
      </c>
      <c r="AE130" s="78" t="s">
        <v>731</v>
      </c>
      <c r="AF130" s="78" t="s">
        <v>822</v>
      </c>
      <c r="AG130" s="78" t="s">
        <v>947</v>
      </c>
      <c r="AH130" s="78"/>
      <c r="AI130" s="78" t="s">
        <v>1137</v>
      </c>
      <c r="AJ130" s="78">
        <v>19</v>
      </c>
      <c r="AK130" s="78"/>
      <c r="AL130" s="78" t="str">
        <f>REPLACE(INDEX(GroupVertices[Group],MATCH(Vertices[[#This Row],[Vertex]],GroupVertices[Vertex],0)),1,1,"")</f>
        <v>1</v>
      </c>
      <c r="AM130" s="48"/>
      <c r="AN130" s="48"/>
      <c r="AO130" s="48"/>
      <c r="AP130" s="48"/>
      <c r="AQ130" s="48"/>
      <c r="AR130" s="48"/>
      <c r="AS130" s="48"/>
      <c r="AT130" s="48"/>
      <c r="AU130" s="48"/>
      <c r="AV130" s="48"/>
      <c r="AW130" s="48"/>
      <c r="AX130" s="49"/>
      <c r="AY130" s="48"/>
      <c r="AZ130" s="49"/>
      <c r="BA130" s="48"/>
      <c r="BB130" s="49"/>
      <c r="BC130" s="48"/>
      <c r="BD130" s="49"/>
      <c r="BE130" s="48"/>
      <c r="BF130" s="48"/>
      <c r="BG130" s="48"/>
      <c r="BH130" s="2"/>
      <c r="BI130" s="3"/>
      <c r="BJ130" s="3"/>
      <c r="BK130" s="3"/>
      <c r="BL130" s="3"/>
    </row>
    <row r="131" spans="1:64" ht="15">
      <c r="A131" s="65" t="s">
        <v>391</v>
      </c>
      <c r="B131" s="66"/>
      <c r="C131" s="66" t="s">
        <v>64</v>
      </c>
      <c r="D131" s="67">
        <v>162</v>
      </c>
      <c r="E131" s="69"/>
      <c r="F131" s="94" t="s">
        <v>536</v>
      </c>
      <c r="G131" s="66"/>
      <c r="H131" s="70" t="s">
        <v>391</v>
      </c>
      <c r="I131" s="71"/>
      <c r="J131" s="71"/>
      <c r="K131" s="70"/>
      <c r="L131" s="74">
        <v>1</v>
      </c>
      <c r="M131" s="75">
        <v>497.9308166503906</v>
      </c>
      <c r="N131" s="75">
        <v>5770.74658203125</v>
      </c>
      <c r="O131" s="76"/>
      <c r="P131" s="77"/>
      <c r="Q131" s="77"/>
      <c r="R131" s="80"/>
      <c r="S131" s="48">
        <v>1</v>
      </c>
      <c r="T131" s="48">
        <v>0</v>
      </c>
      <c r="U131" s="49">
        <v>0</v>
      </c>
      <c r="V131" s="49">
        <v>0.002309</v>
      </c>
      <c r="W131" s="49">
        <v>0.001263</v>
      </c>
      <c r="X131" s="49">
        <v>0.221608</v>
      </c>
      <c r="Y131" s="49">
        <v>0</v>
      </c>
      <c r="Z131" s="49">
        <v>0</v>
      </c>
      <c r="AA131" s="72">
        <v>131</v>
      </c>
      <c r="AB131" s="72"/>
      <c r="AC131" s="73"/>
      <c r="AD131" s="78" t="s">
        <v>603</v>
      </c>
      <c r="AE131" s="78" t="s">
        <v>732</v>
      </c>
      <c r="AF131" s="78" t="s">
        <v>822</v>
      </c>
      <c r="AG131" s="78" t="s">
        <v>948</v>
      </c>
      <c r="AH131" s="78"/>
      <c r="AI131" s="78">
        <v>0</v>
      </c>
      <c r="AJ131" s="78">
        <v>3</v>
      </c>
      <c r="AK131" s="78"/>
      <c r="AL131" s="78" t="str">
        <f>REPLACE(INDEX(GroupVertices[Group],MATCH(Vertices[[#This Row],[Vertex]],GroupVertices[Vertex],0)),1,1,"")</f>
        <v>1</v>
      </c>
      <c r="AM131" s="48"/>
      <c r="AN131" s="48"/>
      <c r="AO131" s="48"/>
      <c r="AP131" s="48"/>
      <c r="AQ131" s="48"/>
      <c r="AR131" s="48"/>
      <c r="AS131" s="48"/>
      <c r="AT131" s="48"/>
      <c r="AU131" s="48"/>
      <c r="AV131" s="48"/>
      <c r="AW131" s="48"/>
      <c r="AX131" s="49"/>
      <c r="AY131" s="48"/>
      <c r="AZ131" s="49"/>
      <c r="BA131" s="48"/>
      <c r="BB131" s="49"/>
      <c r="BC131" s="48"/>
      <c r="BD131" s="49"/>
      <c r="BE131" s="48"/>
      <c r="BF131" s="48"/>
      <c r="BG131" s="48"/>
      <c r="BH131" s="2"/>
      <c r="BI131" s="3"/>
      <c r="BJ131" s="3"/>
      <c r="BK131" s="3"/>
      <c r="BL131" s="3"/>
    </row>
    <row r="132" spans="1:64" ht="15">
      <c r="A132" s="65" t="s">
        <v>237</v>
      </c>
      <c r="B132" s="66"/>
      <c r="C132" s="66" t="s">
        <v>64</v>
      </c>
      <c r="D132" s="67">
        <v>163.11744257566562</v>
      </c>
      <c r="E132" s="69"/>
      <c r="F132" s="94" t="s">
        <v>537</v>
      </c>
      <c r="G132" s="66"/>
      <c r="H132" s="70" t="s">
        <v>237</v>
      </c>
      <c r="I132" s="71"/>
      <c r="J132" s="71"/>
      <c r="K132" s="70"/>
      <c r="L132" s="74">
        <v>1.3897885001633157</v>
      </c>
      <c r="M132" s="75">
        <v>3608.66162109375</v>
      </c>
      <c r="N132" s="75">
        <v>6393.08740234375</v>
      </c>
      <c r="O132" s="76"/>
      <c r="P132" s="77"/>
      <c r="Q132" s="77"/>
      <c r="R132" s="80"/>
      <c r="S132" s="48">
        <v>1</v>
      </c>
      <c r="T132" s="48">
        <v>3</v>
      </c>
      <c r="U132" s="49">
        <v>1.3</v>
      </c>
      <c r="V132" s="49">
        <v>0.002326</v>
      </c>
      <c r="W132" s="49">
        <v>0.001865</v>
      </c>
      <c r="X132" s="49">
        <v>0.446279</v>
      </c>
      <c r="Y132" s="49">
        <v>0.25</v>
      </c>
      <c r="Z132" s="49">
        <v>0</v>
      </c>
      <c r="AA132" s="72">
        <v>132</v>
      </c>
      <c r="AB132" s="72"/>
      <c r="AC132" s="73"/>
      <c r="AD132" s="78" t="s">
        <v>603</v>
      </c>
      <c r="AE132" s="78" t="s">
        <v>733</v>
      </c>
      <c r="AF132" s="78" t="s">
        <v>822</v>
      </c>
      <c r="AG132" s="78" t="s">
        <v>949</v>
      </c>
      <c r="AH132" s="78"/>
      <c r="AI132" s="78" t="s">
        <v>1138</v>
      </c>
      <c r="AJ132" s="78">
        <v>188</v>
      </c>
      <c r="AK132" s="78"/>
      <c r="AL132" s="78" t="str">
        <f>REPLACE(INDEX(GroupVertices[Group],MATCH(Vertices[[#This Row],[Vertex]],GroupVertices[Vertex],0)),1,1,"")</f>
        <v>2</v>
      </c>
      <c r="AM132" s="48"/>
      <c r="AN132" s="48"/>
      <c r="AO132" s="48"/>
      <c r="AP132" s="48"/>
      <c r="AQ132" s="48"/>
      <c r="AR132" s="48"/>
      <c r="AS132" s="112" t="s">
        <v>1279</v>
      </c>
      <c r="AT132" s="112" t="s">
        <v>1279</v>
      </c>
      <c r="AU132" s="112" t="s">
        <v>1279</v>
      </c>
      <c r="AV132" s="112" t="s">
        <v>1279</v>
      </c>
      <c r="AW132" s="112"/>
      <c r="AX132" s="114"/>
      <c r="AY132" s="112"/>
      <c r="AZ132" s="114"/>
      <c r="BA132" s="112"/>
      <c r="BB132" s="114"/>
      <c r="BC132" s="112"/>
      <c r="BD132" s="114"/>
      <c r="BE132" s="112"/>
      <c r="BF132" s="112">
        <v>1</v>
      </c>
      <c r="BG132" s="112">
        <v>1</v>
      </c>
      <c r="BH132" s="2"/>
      <c r="BI132" s="3"/>
      <c r="BJ132" s="3"/>
      <c r="BK132" s="3"/>
      <c r="BL132" s="3"/>
    </row>
    <row r="133" spans="1:64" ht="15">
      <c r="A133" s="65" t="s">
        <v>392</v>
      </c>
      <c r="B133" s="66"/>
      <c r="C133" s="66" t="s">
        <v>64</v>
      </c>
      <c r="D133" s="67">
        <v>164.43545148095262</v>
      </c>
      <c r="E133" s="69"/>
      <c r="F133" s="94" t="s">
        <v>538</v>
      </c>
      <c r="G133" s="66"/>
      <c r="H133" s="70" t="s">
        <v>392</v>
      </c>
      <c r="I133" s="71"/>
      <c r="J133" s="71"/>
      <c r="K133" s="70"/>
      <c r="L133" s="74">
        <v>1.8495389388717136</v>
      </c>
      <c r="M133" s="75">
        <v>3991.536376953125</v>
      </c>
      <c r="N133" s="75">
        <v>5581.5888671875</v>
      </c>
      <c r="O133" s="76"/>
      <c r="P133" s="77"/>
      <c r="Q133" s="77"/>
      <c r="R133" s="80"/>
      <c r="S133" s="48">
        <v>6</v>
      </c>
      <c r="T133" s="48">
        <v>0</v>
      </c>
      <c r="U133" s="49">
        <v>2.833333</v>
      </c>
      <c r="V133" s="49">
        <v>0.002336</v>
      </c>
      <c r="W133" s="49">
        <v>0.002592</v>
      </c>
      <c r="X133" s="49">
        <v>0.579733</v>
      </c>
      <c r="Y133" s="49">
        <v>0.43333333333333335</v>
      </c>
      <c r="Z133" s="49">
        <v>0</v>
      </c>
      <c r="AA133" s="72">
        <v>133</v>
      </c>
      <c r="AB133" s="72"/>
      <c r="AC133" s="73"/>
      <c r="AD133" s="78" t="s">
        <v>603</v>
      </c>
      <c r="AE133" s="78" t="s">
        <v>734</v>
      </c>
      <c r="AF133" s="78" t="s">
        <v>822</v>
      </c>
      <c r="AG133" s="78" t="s">
        <v>950</v>
      </c>
      <c r="AH133" s="78"/>
      <c r="AI133" s="78" t="s">
        <v>1139</v>
      </c>
      <c r="AJ133" s="78">
        <v>127</v>
      </c>
      <c r="AK133" s="78"/>
      <c r="AL133" s="78" t="str">
        <f>REPLACE(INDEX(GroupVertices[Group],MATCH(Vertices[[#This Row],[Vertex]],GroupVertices[Vertex],0)),1,1,"")</f>
        <v>2</v>
      </c>
      <c r="AM133" s="48"/>
      <c r="AN133" s="48"/>
      <c r="AO133" s="48"/>
      <c r="AP133" s="48"/>
      <c r="AQ133" s="48"/>
      <c r="AR133" s="48"/>
      <c r="AS133" s="48"/>
      <c r="AT133" s="48"/>
      <c r="AU133" s="48"/>
      <c r="AV133" s="48"/>
      <c r="AW133" s="48"/>
      <c r="AX133" s="49"/>
      <c r="AY133" s="48"/>
      <c r="AZ133" s="49"/>
      <c r="BA133" s="48"/>
      <c r="BB133" s="49"/>
      <c r="BC133" s="48"/>
      <c r="BD133" s="49"/>
      <c r="BE133" s="48"/>
      <c r="BF133" s="48"/>
      <c r="BG133" s="48"/>
      <c r="BH133" s="2"/>
      <c r="BI133" s="3"/>
      <c r="BJ133" s="3"/>
      <c r="BK133" s="3"/>
      <c r="BL133" s="3"/>
    </row>
    <row r="134" spans="1:64" ht="15">
      <c r="A134" s="65" t="s">
        <v>308</v>
      </c>
      <c r="B134" s="66"/>
      <c r="C134" s="66" t="s">
        <v>64</v>
      </c>
      <c r="D134" s="67">
        <v>163.43261897327454</v>
      </c>
      <c r="E134" s="69"/>
      <c r="F134" s="94" t="s">
        <v>539</v>
      </c>
      <c r="G134" s="66"/>
      <c r="H134" s="70" t="s">
        <v>308</v>
      </c>
      <c r="I134" s="71"/>
      <c r="J134" s="71"/>
      <c r="K134" s="70"/>
      <c r="L134" s="74">
        <v>1.4997289463089944</v>
      </c>
      <c r="M134" s="75">
        <v>4024.7890625</v>
      </c>
      <c r="N134" s="75">
        <v>6275.123046875</v>
      </c>
      <c r="O134" s="76"/>
      <c r="P134" s="77"/>
      <c r="Q134" s="77"/>
      <c r="R134" s="80"/>
      <c r="S134" s="48">
        <v>5</v>
      </c>
      <c r="T134" s="48">
        <v>2</v>
      </c>
      <c r="U134" s="49">
        <v>1.666667</v>
      </c>
      <c r="V134" s="49">
        <v>0.002331</v>
      </c>
      <c r="W134" s="49">
        <v>0.002424</v>
      </c>
      <c r="X134" s="49">
        <v>0.515822</v>
      </c>
      <c r="Y134" s="49">
        <v>0.45</v>
      </c>
      <c r="Z134" s="49">
        <v>0.4</v>
      </c>
      <c r="AA134" s="72">
        <v>134</v>
      </c>
      <c r="AB134" s="72"/>
      <c r="AC134" s="73"/>
      <c r="AD134" s="78" t="s">
        <v>603</v>
      </c>
      <c r="AE134" s="78" t="s">
        <v>735</v>
      </c>
      <c r="AF134" s="78" t="s">
        <v>822</v>
      </c>
      <c r="AG134" s="78" t="s">
        <v>951</v>
      </c>
      <c r="AH134" s="78"/>
      <c r="AI134" s="78" t="s">
        <v>1140</v>
      </c>
      <c r="AJ134" s="78">
        <v>500</v>
      </c>
      <c r="AK134" s="78"/>
      <c r="AL134" s="78" t="str">
        <f>REPLACE(INDEX(GroupVertices[Group],MATCH(Vertices[[#This Row],[Vertex]],GroupVertices[Vertex],0)),1,1,"")</f>
        <v>2</v>
      </c>
      <c r="AM134" s="48"/>
      <c r="AN134" s="48"/>
      <c r="AO134" s="48"/>
      <c r="AP134" s="48"/>
      <c r="AQ134" s="48"/>
      <c r="AR134" s="48"/>
      <c r="AS134" s="112" t="s">
        <v>1279</v>
      </c>
      <c r="AT134" s="112" t="s">
        <v>1279</v>
      </c>
      <c r="AU134" s="112" t="s">
        <v>1279</v>
      </c>
      <c r="AV134" s="112" t="s">
        <v>1279</v>
      </c>
      <c r="AW134" s="112"/>
      <c r="AX134" s="114"/>
      <c r="AY134" s="112"/>
      <c r="AZ134" s="114"/>
      <c r="BA134" s="112"/>
      <c r="BB134" s="114"/>
      <c r="BC134" s="112"/>
      <c r="BD134" s="114"/>
      <c r="BE134" s="112"/>
      <c r="BF134" s="112">
        <v>1</v>
      </c>
      <c r="BG134" s="112">
        <v>1</v>
      </c>
      <c r="BH134" s="2"/>
      <c r="BI134" s="3"/>
      <c r="BJ134" s="3"/>
      <c r="BK134" s="3"/>
      <c r="BL134" s="3"/>
    </row>
    <row r="135" spans="1:64" ht="15">
      <c r="A135" s="65" t="s">
        <v>238</v>
      </c>
      <c r="B135" s="66"/>
      <c r="C135" s="66" t="s">
        <v>64</v>
      </c>
      <c r="D135" s="67">
        <v>162</v>
      </c>
      <c r="E135" s="69"/>
      <c r="F135" s="94" t="s">
        <v>540</v>
      </c>
      <c r="G135" s="66"/>
      <c r="H135" s="70" t="s">
        <v>238</v>
      </c>
      <c r="I135" s="71"/>
      <c r="J135" s="71"/>
      <c r="K135" s="70"/>
      <c r="L135" s="74">
        <v>1</v>
      </c>
      <c r="M135" s="75">
        <v>865.2846069335938</v>
      </c>
      <c r="N135" s="75">
        <v>6835.84423828125</v>
      </c>
      <c r="O135" s="76"/>
      <c r="P135" s="77"/>
      <c r="Q135" s="77"/>
      <c r="R135" s="80"/>
      <c r="S135" s="48">
        <v>1</v>
      </c>
      <c r="T135" s="48">
        <v>1</v>
      </c>
      <c r="U135" s="49">
        <v>0</v>
      </c>
      <c r="V135" s="49">
        <v>0.002315</v>
      </c>
      <c r="W135" s="49">
        <v>0.001343</v>
      </c>
      <c r="X135" s="49">
        <v>0.305499</v>
      </c>
      <c r="Y135" s="49">
        <v>0.5</v>
      </c>
      <c r="Z135" s="49">
        <v>0</v>
      </c>
      <c r="AA135" s="72">
        <v>135</v>
      </c>
      <c r="AB135" s="72"/>
      <c r="AC135" s="73"/>
      <c r="AD135" s="78" t="s">
        <v>603</v>
      </c>
      <c r="AE135" s="78" t="s">
        <v>736</v>
      </c>
      <c r="AF135" s="78" t="s">
        <v>822</v>
      </c>
      <c r="AG135" s="78" t="s">
        <v>952</v>
      </c>
      <c r="AH135" s="78"/>
      <c r="AI135" s="78" t="s">
        <v>1067</v>
      </c>
      <c r="AJ135" s="78">
        <v>5</v>
      </c>
      <c r="AK135" s="78"/>
      <c r="AL135" s="78" t="str">
        <f>REPLACE(INDEX(GroupVertices[Group],MATCH(Vertices[[#This Row],[Vertex]],GroupVertices[Vertex],0)),1,1,"")</f>
        <v>1</v>
      </c>
      <c r="AM135" s="48"/>
      <c r="AN135" s="48"/>
      <c r="AO135" s="48"/>
      <c r="AP135" s="48"/>
      <c r="AQ135" s="48"/>
      <c r="AR135" s="48"/>
      <c r="AS135" s="112" t="s">
        <v>1279</v>
      </c>
      <c r="AT135" s="112" t="s">
        <v>1279</v>
      </c>
      <c r="AU135" s="112" t="s">
        <v>1279</v>
      </c>
      <c r="AV135" s="112" t="s">
        <v>1279</v>
      </c>
      <c r="AW135" s="112"/>
      <c r="AX135" s="114"/>
      <c r="AY135" s="112"/>
      <c r="AZ135" s="114"/>
      <c r="BA135" s="112"/>
      <c r="BB135" s="114"/>
      <c r="BC135" s="112"/>
      <c r="BD135" s="114"/>
      <c r="BE135" s="112"/>
      <c r="BF135" s="112">
        <v>1</v>
      </c>
      <c r="BG135" s="112">
        <v>1</v>
      </c>
      <c r="BH135" s="2"/>
      <c r="BI135" s="3"/>
      <c r="BJ135" s="3"/>
      <c r="BK135" s="3"/>
      <c r="BL135" s="3"/>
    </row>
    <row r="136" spans="1:64" ht="15">
      <c r="A136" s="65" t="s">
        <v>252</v>
      </c>
      <c r="B136" s="66"/>
      <c r="C136" s="66" t="s">
        <v>64</v>
      </c>
      <c r="D136" s="67">
        <v>168.21756481397475</v>
      </c>
      <c r="E136" s="69"/>
      <c r="F136" s="94" t="s">
        <v>540</v>
      </c>
      <c r="G136" s="66"/>
      <c r="H136" s="70" t="s">
        <v>252</v>
      </c>
      <c r="I136" s="71"/>
      <c r="J136" s="71"/>
      <c r="K136" s="70"/>
      <c r="L136" s="74">
        <v>3.168823093270628</v>
      </c>
      <c r="M136" s="75">
        <v>1591.301513671875</v>
      </c>
      <c r="N136" s="75">
        <v>9053.8134765625</v>
      </c>
      <c r="O136" s="76"/>
      <c r="P136" s="77"/>
      <c r="Q136" s="77"/>
      <c r="R136" s="80"/>
      <c r="S136" s="48">
        <v>5</v>
      </c>
      <c r="T136" s="48">
        <v>1</v>
      </c>
      <c r="U136" s="49">
        <v>7.233333</v>
      </c>
      <c r="V136" s="49">
        <v>0.002336</v>
      </c>
      <c r="W136" s="49">
        <v>0.002218</v>
      </c>
      <c r="X136" s="49">
        <v>0.592174</v>
      </c>
      <c r="Y136" s="49">
        <v>0.16666666666666666</v>
      </c>
      <c r="Z136" s="49">
        <v>0</v>
      </c>
      <c r="AA136" s="72">
        <v>136</v>
      </c>
      <c r="AB136" s="72"/>
      <c r="AC136" s="73"/>
      <c r="AD136" s="78" t="s">
        <v>603</v>
      </c>
      <c r="AE136" s="78" t="s">
        <v>737</v>
      </c>
      <c r="AF136" s="78" t="s">
        <v>822</v>
      </c>
      <c r="AG136" s="78" t="s">
        <v>952</v>
      </c>
      <c r="AH136" s="78"/>
      <c r="AI136" s="78" t="s">
        <v>1141</v>
      </c>
      <c r="AJ136" s="78">
        <v>500</v>
      </c>
      <c r="AK136" s="78"/>
      <c r="AL136" s="78" t="str">
        <f>REPLACE(INDEX(GroupVertices[Group],MATCH(Vertices[[#This Row],[Vertex]],GroupVertices[Vertex],0)),1,1,"")</f>
        <v>1</v>
      </c>
      <c r="AM136" s="48"/>
      <c r="AN136" s="48"/>
      <c r="AO136" s="48"/>
      <c r="AP136" s="48"/>
      <c r="AQ136" s="48"/>
      <c r="AR136" s="48"/>
      <c r="AS136" s="112" t="s">
        <v>1279</v>
      </c>
      <c r="AT136" s="112" t="s">
        <v>1279</v>
      </c>
      <c r="AU136" s="112" t="s">
        <v>1279</v>
      </c>
      <c r="AV136" s="112" t="s">
        <v>1279</v>
      </c>
      <c r="AW136" s="112"/>
      <c r="AX136" s="114"/>
      <c r="AY136" s="112"/>
      <c r="AZ136" s="114"/>
      <c r="BA136" s="112"/>
      <c r="BB136" s="114"/>
      <c r="BC136" s="112"/>
      <c r="BD136" s="114"/>
      <c r="BE136" s="112"/>
      <c r="BF136" s="112">
        <v>1</v>
      </c>
      <c r="BG136" s="112">
        <v>1</v>
      </c>
      <c r="BH136" s="2"/>
      <c r="BI136" s="3"/>
      <c r="BJ136" s="3"/>
      <c r="BK136" s="3"/>
      <c r="BL136" s="3"/>
    </row>
    <row r="137" spans="1:64" ht="15">
      <c r="A137" s="65" t="s">
        <v>239</v>
      </c>
      <c r="B137" s="66"/>
      <c r="C137" s="66" t="s">
        <v>64</v>
      </c>
      <c r="D137" s="67">
        <v>347.2543294696636</v>
      </c>
      <c r="E137" s="69"/>
      <c r="F137" s="94" t="s">
        <v>541</v>
      </c>
      <c r="G137" s="66"/>
      <c r="H137" s="70" t="s">
        <v>239</v>
      </c>
      <c r="I137" s="71"/>
      <c r="J137" s="71"/>
      <c r="K137" s="70"/>
      <c r="L137" s="74">
        <v>65.62077676763631</v>
      </c>
      <c r="M137" s="75">
        <v>7695.75341796875</v>
      </c>
      <c r="N137" s="75">
        <v>7937.146484375</v>
      </c>
      <c r="O137" s="76"/>
      <c r="P137" s="77"/>
      <c r="Q137" s="77"/>
      <c r="R137" s="80"/>
      <c r="S137" s="48">
        <v>3</v>
      </c>
      <c r="T137" s="48">
        <v>33</v>
      </c>
      <c r="U137" s="49">
        <v>215.519467</v>
      </c>
      <c r="V137" s="49">
        <v>0.0025</v>
      </c>
      <c r="W137" s="49">
        <v>0.009993</v>
      </c>
      <c r="X137" s="49">
        <v>2.198485</v>
      </c>
      <c r="Y137" s="49">
        <v>0.1408199643493761</v>
      </c>
      <c r="Z137" s="49">
        <v>0.058823529411764705</v>
      </c>
      <c r="AA137" s="72">
        <v>137</v>
      </c>
      <c r="AB137" s="72"/>
      <c r="AC137" s="73"/>
      <c r="AD137" s="78" t="s">
        <v>603</v>
      </c>
      <c r="AE137" s="78" t="s">
        <v>738</v>
      </c>
      <c r="AF137" s="78" t="s">
        <v>822</v>
      </c>
      <c r="AG137" s="78" t="s">
        <v>953</v>
      </c>
      <c r="AH137" s="78"/>
      <c r="AI137" s="78" t="s">
        <v>1142</v>
      </c>
      <c r="AJ137" s="78">
        <v>500</v>
      </c>
      <c r="AK137" s="78"/>
      <c r="AL137" s="78" t="str">
        <f>REPLACE(INDEX(GroupVertices[Group],MATCH(Vertices[[#This Row],[Vertex]],GroupVertices[Vertex],0)),1,1,"")</f>
        <v>3</v>
      </c>
      <c r="AM137" s="48"/>
      <c r="AN137" s="48"/>
      <c r="AO137" s="48"/>
      <c r="AP137" s="48"/>
      <c r="AQ137" s="48"/>
      <c r="AR137" s="48"/>
      <c r="AS137" s="112" t="s">
        <v>1279</v>
      </c>
      <c r="AT137" s="112" t="s">
        <v>1279</v>
      </c>
      <c r="AU137" s="112" t="s">
        <v>1279</v>
      </c>
      <c r="AV137" s="112" t="s">
        <v>1279</v>
      </c>
      <c r="AW137" s="112"/>
      <c r="AX137" s="114"/>
      <c r="AY137" s="112"/>
      <c r="AZ137" s="114"/>
      <c r="BA137" s="112"/>
      <c r="BB137" s="114"/>
      <c r="BC137" s="112"/>
      <c r="BD137" s="114"/>
      <c r="BE137" s="112"/>
      <c r="BF137" s="112">
        <v>1</v>
      </c>
      <c r="BG137" s="112">
        <v>1</v>
      </c>
      <c r="BH137" s="2"/>
      <c r="BI137" s="3"/>
      <c r="BJ137" s="3"/>
      <c r="BK137" s="3"/>
      <c r="BL137" s="3"/>
    </row>
    <row r="138" spans="1:64" ht="15">
      <c r="A138" s="65" t="s">
        <v>241</v>
      </c>
      <c r="B138" s="66"/>
      <c r="C138" s="66" t="s">
        <v>64</v>
      </c>
      <c r="D138" s="67">
        <v>242.44292288418518</v>
      </c>
      <c r="E138" s="69"/>
      <c r="F138" s="94" t="s">
        <v>445</v>
      </c>
      <c r="G138" s="66"/>
      <c r="H138" s="70" t="s">
        <v>241</v>
      </c>
      <c r="I138" s="71"/>
      <c r="J138" s="71"/>
      <c r="K138" s="70"/>
      <c r="L138" s="74">
        <v>29.060257361414912</v>
      </c>
      <c r="M138" s="75">
        <v>6533.58740234375</v>
      </c>
      <c r="N138" s="75">
        <v>3437.052734375</v>
      </c>
      <c r="O138" s="76"/>
      <c r="P138" s="77"/>
      <c r="Q138" s="77"/>
      <c r="R138" s="80"/>
      <c r="S138" s="48">
        <v>8</v>
      </c>
      <c r="T138" s="48">
        <v>15</v>
      </c>
      <c r="U138" s="49">
        <v>93.584943</v>
      </c>
      <c r="V138" s="49">
        <v>0.002421</v>
      </c>
      <c r="W138" s="49">
        <v>0.006135</v>
      </c>
      <c r="X138" s="49">
        <v>1.477945</v>
      </c>
      <c r="Y138" s="49">
        <v>0.1380952380952381</v>
      </c>
      <c r="Z138" s="49">
        <v>0.09523809523809523</v>
      </c>
      <c r="AA138" s="72">
        <v>138</v>
      </c>
      <c r="AB138" s="72"/>
      <c r="AC138" s="73"/>
      <c r="AD138" s="78" t="s">
        <v>603</v>
      </c>
      <c r="AE138" s="78" t="s">
        <v>739</v>
      </c>
      <c r="AF138" s="78" t="s">
        <v>822</v>
      </c>
      <c r="AG138" s="78" t="s">
        <v>954</v>
      </c>
      <c r="AH138" s="78"/>
      <c r="AI138" s="78" t="s">
        <v>1143</v>
      </c>
      <c r="AJ138" s="78">
        <v>500</v>
      </c>
      <c r="AK138" s="78"/>
      <c r="AL138" s="78" t="str">
        <f>REPLACE(INDEX(GroupVertices[Group],MATCH(Vertices[[#This Row],[Vertex]],GroupVertices[Vertex],0)),1,1,"")</f>
        <v>4</v>
      </c>
      <c r="AM138" s="48"/>
      <c r="AN138" s="48"/>
      <c r="AO138" s="48"/>
      <c r="AP138" s="48"/>
      <c r="AQ138" s="48"/>
      <c r="AR138" s="48"/>
      <c r="AS138" s="112" t="s">
        <v>1279</v>
      </c>
      <c r="AT138" s="112" t="s">
        <v>1279</v>
      </c>
      <c r="AU138" s="112" t="s">
        <v>1279</v>
      </c>
      <c r="AV138" s="112" t="s">
        <v>1279</v>
      </c>
      <c r="AW138" s="112"/>
      <c r="AX138" s="114"/>
      <c r="AY138" s="112"/>
      <c r="AZ138" s="114"/>
      <c r="BA138" s="112"/>
      <c r="BB138" s="114"/>
      <c r="BC138" s="112"/>
      <c r="BD138" s="114"/>
      <c r="BE138" s="112"/>
      <c r="BF138" s="112">
        <v>1</v>
      </c>
      <c r="BG138" s="112">
        <v>1</v>
      </c>
      <c r="BH138" s="2"/>
      <c r="BI138" s="3"/>
      <c r="BJ138" s="3"/>
      <c r="BK138" s="3"/>
      <c r="BL138" s="3"/>
    </row>
    <row r="139" spans="1:64" ht="15">
      <c r="A139" s="65" t="s">
        <v>240</v>
      </c>
      <c r="B139" s="66"/>
      <c r="C139" s="66" t="s">
        <v>64</v>
      </c>
      <c r="D139" s="67">
        <v>165.3973529266553</v>
      </c>
      <c r="E139" s="69"/>
      <c r="F139" s="94" t="s">
        <v>542</v>
      </c>
      <c r="G139" s="66"/>
      <c r="H139" s="70" t="s">
        <v>240</v>
      </c>
      <c r="I139" s="71"/>
      <c r="J139" s="71"/>
      <c r="K139" s="70"/>
      <c r="L139" s="74">
        <v>2.185071278510758</v>
      </c>
      <c r="M139" s="75">
        <v>6353.470703125</v>
      </c>
      <c r="N139" s="75">
        <v>4333.06787109375</v>
      </c>
      <c r="O139" s="76"/>
      <c r="P139" s="77"/>
      <c r="Q139" s="77"/>
      <c r="R139" s="80"/>
      <c r="S139" s="48">
        <v>6</v>
      </c>
      <c r="T139" s="48">
        <v>1</v>
      </c>
      <c r="U139" s="49">
        <v>3.952381</v>
      </c>
      <c r="V139" s="49">
        <v>0.002336</v>
      </c>
      <c r="W139" s="49">
        <v>0.002338</v>
      </c>
      <c r="X139" s="49">
        <v>0.536008</v>
      </c>
      <c r="Y139" s="49">
        <v>0.26666666666666666</v>
      </c>
      <c r="Z139" s="49">
        <v>0.16666666666666666</v>
      </c>
      <c r="AA139" s="72">
        <v>139</v>
      </c>
      <c r="AB139" s="72"/>
      <c r="AC139" s="73"/>
      <c r="AD139" s="78" t="s">
        <v>603</v>
      </c>
      <c r="AE139" s="96" t="s">
        <v>740</v>
      </c>
      <c r="AF139" s="78" t="s">
        <v>822</v>
      </c>
      <c r="AG139" s="78" t="s">
        <v>955</v>
      </c>
      <c r="AH139" s="78"/>
      <c r="AI139" s="78" t="s">
        <v>1144</v>
      </c>
      <c r="AJ139" s="78">
        <v>500</v>
      </c>
      <c r="AK139" s="78"/>
      <c r="AL139" s="78" t="str">
        <f>REPLACE(INDEX(GroupVertices[Group],MATCH(Vertices[[#This Row],[Vertex]],GroupVertices[Vertex],0)),1,1,"")</f>
        <v>4</v>
      </c>
      <c r="AM139" s="48"/>
      <c r="AN139" s="48"/>
      <c r="AO139" s="48"/>
      <c r="AP139" s="48"/>
      <c r="AQ139" s="48"/>
      <c r="AR139" s="48"/>
      <c r="AS139" s="112" t="s">
        <v>1279</v>
      </c>
      <c r="AT139" s="112" t="s">
        <v>1279</v>
      </c>
      <c r="AU139" s="112" t="s">
        <v>1279</v>
      </c>
      <c r="AV139" s="112" t="s">
        <v>1279</v>
      </c>
      <c r="AW139" s="112"/>
      <c r="AX139" s="114"/>
      <c r="AY139" s="112"/>
      <c r="AZ139" s="114"/>
      <c r="BA139" s="112"/>
      <c r="BB139" s="114"/>
      <c r="BC139" s="112"/>
      <c r="BD139" s="114"/>
      <c r="BE139" s="112"/>
      <c r="BF139" s="112">
        <v>1</v>
      </c>
      <c r="BG139" s="112">
        <v>1</v>
      </c>
      <c r="BH139" s="2"/>
      <c r="BI139" s="3"/>
      <c r="BJ139" s="3"/>
      <c r="BK139" s="3"/>
      <c r="BL139" s="3"/>
    </row>
    <row r="140" spans="1:64" ht="15">
      <c r="A140" s="65" t="s">
        <v>393</v>
      </c>
      <c r="B140" s="66"/>
      <c r="C140" s="66" t="s">
        <v>64</v>
      </c>
      <c r="D140" s="67">
        <v>167.18607935951417</v>
      </c>
      <c r="E140" s="69"/>
      <c r="F140" s="94" t="s">
        <v>543</v>
      </c>
      <c r="G140" s="66"/>
      <c r="H140" s="70" t="s">
        <v>393</v>
      </c>
      <c r="I140" s="71"/>
      <c r="J140" s="71"/>
      <c r="K140" s="70"/>
      <c r="L140" s="74">
        <v>2.8090183238891058</v>
      </c>
      <c r="M140" s="75">
        <v>6682.2099609375</v>
      </c>
      <c r="N140" s="75">
        <v>3873.734619140625</v>
      </c>
      <c r="O140" s="76"/>
      <c r="P140" s="77"/>
      <c r="Q140" s="77"/>
      <c r="R140" s="80"/>
      <c r="S140" s="48">
        <v>6</v>
      </c>
      <c r="T140" s="48">
        <v>0</v>
      </c>
      <c r="U140" s="49">
        <v>6.033333</v>
      </c>
      <c r="V140" s="49">
        <v>0.002336</v>
      </c>
      <c r="W140" s="49">
        <v>0.002142</v>
      </c>
      <c r="X140" s="49">
        <v>0.538667</v>
      </c>
      <c r="Y140" s="49">
        <v>0.16666666666666666</v>
      </c>
      <c r="Z140" s="49">
        <v>0</v>
      </c>
      <c r="AA140" s="72">
        <v>140</v>
      </c>
      <c r="AB140" s="72"/>
      <c r="AC140" s="73"/>
      <c r="AD140" s="78" t="s">
        <v>603</v>
      </c>
      <c r="AE140" s="96" t="s">
        <v>741</v>
      </c>
      <c r="AF140" s="78" t="s">
        <v>822</v>
      </c>
      <c r="AG140" s="78" t="s">
        <v>956</v>
      </c>
      <c r="AH140" s="78"/>
      <c r="AI140" s="78">
        <v>0</v>
      </c>
      <c r="AJ140" s="78">
        <v>6</v>
      </c>
      <c r="AK140" s="78"/>
      <c r="AL140" s="78" t="str">
        <f>REPLACE(INDEX(GroupVertices[Group],MATCH(Vertices[[#This Row],[Vertex]],GroupVertices[Vertex],0)),1,1,"")</f>
        <v>4</v>
      </c>
      <c r="AM140" s="48"/>
      <c r="AN140" s="48"/>
      <c r="AO140" s="48"/>
      <c r="AP140" s="48"/>
      <c r="AQ140" s="48"/>
      <c r="AR140" s="48"/>
      <c r="AS140" s="48"/>
      <c r="AT140" s="48"/>
      <c r="AU140" s="48"/>
      <c r="AV140" s="48"/>
      <c r="AW140" s="48"/>
      <c r="AX140" s="49"/>
      <c r="AY140" s="48"/>
      <c r="AZ140" s="49"/>
      <c r="BA140" s="48"/>
      <c r="BB140" s="49"/>
      <c r="BC140" s="48"/>
      <c r="BD140" s="49"/>
      <c r="BE140" s="48"/>
      <c r="BF140" s="48"/>
      <c r="BG140" s="48"/>
      <c r="BH140" s="2"/>
      <c r="BI140" s="3"/>
      <c r="BJ140" s="3"/>
      <c r="BK140" s="3"/>
      <c r="BL140" s="3"/>
    </row>
    <row r="141" spans="1:64" ht="15">
      <c r="A141" s="65" t="s">
        <v>394</v>
      </c>
      <c r="B141" s="66"/>
      <c r="C141" s="66" t="s">
        <v>64</v>
      </c>
      <c r="D141" s="67">
        <v>172.96089709315714</v>
      </c>
      <c r="E141" s="69"/>
      <c r="F141" s="94" t="s">
        <v>544</v>
      </c>
      <c r="G141" s="66"/>
      <c r="H141" s="70" t="s">
        <v>394</v>
      </c>
      <c r="I141" s="71"/>
      <c r="J141" s="71"/>
      <c r="K141" s="70"/>
      <c r="L141" s="74">
        <v>4.8234015164861805</v>
      </c>
      <c r="M141" s="75">
        <v>6918.31640625</v>
      </c>
      <c r="N141" s="75">
        <v>3224.143798828125</v>
      </c>
      <c r="O141" s="76"/>
      <c r="P141" s="77"/>
      <c r="Q141" s="77"/>
      <c r="R141" s="80"/>
      <c r="S141" s="48">
        <v>10</v>
      </c>
      <c r="T141" s="48">
        <v>0</v>
      </c>
      <c r="U141" s="49">
        <v>12.751587</v>
      </c>
      <c r="V141" s="49">
        <v>0.002358</v>
      </c>
      <c r="W141" s="49">
        <v>0.003639</v>
      </c>
      <c r="X141" s="49">
        <v>0.754377</v>
      </c>
      <c r="Y141" s="49">
        <v>0.2111111111111111</v>
      </c>
      <c r="Z141" s="49">
        <v>0</v>
      </c>
      <c r="AA141" s="72">
        <v>141</v>
      </c>
      <c r="AB141" s="72"/>
      <c r="AC141" s="73"/>
      <c r="AD141" s="78" t="s">
        <v>603</v>
      </c>
      <c r="AE141" s="96" t="s">
        <v>742</v>
      </c>
      <c r="AF141" s="78" t="s">
        <v>822</v>
      </c>
      <c r="AG141" s="78" t="s">
        <v>957</v>
      </c>
      <c r="AH141" s="78"/>
      <c r="AI141" s="78" t="s">
        <v>1145</v>
      </c>
      <c r="AJ141" s="78">
        <v>13</v>
      </c>
      <c r="AK141" s="78"/>
      <c r="AL141" s="78" t="str">
        <f>REPLACE(INDEX(GroupVertices[Group],MATCH(Vertices[[#This Row],[Vertex]],GroupVertices[Vertex],0)),1,1,"")</f>
        <v>4</v>
      </c>
      <c r="AM141" s="48"/>
      <c r="AN141" s="48"/>
      <c r="AO141" s="48"/>
      <c r="AP141" s="48"/>
      <c r="AQ141" s="48"/>
      <c r="AR141" s="48"/>
      <c r="AS141" s="48"/>
      <c r="AT141" s="48"/>
      <c r="AU141" s="48"/>
      <c r="AV141" s="48"/>
      <c r="AW141" s="48"/>
      <c r="AX141" s="49"/>
      <c r="AY141" s="48"/>
      <c r="AZ141" s="49"/>
      <c r="BA141" s="48"/>
      <c r="BB141" s="49"/>
      <c r="BC141" s="48"/>
      <c r="BD141" s="49"/>
      <c r="BE141" s="48"/>
      <c r="BF141" s="48"/>
      <c r="BG141" s="48"/>
      <c r="BH141" s="2"/>
      <c r="BI141" s="3"/>
      <c r="BJ141" s="3"/>
      <c r="BK141" s="3"/>
      <c r="BL141" s="3"/>
    </row>
    <row r="142" spans="1:64" ht="15">
      <c r="A142" s="65" t="s">
        <v>395</v>
      </c>
      <c r="B142" s="66"/>
      <c r="C142" s="66" t="s">
        <v>64</v>
      </c>
      <c r="D142" s="67">
        <v>162.72933327985666</v>
      </c>
      <c r="E142" s="69"/>
      <c r="F142" s="94" t="s">
        <v>436</v>
      </c>
      <c r="G142" s="66"/>
      <c r="H142" s="70" t="s">
        <v>395</v>
      </c>
      <c r="I142" s="71"/>
      <c r="J142" s="71"/>
      <c r="K142" s="70"/>
      <c r="L142" s="74">
        <v>1.2544074581239006</v>
      </c>
      <c r="M142" s="75">
        <v>2785.24560546875</v>
      </c>
      <c r="N142" s="75">
        <v>7800.1083984375</v>
      </c>
      <c r="O142" s="76"/>
      <c r="P142" s="77"/>
      <c r="Q142" s="77"/>
      <c r="R142" s="80"/>
      <c r="S142" s="48">
        <v>4</v>
      </c>
      <c r="T142" s="48">
        <v>0</v>
      </c>
      <c r="U142" s="49">
        <v>0.848485</v>
      </c>
      <c r="V142" s="49">
        <v>0.002326</v>
      </c>
      <c r="W142" s="49">
        <v>0.002206</v>
      </c>
      <c r="X142" s="49">
        <v>0.39965</v>
      </c>
      <c r="Y142" s="49">
        <v>0.25</v>
      </c>
      <c r="Z142" s="49">
        <v>0</v>
      </c>
      <c r="AA142" s="72">
        <v>142</v>
      </c>
      <c r="AB142" s="72"/>
      <c r="AC142" s="73"/>
      <c r="AD142" s="78" t="s">
        <v>603</v>
      </c>
      <c r="AE142" s="78" t="s">
        <v>743</v>
      </c>
      <c r="AF142" s="78" t="s">
        <v>822</v>
      </c>
      <c r="AG142" s="78" t="s">
        <v>843</v>
      </c>
      <c r="AH142" s="78"/>
      <c r="AI142" s="78">
        <v>0</v>
      </c>
      <c r="AJ142" s="78">
        <v>2</v>
      </c>
      <c r="AK142" s="78"/>
      <c r="AL142" s="78" t="str">
        <f>REPLACE(INDEX(GroupVertices[Group],MATCH(Vertices[[#This Row],[Vertex]],GroupVertices[Vertex],0)),1,1,"")</f>
        <v>1</v>
      </c>
      <c r="AM142" s="48"/>
      <c r="AN142" s="48"/>
      <c r="AO142" s="48"/>
      <c r="AP142" s="48"/>
      <c r="AQ142" s="48"/>
      <c r="AR142" s="48"/>
      <c r="AS142" s="48"/>
      <c r="AT142" s="48"/>
      <c r="AU142" s="48"/>
      <c r="AV142" s="48"/>
      <c r="AW142" s="48"/>
      <c r="AX142" s="49"/>
      <c r="AY142" s="48"/>
      <c r="AZ142" s="49"/>
      <c r="BA142" s="48"/>
      <c r="BB142" s="49"/>
      <c r="BC142" s="48"/>
      <c r="BD142" s="49"/>
      <c r="BE142" s="48"/>
      <c r="BF142" s="48"/>
      <c r="BG142" s="48"/>
      <c r="BH142" s="2"/>
      <c r="BI142" s="3"/>
      <c r="BJ142" s="3"/>
      <c r="BK142" s="3"/>
      <c r="BL142" s="3"/>
    </row>
    <row r="143" spans="1:64" ht="15">
      <c r="A143" s="65" t="s">
        <v>316</v>
      </c>
      <c r="B143" s="66"/>
      <c r="C143" s="66" t="s">
        <v>64</v>
      </c>
      <c r="D143" s="67">
        <v>176.9699655920106</v>
      </c>
      <c r="E143" s="69"/>
      <c r="F143" s="94" t="s">
        <v>545</v>
      </c>
      <c r="G143" s="66"/>
      <c r="H143" s="70" t="s">
        <v>316</v>
      </c>
      <c r="I143" s="71"/>
      <c r="J143" s="71"/>
      <c r="K143" s="70"/>
      <c r="L143" s="74">
        <v>6.221852614780188</v>
      </c>
      <c r="M143" s="75">
        <v>7087.80126953125</v>
      </c>
      <c r="N143" s="75">
        <v>4197.66650390625</v>
      </c>
      <c r="O143" s="76"/>
      <c r="P143" s="77"/>
      <c r="Q143" s="77"/>
      <c r="R143" s="80"/>
      <c r="S143" s="48">
        <v>8</v>
      </c>
      <c r="T143" s="48">
        <v>4</v>
      </c>
      <c r="U143" s="49">
        <v>17.41562</v>
      </c>
      <c r="V143" s="49">
        <v>0.002364</v>
      </c>
      <c r="W143" s="49">
        <v>0.003757</v>
      </c>
      <c r="X143" s="49">
        <v>0.849627</v>
      </c>
      <c r="Y143" s="49">
        <v>0.2</v>
      </c>
      <c r="Z143" s="49">
        <v>0.09090909090909091</v>
      </c>
      <c r="AA143" s="72">
        <v>143</v>
      </c>
      <c r="AB143" s="72"/>
      <c r="AC143" s="73"/>
      <c r="AD143" s="78" t="s">
        <v>603</v>
      </c>
      <c r="AE143" s="78" t="s">
        <v>744</v>
      </c>
      <c r="AF143" s="78" t="s">
        <v>822</v>
      </c>
      <c r="AG143" s="78" t="s">
        <v>958</v>
      </c>
      <c r="AH143" s="78"/>
      <c r="AI143" s="78" t="s">
        <v>1146</v>
      </c>
      <c r="AJ143" s="78">
        <v>500</v>
      </c>
      <c r="AK143" s="78"/>
      <c r="AL143" s="78" t="str">
        <f>REPLACE(INDEX(GroupVertices[Group],MATCH(Vertices[[#This Row],[Vertex]],GroupVertices[Vertex],0)),1,1,"")</f>
        <v>4</v>
      </c>
      <c r="AM143" s="48"/>
      <c r="AN143" s="48"/>
      <c r="AO143" s="48"/>
      <c r="AP143" s="48"/>
      <c r="AQ143" s="48"/>
      <c r="AR143" s="48"/>
      <c r="AS143" s="112" t="s">
        <v>1279</v>
      </c>
      <c r="AT143" s="112" t="s">
        <v>1279</v>
      </c>
      <c r="AU143" s="112" t="s">
        <v>1279</v>
      </c>
      <c r="AV143" s="112" t="s">
        <v>1279</v>
      </c>
      <c r="AW143" s="112"/>
      <c r="AX143" s="114"/>
      <c r="AY143" s="112"/>
      <c r="AZ143" s="114"/>
      <c r="BA143" s="112"/>
      <c r="BB143" s="114"/>
      <c r="BC143" s="112"/>
      <c r="BD143" s="114"/>
      <c r="BE143" s="112"/>
      <c r="BF143" s="112">
        <v>1</v>
      </c>
      <c r="BG143" s="112">
        <v>1</v>
      </c>
      <c r="BH143" s="2"/>
      <c r="BI143" s="3"/>
      <c r="BJ143" s="3"/>
      <c r="BK143" s="3"/>
      <c r="BL143" s="3"/>
    </row>
    <row r="144" spans="1:64" ht="15">
      <c r="A144" s="65" t="s">
        <v>244</v>
      </c>
      <c r="B144" s="66"/>
      <c r="C144" s="66" t="s">
        <v>64</v>
      </c>
      <c r="D144" s="67">
        <v>164.93556634397663</v>
      </c>
      <c r="E144" s="69"/>
      <c r="F144" s="94" t="s">
        <v>546</v>
      </c>
      <c r="G144" s="66"/>
      <c r="H144" s="70" t="s">
        <v>244</v>
      </c>
      <c r="I144" s="71"/>
      <c r="J144" s="71"/>
      <c r="K144" s="70"/>
      <c r="L144" s="74">
        <v>2.023989981469037</v>
      </c>
      <c r="M144" s="75">
        <v>5969.32763671875</v>
      </c>
      <c r="N144" s="75">
        <v>3332.6328125</v>
      </c>
      <c r="O144" s="76"/>
      <c r="P144" s="77"/>
      <c r="Q144" s="77"/>
      <c r="R144" s="80"/>
      <c r="S144" s="48">
        <v>4</v>
      </c>
      <c r="T144" s="48">
        <v>2</v>
      </c>
      <c r="U144" s="49">
        <v>3.415152</v>
      </c>
      <c r="V144" s="49">
        <v>0.002336</v>
      </c>
      <c r="W144" s="49">
        <v>0.003008</v>
      </c>
      <c r="X144" s="49">
        <v>0.519096</v>
      </c>
      <c r="Y144" s="49">
        <v>0.26666666666666666</v>
      </c>
      <c r="Z144" s="49">
        <v>0</v>
      </c>
      <c r="AA144" s="72">
        <v>144</v>
      </c>
      <c r="AB144" s="72"/>
      <c r="AC144" s="73"/>
      <c r="AD144" s="78" t="s">
        <v>603</v>
      </c>
      <c r="AE144" s="96" t="s">
        <v>745</v>
      </c>
      <c r="AF144" s="78" t="s">
        <v>822</v>
      </c>
      <c r="AG144" s="78" t="s">
        <v>959</v>
      </c>
      <c r="AH144" s="78"/>
      <c r="AI144" s="78" t="s">
        <v>1147</v>
      </c>
      <c r="AJ144" s="78">
        <v>500</v>
      </c>
      <c r="AK144" s="78"/>
      <c r="AL144" s="78" t="str">
        <f>REPLACE(INDEX(GroupVertices[Group],MATCH(Vertices[[#This Row],[Vertex]],GroupVertices[Vertex],0)),1,1,"")</f>
        <v>4</v>
      </c>
      <c r="AM144" s="48"/>
      <c r="AN144" s="48"/>
      <c r="AO144" s="48"/>
      <c r="AP144" s="48"/>
      <c r="AQ144" s="48"/>
      <c r="AR144" s="48"/>
      <c r="AS144" s="112" t="s">
        <v>1279</v>
      </c>
      <c r="AT144" s="112" t="s">
        <v>1279</v>
      </c>
      <c r="AU144" s="112" t="s">
        <v>1279</v>
      </c>
      <c r="AV144" s="112" t="s">
        <v>1279</v>
      </c>
      <c r="AW144" s="112"/>
      <c r="AX144" s="114"/>
      <c r="AY144" s="112"/>
      <c r="AZ144" s="114"/>
      <c r="BA144" s="112"/>
      <c r="BB144" s="114"/>
      <c r="BC144" s="112"/>
      <c r="BD144" s="114"/>
      <c r="BE144" s="112"/>
      <c r="BF144" s="112">
        <v>1</v>
      </c>
      <c r="BG144" s="112">
        <v>1</v>
      </c>
      <c r="BH144" s="2"/>
      <c r="BI144" s="3"/>
      <c r="BJ144" s="3"/>
      <c r="BK144" s="3"/>
      <c r="BL144" s="3"/>
    </row>
    <row r="145" spans="1:64" ht="15">
      <c r="A145" s="65" t="s">
        <v>247</v>
      </c>
      <c r="B145" s="66"/>
      <c r="C145" s="66" t="s">
        <v>64</v>
      </c>
      <c r="D145" s="67">
        <v>167.87782960726634</v>
      </c>
      <c r="E145" s="69"/>
      <c r="F145" s="94" t="s">
        <v>547</v>
      </c>
      <c r="G145" s="66"/>
      <c r="H145" s="70" t="s">
        <v>247</v>
      </c>
      <c r="I145" s="71"/>
      <c r="J145" s="71"/>
      <c r="K145" s="70"/>
      <c r="L145" s="74">
        <v>3.0503159954032832</v>
      </c>
      <c r="M145" s="75">
        <v>8916.4013671875</v>
      </c>
      <c r="N145" s="75">
        <v>1052.7967529296875</v>
      </c>
      <c r="O145" s="76"/>
      <c r="P145" s="77"/>
      <c r="Q145" s="77"/>
      <c r="R145" s="80"/>
      <c r="S145" s="48">
        <v>4</v>
      </c>
      <c r="T145" s="48">
        <v>4</v>
      </c>
      <c r="U145" s="49">
        <v>6.838095</v>
      </c>
      <c r="V145" s="49">
        <v>0.002342</v>
      </c>
      <c r="W145" s="49">
        <v>0.003027</v>
      </c>
      <c r="X145" s="49">
        <v>0.622582</v>
      </c>
      <c r="Y145" s="49">
        <v>0.2619047619047619</v>
      </c>
      <c r="Z145" s="49">
        <v>0.14285714285714285</v>
      </c>
      <c r="AA145" s="72">
        <v>145</v>
      </c>
      <c r="AB145" s="72"/>
      <c r="AC145" s="73"/>
      <c r="AD145" s="78" t="s">
        <v>603</v>
      </c>
      <c r="AE145" s="78" t="s">
        <v>746</v>
      </c>
      <c r="AF145" s="78" t="s">
        <v>822</v>
      </c>
      <c r="AG145" s="78" t="s">
        <v>960</v>
      </c>
      <c r="AH145" s="78"/>
      <c r="AI145" s="78" t="s">
        <v>1148</v>
      </c>
      <c r="AJ145" s="78">
        <v>389</v>
      </c>
      <c r="AK145" s="78"/>
      <c r="AL145" s="78" t="str">
        <f>REPLACE(INDEX(GroupVertices[Group],MATCH(Vertices[[#This Row],[Vertex]],GroupVertices[Vertex],0)),1,1,"")</f>
        <v>6</v>
      </c>
      <c r="AM145" s="48"/>
      <c r="AN145" s="48"/>
      <c r="AO145" s="48"/>
      <c r="AP145" s="48"/>
      <c r="AQ145" s="48"/>
      <c r="AR145" s="48"/>
      <c r="AS145" s="112" t="s">
        <v>1279</v>
      </c>
      <c r="AT145" s="112" t="s">
        <v>1279</v>
      </c>
      <c r="AU145" s="112" t="s">
        <v>1279</v>
      </c>
      <c r="AV145" s="112" t="s">
        <v>1279</v>
      </c>
      <c r="AW145" s="112"/>
      <c r="AX145" s="114"/>
      <c r="AY145" s="112"/>
      <c r="AZ145" s="114"/>
      <c r="BA145" s="112"/>
      <c r="BB145" s="114"/>
      <c r="BC145" s="112"/>
      <c r="BD145" s="114"/>
      <c r="BE145" s="112"/>
      <c r="BF145" s="112">
        <v>1</v>
      </c>
      <c r="BG145" s="112">
        <v>1</v>
      </c>
      <c r="BH145" s="2"/>
      <c r="BI145" s="3"/>
      <c r="BJ145" s="3"/>
      <c r="BK145" s="3"/>
      <c r="BL145" s="3"/>
    </row>
    <row r="146" spans="1:64" ht="15">
      <c r="A146" s="65" t="s">
        <v>248</v>
      </c>
      <c r="B146" s="66"/>
      <c r="C146" s="66" t="s">
        <v>64</v>
      </c>
      <c r="D146" s="67">
        <v>164.26353723854254</v>
      </c>
      <c r="E146" s="69"/>
      <c r="F146" s="94" t="s">
        <v>548</v>
      </c>
      <c r="G146" s="66"/>
      <c r="H146" s="70" t="s">
        <v>248</v>
      </c>
      <c r="I146" s="71"/>
      <c r="J146" s="71"/>
      <c r="K146" s="70"/>
      <c r="L146" s="74">
        <v>1.7895714773081264</v>
      </c>
      <c r="M146" s="75">
        <v>7733.47900390625</v>
      </c>
      <c r="N146" s="75">
        <v>6070.32666015625</v>
      </c>
      <c r="O146" s="76"/>
      <c r="P146" s="77"/>
      <c r="Q146" s="77"/>
      <c r="R146" s="80"/>
      <c r="S146" s="48">
        <v>2</v>
      </c>
      <c r="T146" s="48">
        <v>4</v>
      </c>
      <c r="U146" s="49">
        <v>2.633333</v>
      </c>
      <c r="V146" s="49">
        <v>0.002331</v>
      </c>
      <c r="W146" s="49">
        <v>0.002391</v>
      </c>
      <c r="X146" s="49">
        <v>0.480515</v>
      </c>
      <c r="Y146" s="49">
        <v>0.25</v>
      </c>
      <c r="Z146" s="49">
        <v>0.2</v>
      </c>
      <c r="AA146" s="72">
        <v>146</v>
      </c>
      <c r="AB146" s="72"/>
      <c r="AC146" s="73"/>
      <c r="AD146" s="78" t="s">
        <v>603</v>
      </c>
      <c r="AE146" s="78" t="s">
        <v>747</v>
      </c>
      <c r="AF146" s="78" t="s">
        <v>822</v>
      </c>
      <c r="AG146" s="78" t="s">
        <v>961</v>
      </c>
      <c r="AH146" s="78"/>
      <c r="AI146" s="78" t="s">
        <v>1149</v>
      </c>
      <c r="AJ146" s="78">
        <v>477</v>
      </c>
      <c r="AK146" s="78"/>
      <c r="AL146" s="78" t="str">
        <f>REPLACE(INDEX(GroupVertices[Group],MATCH(Vertices[[#This Row],[Vertex]],GroupVertices[Vertex],0)),1,1,"")</f>
        <v>3</v>
      </c>
      <c r="AM146" s="48"/>
      <c r="AN146" s="48"/>
      <c r="AO146" s="48"/>
      <c r="AP146" s="48"/>
      <c r="AQ146" s="48"/>
      <c r="AR146" s="48"/>
      <c r="AS146" s="112" t="s">
        <v>1279</v>
      </c>
      <c r="AT146" s="112" t="s">
        <v>1279</v>
      </c>
      <c r="AU146" s="112" t="s">
        <v>1279</v>
      </c>
      <c r="AV146" s="112" t="s">
        <v>1279</v>
      </c>
      <c r="AW146" s="112"/>
      <c r="AX146" s="114"/>
      <c r="AY146" s="112"/>
      <c r="AZ146" s="114"/>
      <c r="BA146" s="112"/>
      <c r="BB146" s="114"/>
      <c r="BC146" s="112"/>
      <c r="BD146" s="114"/>
      <c r="BE146" s="112"/>
      <c r="BF146" s="112">
        <v>1</v>
      </c>
      <c r="BG146" s="112">
        <v>1</v>
      </c>
      <c r="BH146" s="2"/>
      <c r="BI146" s="3"/>
      <c r="BJ146" s="3"/>
      <c r="BK146" s="3"/>
      <c r="BL146" s="3"/>
    </row>
    <row r="147" spans="1:64" ht="15">
      <c r="A147" s="65" t="s">
        <v>289</v>
      </c>
      <c r="B147" s="66"/>
      <c r="C147" s="66" t="s">
        <v>64</v>
      </c>
      <c r="D147" s="67">
        <v>181.68986080252523</v>
      </c>
      <c r="E147" s="69"/>
      <c r="F147" s="94" t="s">
        <v>549</v>
      </c>
      <c r="G147" s="66"/>
      <c r="H147" s="70" t="s">
        <v>289</v>
      </c>
      <c r="I147" s="71"/>
      <c r="J147" s="71"/>
      <c r="K147" s="70"/>
      <c r="L147" s="74">
        <v>7.868255673960775</v>
      </c>
      <c r="M147" s="75">
        <v>9247.9931640625</v>
      </c>
      <c r="N147" s="75">
        <v>1075.092529296875</v>
      </c>
      <c r="O147" s="76"/>
      <c r="P147" s="77"/>
      <c r="Q147" s="77"/>
      <c r="R147" s="80"/>
      <c r="S147" s="48">
        <v>5</v>
      </c>
      <c r="T147" s="48">
        <v>7</v>
      </c>
      <c r="U147" s="49">
        <v>22.906608</v>
      </c>
      <c r="V147" s="49">
        <v>0.00237</v>
      </c>
      <c r="W147" s="49">
        <v>0.004965</v>
      </c>
      <c r="X147" s="49">
        <v>0.945195</v>
      </c>
      <c r="Y147" s="49">
        <v>0.25</v>
      </c>
      <c r="Z147" s="49">
        <v>0</v>
      </c>
      <c r="AA147" s="72">
        <v>147</v>
      </c>
      <c r="AB147" s="72"/>
      <c r="AC147" s="73"/>
      <c r="AD147" s="78" t="s">
        <v>603</v>
      </c>
      <c r="AE147" s="78" t="s">
        <v>748</v>
      </c>
      <c r="AF147" s="78" t="s">
        <v>822</v>
      </c>
      <c r="AG147" s="78" t="s">
        <v>962</v>
      </c>
      <c r="AH147" s="78"/>
      <c r="AI147" s="78" t="s">
        <v>1150</v>
      </c>
      <c r="AJ147" s="78">
        <v>500</v>
      </c>
      <c r="AK147" s="78"/>
      <c r="AL147" s="78" t="str">
        <f>REPLACE(INDEX(GroupVertices[Group],MATCH(Vertices[[#This Row],[Vertex]],GroupVertices[Vertex],0)),1,1,"")</f>
        <v>6</v>
      </c>
      <c r="AM147" s="48"/>
      <c r="AN147" s="48"/>
      <c r="AO147" s="48"/>
      <c r="AP147" s="48"/>
      <c r="AQ147" s="48"/>
      <c r="AR147" s="48"/>
      <c r="AS147" s="112" t="s">
        <v>1279</v>
      </c>
      <c r="AT147" s="112" t="s">
        <v>1279</v>
      </c>
      <c r="AU147" s="112" t="s">
        <v>1279</v>
      </c>
      <c r="AV147" s="112" t="s">
        <v>1279</v>
      </c>
      <c r="AW147" s="112"/>
      <c r="AX147" s="114"/>
      <c r="AY147" s="112"/>
      <c r="AZ147" s="114"/>
      <c r="BA147" s="112"/>
      <c r="BB147" s="114"/>
      <c r="BC147" s="112"/>
      <c r="BD147" s="114"/>
      <c r="BE147" s="112"/>
      <c r="BF147" s="112">
        <v>1</v>
      </c>
      <c r="BG147" s="112">
        <v>1</v>
      </c>
      <c r="BH147" s="2"/>
      <c r="BI147" s="3"/>
      <c r="BJ147" s="3"/>
      <c r="BK147" s="3"/>
      <c r="BL147" s="3"/>
    </row>
    <row r="148" spans="1:64" ht="15">
      <c r="A148" s="65" t="s">
        <v>326</v>
      </c>
      <c r="B148" s="66"/>
      <c r="C148" s="66" t="s">
        <v>64</v>
      </c>
      <c r="D148" s="67">
        <v>167.6063142698023</v>
      </c>
      <c r="E148" s="69"/>
      <c r="F148" s="94" t="s">
        <v>550</v>
      </c>
      <c r="G148" s="66"/>
      <c r="H148" s="70" t="s">
        <v>326</v>
      </c>
      <c r="I148" s="71"/>
      <c r="J148" s="71"/>
      <c r="K148" s="70"/>
      <c r="L148" s="74">
        <v>2.9556054854709086</v>
      </c>
      <c r="M148" s="75">
        <v>8574.51953125</v>
      </c>
      <c r="N148" s="75">
        <v>6410.9501953125</v>
      </c>
      <c r="O148" s="76"/>
      <c r="P148" s="77"/>
      <c r="Q148" s="77"/>
      <c r="R148" s="80"/>
      <c r="S148" s="48">
        <v>7</v>
      </c>
      <c r="T148" s="48">
        <v>1</v>
      </c>
      <c r="U148" s="49">
        <v>6.522222</v>
      </c>
      <c r="V148" s="49">
        <v>0.002347</v>
      </c>
      <c r="W148" s="49">
        <v>0.002474</v>
      </c>
      <c r="X148" s="49">
        <v>0.683398</v>
      </c>
      <c r="Y148" s="49">
        <v>0.30357142857142855</v>
      </c>
      <c r="Z148" s="49">
        <v>0</v>
      </c>
      <c r="AA148" s="72">
        <v>148</v>
      </c>
      <c r="AB148" s="72"/>
      <c r="AC148" s="73"/>
      <c r="AD148" s="78" t="s">
        <v>603</v>
      </c>
      <c r="AE148" s="96" t="s">
        <v>749</v>
      </c>
      <c r="AF148" s="78" t="s">
        <v>822</v>
      </c>
      <c r="AG148" s="78" t="s">
        <v>963</v>
      </c>
      <c r="AH148" s="78"/>
      <c r="AI148" s="78" t="s">
        <v>1151</v>
      </c>
      <c r="AJ148" s="78">
        <v>262</v>
      </c>
      <c r="AK148" s="78"/>
      <c r="AL148" s="78" t="str">
        <f>REPLACE(INDEX(GroupVertices[Group],MATCH(Vertices[[#This Row],[Vertex]],GroupVertices[Vertex],0)),1,1,"")</f>
        <v>3</v>
      </c>
      <c r="AM148" s="48"/>
      <c r="AN148" s="48"/>
      <c r="AO148" s="48"/>
      <c r="AP148" s="48"/>
      <c r="AQ148" s="48"/>
      <c r="AR148" s="48"/>
      <c r="AS148" s="112" t="s">
        <v>1279</v>
      </c>
      <c r="AT148" s="112" t="s">
        <v>1279</v>
      </c>
      <c r="AU148" s="112" t="s">
        <v>1279</v>
      </c>
      <c r="AV148" s="112" t="s">
        <v>1279</v>
      </c>
      <c r="AW148" s="112"/>
      <c r="AX148" s="114"/>
      <c r="AY148" s="112"/>
      <c r="AZ148" s="114"/>
      <c r="BA148" s="112"/>
      <c r="BB148" s="114"/>
      <c r="BC148" s="112"/>
      <c r="BD148" s="114"/>
      <c r="BE148" s="112"/>
      <c r="BF148" s="112">
        <v>1</v>
      </c>
      <c r="BG148" s="112">
        <v>1</v>
      </c>
      <c r="BH148" s="2"/>
      <c r="BI148" s="3"/>
      <c r="BJ148" s="3"/>
      <c r="BK148" s="3"/>
      <c r="BL148" s="3"/>
    </row>
    <row r="149" spans="1:64" ht="15">
      <c r="A149" s="65" t="s">
        <v>250</v>
      </c>
      <c r="B149" s="66"/>
      <c r="C149" s="66" t="s">
        <v>64</v>
      </c>
      <c r="D149" s="67">
        <v>179.66049826842405</v>
      </c>
      <c r="E149" s="69"/>
      <c r="F149" s="94" t="s">
        <v>551</v>
      </c>
      <c r="G149" s="66"/>
      <c r="H149" s="70" t="s">
        <v>250</v>
      </c>
      <c r="I149" s="71"/>
      <c r="J149" s="71"/>
      <c r="K149" s="70"/>
      <c r="L149" s="74">
        <v>7.160369474096105</v>
      </c>
      <c r="M149" s="75">
        <v>8211.0517578125</v>
      </c>
      <c r="N149" s="75">
        <v>6564.4541015625</v>
      </c>
      <c r="O149" s="76"/>
      <c r="P149" s="77"/>
      <c r="Q149" s="77"/>
      <c r="R149" s="80"/>
      <c r="S149" s="48">
        <v>2</v>
      </c>
      <c r="T149" s="48">
        <v>10</v>
      </c>
      <c r="U149" s="49">
        <v>20.545707</v>
      </c>
      <c r="V149" s="49">
        <v>0.00237</v>
      </c>
      <c r="W149" s="49">
        <v>0.003893</v>
      </c>
      <c r="X149" s="49">
        <v>0.934525</v>
      </c>
      <c r="Y149" s="49">
        <v>0.22727272727272727</v>
      </c>
      <c r="Z149" s="49">
        <v>0</v>
      </c>
      <c r="AA149" s="72">
        <v>149</v>
      </c>
      <c r="AB149" s="72"/>
      <c r="AC149" s="73"/>
      <c r="AD149" s="78" t="s">
        <v>603</v>
      </c>
      <c r="AE149" s="78" t="s">
        <v>750</v>
      </c>
      <c r="AF149" s="78" t="s">
        <v>822</v>
      </c>
      <c r="AG149" s="78" t="s">
        <v>964</v>
      </c>
      <c r="AH149" s="78"/>
      <c r="AI149" s="78" t="s">
        <v>1152</v>
      </c>
      <c r="AJ149" s="78">
        <v>500</v>
      </c>
      <c r="AK149" s="78"/>
      <c r="AL149" s="78" t="str">
        <f>REPLACE(INDEX(GroupVertices[Group],MATCH(Vertices[[#This Row],[Vertex]],GroupVertices[Vertex],0)),1,1,"")</f>
        <v>3</v>
      </c>
      <c r="AM149" s="48"/>
      <c r="AN149" s="48"/>
      <c r="AO149" s="48"/>
      <c r="AP149" s="48"/>
      <c r="AQ149" s="48"/>
      <c r="AR149" s="48"/>
      <c r="AS149" s="112" t="s">
        <v>1279</v>
      </c>
      <c r="AT149" s="112" t="s">
        <v>1279</v>
      </c>
      <c r="AU149" s="112" t="s">
        <v>1279</v>
      </c>
      <c r="AV149" s="112" t="s">
        <v>1279</v>
      </c>
      <c r="AW149" s="112"/>
      <c r="AX149" s="114"/>
      <c r="AY149" s="112"/>
      <c r="AZ149" s="114"/>
      <c r="BA149" s="112"/>
      <c r="BB149" s="114"/>
      <c r="BC149" s="112"/>
      <c r="BD149" s="114"/>
      <c r="BE149" s="112"/>
      <c r="BF149" s="112">
        <v>1</v>
      </c>
      <c r="BG149" s="112">
        <v>1</v>
      </c>
      <c r="BH149" s="2"/>
      <c r="BI149" s="3"/>
      <c r="BJ149" s="3"/>
      <c r="BK149" s="3"/>
      <c r="BL149" s="3"/>
    </row>
    <row r="150" spans="1:64" ht="15">
      <c r="A150" s="65" t="s">
        <v>350</v>
      </c>
      <c r="B150" s="66"/>
      <c r="C150" s="66" t="s">
        <v>64</v>
      </c>
      <c r="D150" s="67">
        <v>208.19645225152743</v>
      </c>
      <c r="E150" s="69"/>
      <c r="F150" s="94" t="s">
        <v>552</v>
      </c>
      <c r="G150" s="66"/>
      <c r="H150" s="70" t="s">
        <v>350</v>
      </c>
      <c r="I150" s="71"/>
      <c r="J150" s="71"/>
      <c r="K150" s="70"/>
      <c r="L150" s="74">
        <v>17.114336636281287</v>
      </c>
      <c r="M150" s="75">
        <v>7585.013671875</v>
      </c>
      <c r="N150" s="75">
        <v>7026.9453125</v>
      </c>
      <c r="O150" s="76"/>
      <c r="P150" s="77"/>
      <c r="Q150" s="77"/>
      <c r="R150" s="80"/>
      <c r="S150" s="48">
        <v>17</v>
      </c>
      <c r="T150" s="48">
        <v>3</v>
      </c>
      <c r="U150" s="49">
        <v>53.743601</v>
      </c>
      <c r="V150" s="49">
        <v>0.002415</v>
      </c>
      <c r="W150" s="49">
        <v>0.007052</v>
      </c>
      <c r="X150" s="49">
        <v>1.362512</v>
      </c>
      <c r="Y150" s="49">
        <v>0.2236842105263158</v>
      </c>
      <c r="Z150" s="49">
        <v>0</v>
      </c>
      <c r="AA150" s="72">
        <v>150</v>
      </c>
      <c r="AB150" s="72"/>
      <c r="AC150" s="73"/>
      <c r="AD150" s="78" t="s">
        <v>603</v>
      </c>
      <c r="AE150" s="96" t="s">
        <v>751</v>
      </c>
      <c r="AF150" s="78" t="s">
        <v>822</v>
      </c>
      <c r="AG150" s="78" t="s">
        <v>965</v>
      </c>
      <c r="AH150" s="78"/>
      <c r="AI150" s="78" t="s">
        <v>1153</v>
      </c>
      <c r="AJ150" s="78">
        <v>500</v>
      </c>
      <c r="AK150" s="78"/>
      <c r="AL150" s="78" t="str">
        <f>REPLACE(INDEX(GroupVertices[Group],MATCH(Vertices[[#This Row],[Vertex]],GroupVertices[Vertex],0)),1,1,"")</f>
        <v>3</v>
      </c>
      <c r="AM150" s="48"/>
      <c r="AN150" s="48"/>
      <c r="AO150" s="48"/>
      <c r="AP150" s="48"/>
      <c r="AQ150" s="48"/>
      <c r="AR150" s="48"/>
      <c r="AS150" s="112" t="s">
        <v>1279</v>
      </c>
      <c r="AT150" s="112" t="s">
        <v>1279</v>
      </c>
      <c r="AU150" s="112" t="s">
        <v>1279</v>
      </c>
      <c r="AV150" s="112" t="s">
        <v>1279</v>
      </c>
      <c r="AW150" s="112"/>
      <c r="AX150" s="114"/>
      <c r="AY150" s="112"/>
      <c r="AZ150" s="114"/>
      <c r="BA150" s="112"/>
      <c r="BB150" s="114"/>
      <c r="BC150" s="112"/>
      <c r="BD150" s="114"/>
      <c r="BE150" s="112"/>
      <c r="BF150" s="112">
        <v>1</v>
      </c>
      <c r="BG150" s="112">
        <v>1</v>
      </c>
      <c r="BH150" s="2"/>
      <c r="BI150" s="3"/>
      <c r="BJ150" s="3"/>
      <c r="BK150" s="3"/>
      <c r="BL150" s="3"/>
    </row>
    <row r="151" spans="1:64" ht="15">
      <c r="A151" s="65" t="s">
        <v>301</v>
      </c>
      <c r="B151" s="66"/>
      <c r="C151" s="66" t="s">
        <v>64</v>
      </c>
      <c r="D151" s="67">
        <v>162.72313147356172</v>
      </c>
      <c r="E151" s="69"/>
      <c r="F151" s="94" t="s">
        <v>553</v>
      </c>
      <c r="G151" s="66"/>
      <c r="H151" s="70" t="s">
        <v>301</v>
      </c>
      <c r="I151" s="71"/>
      <c r="J151" s="71"/>
      <c r="K151" s="70"/>
      <c r="L151" s="74">
        <v>1.2522441319479942</v>
      </c>
      <c r="M151" s="75">
        <v>8896.357421875</v>
      </c>
      <c r="N151" s="75">
        <v>7358.1064453125</v>
      </c>
      <c r="O151" s="76"/>
      <c r="P151" s="77"/>
      <c r="Q151" s="77"/>
      <c r="R151" s="80"/>
      <c r="S151" s="48">
        <v>4</v>
      </c>
      <c r="T151" s="48">
        <v>1</v>
      </c>
      <c r="U151" s="49">
        <v>0.84127</v>
      </c>
      <c r="V151" s="49">
        <v>0.002331</v>
      </c>
      <c r="W151" s="49">
        <v>0.002118</v>
      </c>
      <c r="X151" s="49">
        <v>0.48577</v>
      </c>
      <c r="Y151" s="49">
        <v>0.35</v>
      </c>
      <c r="Z151" s="49">
        <v>0</v>
      </c>
      <c r="AA151" s="72">
        <v>151</v>
      </c>
      <c r="AB151" s="72"/>
      <c r="AC151" s="73"/>
      <c r="AD151" s="78" t="s">
        <v>603</v>
      </c>
      <c r="AE151" s="96" t="s">
        <v>752</v>
      </c>
      <c r="AF151" s="78" t="s">
        <v>822</v>
      </c>
      <c r="AG151" s="78" t="s">
        <v>966</v>
      </c>
      <c r="AH151" s="78"/>
      <c r="AI151" s="78">
        <v>0</v>
      </c>
      <c r="AJ151" s="78">
        <v>1</v>
      </c>
      <c r="AK151" s="78"/>
      <c r="AL151" s="78" t="str">
        <f>REPLACE(INDEX(GroupVertices[Group],MATCH(Vertices[[#This Row],[Vertex]],GroupVertices[Vertex],0)),1,1,"")</f>
        <v>3</v>
      </c>
      <c r="AM151" s="48"/>
      <c r="AN151" s="48"/>
      <c r="AO151" s="48"/>
      <c r="AP151" s="48"/>
      <c r="AQ151" s="48"/>
      <c r="AR151" s="48"/>
      <c r="AS151" s="112" t="s">
        <v>1279</v>
      </c>
      <c r="AT151" s="112" t="s">
        <v>1279</v>
      </c>
      <c r="AU151" s="112" t="s">
        <v>1279</v>
      </c>
      <c r="AV151" s="112" t="s">
        <v>1279</v>
      </c>
      <c r="AW151" s="112"/>
      <c r="AX151" s="114"/>
      <c r="AY151" s="112"/>
      <c r="AZ151" s="114"/>
      <c r="BA151" s="112"/>
      <c r="BB151" s="114"/>
      <c r="BC151" s="112"/>
      <c r="BD151" s="114"/>
      <c r="BE151" s="112"/>
      <c r="BF151" s="112">
        <v>1</v>
      </c>
      <c r="BG151" s="112">
        <v>1</v>
      </c>
      <c r="BH151" s="2"/>
      <c r="BI151" s="3"/>
      <c r="BJ151" s="3"/>
      <c r="BK151" s="3"/>
      <c r="BL151" s="3"/>
    </row>
    <row r="152" spans="1:64" ht="15">
      <c r="A152" s="65" t="s">
        <v>302</v>
      </c>
      <c r="B152" s="66"/>
      <c r="C152" s="66" t="s">
        <v>64</v>
      </c>
      <c r="D152" s="67">
        <v>163.06695995838191</v>
      </c>
      <c r="E152" s="69"/>
      <c r="F152" s="94" t="s">
        <v>554</v>
      </c>
      <c r="G152" s="66"/>
      <c r="H152" s="70" t="s">
        <v>302</v>
      </c>
      <c r="I152" s="71"/>
      <c r="J152" s="71"/>
      <c r="K152" s="70"/>
      <c r="L152" s="74">
        <v>1.3721790550751685</v>
      </c>
      <c r="M152" s="75">
        <v>8740.552734375</v>
      </c>
      <c r="N152" s="75">
        <v>7054.2587890625</v>
      </c>
      <c r="O152" s="76"/>
      <c r="P152" s="77"/>
      <c r="Q152" s="77"/>
      <c r="R152" s="80"/>
      <c r="S152" s="48">
        <v>3</v>
      </c>
      <c r="T152" s="48">
        <v>3</v>
      </c>
      <c r="U152" s="49">
        <v>1.24127</v>
      </c>
      <c r="V152" s="49">
        <v>0.002336</v>
      </c>
      <c r="W152" s="49">
        <v>0.002364</v>
      </c>
      <c r="X152" s="49">
        <v>0.548546</v>
      </c>
      <c r="Y152" s="49">
        <v>0.36666666666666664</v>
      </c>
      <c r="Z152" s="49">
        <v>0</v>
      </c>
      <c r="AA152" s="72">
        <v>152</v>
      </c>
      <c r="AB152" s="72"/>
      <c r="AC152" s="73"/>
      <c r="AD152" s="78" t="s">
        <v>603</v>
      </c>
      <c r="AE152" s="78" t="s">
        <v>753</v>
      </c>
      <c r="AF152" s="78" t="s">
        <v>822</v>
      </c>
      <c r="AG152" s="78" t="s">
        <v>967</v>
      </c>
      <c r="AH152" s="78"/>
      <c r="AI152" s="78" t="s">
        <v>1154</v>
      </c>
      <c r="AJ152" s="78">
        <v>469</v>
      </c>
      <c r="AK152" s="78"/>
      <c r="AL152" s="78" t="str">
        <f>REPLACE(INDEX(GroupVertices[Group],MATCH(Vertices[[#This Row],[Vertex]],GroupVertices[Vertex],0)),1,1,"")</f>
        <v>3</v>
      </c>
      <c r="AM152" s="48"/>
      <c r="AN152" s="48"/>
      <c r="AO152" s="48"/>
      <c r="AP152" s="48"/>
      <c r="AQ152" s="48"/>
      <c r="AR152" s="48"/>
      <c r="AS152" s="112" t="s">
        <v>1279</v>
      </c>
      <c r="AT152" s="112" t="s">
        <v>1279</v>
      </c>
      <c r="AU152" s="112" t="s">
        <v>1279</v>
      </c>
      <c r="AV152" s="112" t="s">
        <v>1279</v>
      </c>
      <c r="AW152" s="112"/>
      <c r="AX152" s="114"/>
      <c r="AY152" s="112"/>
      <c r="AZ152" s="114"/>
      <c r="BA152" s="112"/>
      <c r="BB152" s="114"/>
      <c r="BC152" s="112"/>
      <c r="BD152" s="114"/>
      <c r="BE152" s="112"/>
      <c r="BF152" s="112">
        <v>1</v>
      </c>
      <c r="BG152" s="112">
        <v>1</v>
      </c>
      <c r="BH152" s="2"/>
      <c r="BI152" s="3"/>
      <c r="BJ152" s="3"/>
      <c r="BK152" s="3"/>
      <c r="BL152" s="3"/>
    </row>
    <row r="153" spans="1:64" ht="15">
      <c r="A153" s="65" t="s">
        <v>300</v>
      </c>
      <c r="B153" s="66"/>
      <c r="C153" s="66" t="s">
        <v>64</v>
      </c>
      <c r="D153" s="67">
        <v>178.91172234732204</v>
      </c>
      <c r="E153" s="69"/>
      <c r="F153" s="94" t="s">
        <v>555</v>
      </c>
      <c r="G153" s="66"/>
      <c r="H153" s="70" t="s">
        <v>300</v>
      </c>
      <c r="I153" s="71"/>
      <c r="J153" s="71"/>
      <c r="K153" s="70"/>
      <c r="L153" s="74">
        <v>6.89917999590667</v>
      </c>
      <c r="M153" s="75">
        <v>8908.7236328125</v>
      </c>
      <c r="N153" s="75">
        <v>6033.87939453125</v>
      </c>
      <c r="O153" s="76"/>
      <c r="P153" s="77"/>
      <c r="Q153" s="77"/>
      <c r="R153" s="80"/>
      <c r="S153" s="48">
        <v>4</v>
      </c>
      <c r="T153" s="48">
        <v>6</v>
      </c>
      <c r="U153" s="49">
        <v>19.674603</v>
      </c>
      <c r="V153" s="49">
        <v>0.002353</v>
      </c>
      <c r="W153" s="49">
        <v>0.002567</v>
      </c>
      <c r="X153" s="49">
        <v>0.77185</v>
      </c>
      <c r="Y153" s="49">
        <v>0.1527777777777778</v>
      </c>
      <c r="Z153" s="49">
        <v>0.1111111111111111</v>
      </c>
      <c r="AA153" s="72">
        <v>153</v>
      </c>
      <c r="AB153" s="72"/>
      <c r="AC153" s="73"/>
      <c r="AD153" s="78" t="s">
        <v>603</v>
      </c>
      <c r="AE153" s="78" t="s">
        <v>754</v>
      </c>
      <c r="AF153" s="78" t="s">
        <v>822</v>
      </c>
      <c r="AG153" s="78" t="s">
        <v>968</v>
      </c>
      <c r="AH153" s="78"/>
      <c r="AI153" s="78" t="s">
        <v>1155</v>
      </c>
      <c r="AJ153" s="78">
        <v>500</v>
      </c>
      <c r="AK153" s="78"/>
      <c r="AL153" s="78" t="str">
        <f>REPLACE(INDEX(GroupVertices[Group],MATCH(Vertices[[#This Row],[Vertex]],GroupVertices[Vertex],0)),1,1,"")</f>
        <v>3</v>
      </c>
      <c r="AM153" s="48"/>
      <c r="AN153" s="48"/>
      <c r="AO153" s="48"/>
      <c r="AP153" s="48"/>
      <c r="AQ153" s="48"/>
      <c r="AR153" s="48"/>
      <c r="AS153" s="112" t="s">
        <v>1279</v>
      </c>
      <c r="AT153" s="112" t="s">
        <v>1279</v>
      </c>
      <c r="AU153" s="112" t="s">
        <v>1279</v>
      </c>
      <c r="AV153" s="112" t="s">
        <v>1279</v>
      </c>
      <c r="AW153" s="112"/>
      <c r="AX153" s="114"/>
      <c r="AY153" s="112"/>
      <c r="AZ153" s="114"/>
      <c r="BA153" s="112"/>
      <c r="BB153" s="114"/>
      <c r="BC153" s="112"/>
      <c r="BD153" s="114"/>
      <c r="BE153" s="112"/>
      <c r="BF153" s="112">
        <v>1</v>
      </c>
      <c r="BG153" s="112">
        <v>1</v>
      </c>
      <c r="BH153" s="2"/>
      <c r="BI153" s="3"/>
      <c r="BJ153" s="3"/>
      <c r="BK153" s="3"/>
      <c r="BL153" s="3"/>
    </row>
    <row r="154" spans="1:64" ht="15">
      <c r="A154" s="65" t="s">
        <v>251</v>
      </c>
      <c r="B154" s="66"/>
      <c r="C154" s="66" t="s">
        <v>64</v>
      </c>
      <c r="D154" s="67">
        <v>189.4907489125273</v>
      </c>
      <c r="E154" s="69"/>
      <c r="F154" s="94" t="s">
        <v>556</v>
      </c>
      <c r="G154" s="66"/>
      <c r="H154" s="70" t="s">
        <v>251</v>
      </c>
      <c r="I154" s="71"/>
      <c r="J154" s="71"/>
      <c r="K154" s="70"/>
      <c r="L154" s="74">
        <v>10.589376689533578</v>
      </c>
      <c r="M154" s="75">
        <v>4275.25732421875</v>
      </c>
      <c r="N154" s="75">
        <v>6482.431640625</v>
      </c>
      <c r="O154" s="76"/>
      <c r="P154" s="77"/>
      <c r="Q154" s="77"/>
      <c r="R154" s="80"/>
      <c r="S154" s="48">
        <v>9</v>
      </c>
      <c r="T154" s="48">
        <v>5</v>
      </c>
      <c r="U154" s="49">
        <v>31.981933</v>
      </c>
      <c r="V154" s="49">
        <v>0.002381</v>
      </c>
      <c r="W154" s="49">
        <v>0.005141</v>
      </c>
      <c r="X154" s="49">
        <v>1.008738</v>
      </c>
      <c r="Y154" s="49">
        <v>0.21428571428571427</v>
      </c>
      <c r="Z154" s="49">
        <v>0</v>
      </c>
      <c r="AA154" s="72">
        <v>154</v>
      </c>
      <c r="AB154" s="72"/>
      <c r="AC154" s="73"/>
      <c r="AD154" s="78" t="s">
        <v>603</v>
      </c>
      <c r="AE154" s="78" t="s">
        <v>755</v>
      </c>
      <c r="AF154" s="78" t="s">
        <v>822</v>
      </c>
      <c r="AG154" s="78" t="s">
        <v>969</v>
      </c>
      <c r="AH154" s="78"/>
      <c r="AI154" s="78" t="s">
        <v>1156</v>
      </c>
      <c r="AJ154" s="78">
        <v>302</v>
      </c>
      <c r="AK154" s="78"/>
      <c r="AL154" s="78" t="str">
        <f>REPLACE(INDEX(GroupVertices[Group],MATCH(Vertices[[#This Row],[Vertex]],GroupVertices[Vertex],0)),1,1,"")</f>
        <v>2</v>
      </c>
      <c r="AM154" s="48"/>
      <c r="AN154" s="48"/>
      <c r="AO154" s="48"/>
      <c r="AP154" s="48"/>
      <c r="AQ154" s="48"/>
      <c r="AR154" s="48"/>
      <c r="AS154" s="112" t="s">
        <v>1279</v>
      </c>
      <c r="AT154" s="112" t="s">
        <v>1279</v>
      </c>
      <c r="AU154" s="112" t="s">
        <v>1279</v>
      </c>
      <c r="AV154" s="112" t="s">
        <v>1279</v>
      </c>
      <c r="AW154" s="112"/>
      <c r="AX154" s="114"/>
      <c r="AY154" s="112"/>
      <c r="AZ154" s="114"/>
      <c r="BA154" s="112"/>
      <c r="BB154" s="114"/>
      <c r="BC154" s="112"/>
      <c r="BD154" s="114"/>
      <c r="BE154" s="112"/>
      <c r="BF154" s="112">
        <v>1</v>
      </c>
      <c r="BG154" s="112">
        <v>1</v>
      </c>
      <c r="BH154" s="2"/>
      <c r="BI154" s="3"/>
      <c r="BJ154" s="3"/>
      <c r="BK154" s="3"/>
      <c r="BL154" s="3"/>
    </row>
    <row r="155" spans="1:64" ht="15">
      <c r="A155" s="65" t="s">
        <v>253</v>
      </c>
      <c r="B155" s="66"/>
      <c r="C155" s="66" t="s">
        <v>64</v>
      </c>
      <c r="D155" s="67">
        <v>238.16687758386735</v>
      </c>
      <c r="E155" s="69"/>
      <c r="F155" s="94" t="s">
        <v>553</v>
      </c>
      <c r="G155" s="66"/>
      <c r="H155" s="70" t="s">
        <v>253</v>
      </c>
      <c r="I155" s="71"/>
      <c r="J155" s="71"/>
      <c r="K155" s="70"/>
      <c r="L155" s="74">
        <v>27.568678894173807</v>
      </c>
      <c r="M155" s="75">
        <v>8356.49609375</v>
      </c>
      <c r="N155" s="75">
        <v>6886.2958984375</v>
      </c>
      <c r="O155" s="76"/>
      <c r="P155" s="77"/>
      <c r="Q155" s="77"/>
      <c r="R155" s="80"/>
      <c r="S155" s="48">
        <v>7</v>
      </c>
      <c r="T155" s="48">
        <v>13</v>
      </c>
      <c r="U155" s="49">
        <v>88.610317</v>
      </c>
      <c r="V155" s="49">
        <v>0.00241</v>
      </c>
      <c r="W155" s="49">
        <v>0.005158</v>
      </c>
      <c r="X155" s="49">
        <v>1.393914</v>
      </c>
      <c r="Y155" s="49">
        <v>0.11988304093567251</v>
      </c>
      <c r="Z155" s="49">
        <v>0.05263157894736842</v>
      </c>
      <c r="AA155" s="72">
        <v>155</v>
      </c>
      <c r="AB155" s="72"/>
      <c r="AC155" s="73"/>
      <c r="AD155" s="78" t="s">
        <v>603</v>
      </c>
      <c r="AE155" s="78" t="s">
        <v>756</v>
      </c>
      <c r="AF155" s="78" t="s">
        <v>822</v>
      </c>
      <c r="AG155" s="78" t="s">
        <v>966</v>
      </c>
      <c r="AH155" s="78"/>
      <c r="AI155" s="78" t="s">
        <v>1157</v>
      </c>
      <c r="AJ155" s="78">
        <v>500</v>
      </c>
      <c r="AK155" s="78"/>
      <c r="AL155" s="78" t="str">
        <f>REPLACE(INDEX(GroupVertices[Group],MATCH(Vertices[[#This Row],[Vertex]],GroupVertices[Vertex],0)),1,1,"")</f>
        <v>3</v>
      </c>
      <c r="AM155" s="48"/>
      <c r="AN155" s="48"/>
      <c r="AO155" s="48"/>
      <c r="AP155" s="48"/>
      <c r="AQ155" s="48"/>
      <c r="AR155" s="48"/>
      <c r="AS155" s="112" t="s">
        <v>1279</v>
      </c>
      <c r="AT155" s="112" t="s">
        <v>1279</v>
      </c>
      <c r="AU155" s="112" t="s">
        <v>1279</v>
      </c>
      <c r="AV155" s="112" t="s">
        <v>1279</v>
      </c>
      <c r="AW155" s="112"/>
      <c r="AX155" s="114"/>
      <c r="AY155" s="112"/>
      <c r="AZ155" s="114"/>
      <c r="BA155" s="112"/>
      <c r="BB155" s="114"/>
      <c r="BC155" s="112"/>
      <c r="BD155" s="114"/>
      <c r="BE155" s="112"/>
      <c r="BF155" s="112">
        <v>1</v>
      </c>
      <c r="BG155" s="112">
        <v>1</v>
      </c>
      <c r="BH155" s="2"/>
      <c r="BI155" s="3"/>
      <c r="BJ155" s="3"/>
      <c r="BK155" s="3"/>
      <c r="BL155" s="3"/>
    </row>
    <row r="156" spans="1:64" ht="15">
      <c r="A156" s="65" t="s">
        <v>254</v>
      </c>
      <c r="B156" s="66"/>
      <c r="C156" s="66" t="s">
        <v>64</v>
      </c>
      <c r="D156" s="67">
        <v>164.57871363615143</v>
      </c>
      <c r="E156" s="69"/>
      <c r="F156" s="94" t="s">
        <v>442</v>
      </c>
      <c r="G156" s="66"/>
      <c r="H156" s="70" t="s">
        <v>254</v>
      </c>
      <c r="I156" s="71"/>
      <c r="J156" s="71"/>
      <c r="K156" s="70"/>
      <c r="L156" s="74">
        <v>1.8995119234538054</v>
      </c>
      <c r="M156" s="75">
        <v>9423.609375</v>
      </c>
      <c r="N156" s="75">
        <v>3437.03662109375</v>
      </c>
      <c r="O156" s="76"/>
      <c r="P156" s="77"/>
      <c r="Q156" s="77"/>
      <c r="R156" s="80"/>
      <c r="S156" s="48">
        <v>1</v>
      </c>
      <c r="T156" s="48">
        <v>3</v>
      </c>
      <c r="U156" s="49">
        <v>3</v>
      </c>
      <c r="V156" s="49">
        <v>0.002326</v>
      </c>
      <c r="W156" s="49">
        <v>0.001546</v>
      </c>
      <c r="X156" s="49">
        <v>0.459845</v>
      </c>
      <c r="Y156" s="49">
        <v>0.25</v>
      </c>
      <c r="Z156" s="49">
        <v>0</v>
      </c>
      <c r="AA156" s="72">
        <v>156</v>
      </c>
      <c r="AB156" s="72"/>
      <c r="AC156" s="73"/>
      <c r="AD156" s="78" t="s">
        <v>603</v>
      </c>
      <c r="AE156" s="78" t="s">
        <v>757</v>
      </c>
      <c r="AF156" s="78" t="s">
        <v>822</v>
      </c>
      <c r="AG156" s="78" t="s">
        <v>970</v>
      </c>
      <c r="AH156" s="78"/>
      <c r="AI156" s="78" t="s">
        <v>1158</v>
      </c>
      <c r="AJ156" s="78">
        <v>89</v>
      </c>
      <c r="AK156" s="78"/>
      <c r="AL156" s="78" t="str">
        <f>REPLACE(INDEX(GroupVertices[Group],MATCH(Vertices[[#This Row],[Vertex]],GroupVertices[Vertex],0)),1,1,"")</f>
        <v>5</v>
      </c>
      <c r="AM156" s="48"/>
      <c r="AN156" s="48"/>
      <c r="AO156" s="48"/>
      <c r="AP156" s="48"/>
      <c r="AQ156" s="48"/>
      <c r="AR156" s="48"/>
      <c r="AS156" s="112" t="s">
        <v>1279</v>
      </c>
      <c r="AT156" s="112" t="s">
        <v>1279</v>
      </c>
      <c r="AU156" s="112" t="s">
        <v>1279</v>
      </c>
      <c r="AV156" s="112" t="s">
        <v>1279</v>
      </c>
      <c r="AW156" s="112"/>
      <c r="AX156" s="114"/>
      <c r="AY156" s="112"/>
      <c r="AZ156" s="114"/>
      <c r="BA156" s="112"/>
      <c r="BB156" s="114"/>
      <c r="BC156" s="112"/>
      <c r="BD156" s="114"/>
      <c r="BE156" s="112"/>
      <c r="BF156" s="112">
        <v>1</v>
      </c>
      <c r="BG156" s="112">
        <v>1</v>
      </c>
      <c r="BH156" s="2"/>
      <c r="BI156" s="3"/>
      <c r="BJ156" s="3"/>
      <c r="BK156" s="3"/>
      <c r="BL156" s="3"/>
    </row>
    <row r="157" spans="1:64" ht="15">
      <c r="A157" s="65" t="s">
        <v>346</v>
      </c>
      <c r="B157" s="66"/>
      <c r="C157" s="66" t="s">
        <v>64</v>
      </c>
      <c r="D157" s="67">
        <v>170.2805357228959</v>
      </c>
      <c r="E157" s="69"/>
      <c r="F157" s="94" t="s">
        <v>431</v>
      </c>
      <c r="G157" s="66"/>
      <c r="H157" s="70" t="s">
        <v>346</v>
      </c>
      <c r="I157" s="71"/>
      <c r="J157" s="71"/>
      <c r="K157" s="70"/>
      <c r="L157" s="74">
        <v>3.888432632033673</v>
      </c>
      <c r="M157" s="75">
        <v>9547.9169921875</v>
      </c>
      <c r="N157" s="75">
        <v>3453.531982421875</v>
      </c>
      <c r="O157" s="76"/>
      <c r="P157" s="77"/>
      <c r="Q157" s="77"/>
      <c r="R157" s="80"/>
      <c r="S157" s="48">
        <v>5</v>
      </c>
      <c r="T157" s="48">
        <v>2</v>
      </c>
      <c r="U157" s="49">
        <v>9.633333</v>
      </c>
      <c r="V157" s="49">
        <v>0.002342</v>
      </c>
      <c r="W157" s="49">
        <v>0.002328</v>
      </c>
      <c r="X157" s="49">
        <v>0.630792</v>
      </c>
      <c r="Y157" s="49">
        <v>0.19047619047619047</v>
      </c>
      <c r="Z157" s="49">
        <v>0</v>
      </c>
      <c r="AA157" s="72">
        <v>157</v>
      </c>
      <c r="AB157" s="72"/>
      <c r="AC157" s="73"/>
      <c r="AD157" s="78" t="s">
        <v>603</v>
      </c>
      <c r="AE157" s="96" t="s">
        <v>758</v>
      </c>
      <c r="AF157" s="78" t="s">
        <v>822</v>
      </c>
      <c r="AG157" s="78" t="s">
        <v>971</v>
      </c>
      <c r="AH157" s="78"/>
      <c r="AI157" s="78" t="s">
        <v>1159</v>
      </c>
      <c r="AJ157" s="78">
        <v>500</v>
      </c>
      <c r="AK157" s="78"/>
      <c r="AL157" s="78" t="str">
        <f>REPLACE(INDEX(GroupVertices[Group],MATCH(Vertices[[#This Row],[Vertex]],GroupVertices[Vertex],0)),1,1,"")</f>
        <v>5</v>
      </c>
      <c r="AM157" s="48"/>
      <c r="AN157" s="48"/>
      <c r="AO157" s="48"/>
      <c r="AP157" s="48"/>
      <c r="AQ157" s="48"/>
      <c r="AR157" s="48"/>
      <c r="AS157" s="112" t="s">
        <v>1279</v>
      </c>
      <c r="AT157" s="112" t="s">
        <v>1279</v>
      </c>
      <c r="AU157" s="112" t="s">
        <v>1279</v>
      </c>
      <c r="AV157" s="112" t="s">
        <v>1279</v>
      </c>
      <c r="AW157" s="112"/>
      <c r="AX157" s="114"/>
      <c r="AY157" s="112"/>
      <c r="AZ157" s="114"/>
      <c r="BA157" s="112"/>
      <c r="BB157" s="114"/>
      <c r="BC157" s="112"/>
      <c r="BD157" s="114"/>
      <c r="BE157" s="112"/>
      <c r="BF157" s="112">
        <v>1</v>
      </c>
      <c r="BG157" s="112">
        <v>1</v>
      </c>
      <c r="BH157" s="2"/>
      <c r="BI157" s="3"/>
      <c r="BJ157" s="3"/>
      <c r="BK157" s="3"/>
      <c r="BL157" s="3"/>
    </row>
    <row r="158" spans="1:64" ht="15">
      <c r="A158" s="65" t="s">
        <v>255</v>
      </c>
      <c r="B158" s="66"/>
      <c r="C158" s="66" t="s">
        <v>64</v>
      </c>
      <c r="D158" s="67">
        <v>164.0056658749274</v>
      </c>
      <c r="E158" s="69"/>
      <c r="F158" s="94" t="s">
        <v>557</v>
      </c>
      <c r="G158" s="66"/>
      <c r="H158" s="70" t="s">
        <v>255</v>
      </c>
      <c r="I158" s="71"/>
      <c r="J158" s="71"/>
      <c r="K158" s="70"/>
      <c r="L158" s="74">
        <v>1.6996202849627462</v>
      </c>
      <c r="M158" s="75">
        <v>9295.498046875</v>
      </c>
      <c r="N158" s="75">
        <v>3370.60498046875</v>
      </c>
      <c r="O158" s="76"/>
      <c r="P158" s="77"/>
      <c r="Q158" s="77"/>
      <c r="R158" s="80"/>
      <c r="S158" s="48">
        <v>3</v>
      </c>
      <c r="T158" s="48">
        <v>1</v>
      </c>
      <c r="U158" s="49">
        <v>2.333333</v>
      </c>
      <c r="V158" s="49">
        <v>0.002326</v>
      </c>
      <c r="W158" s="49">
        <v>0.001788</v>
      </c>
      <c r="X158" s="49">
        <v>0.441784</v>
      </c>
      <c r="Y158" s="49">
        <v>0.25</v>
      </c>
      <c r="Z158" s="49">
        <v>0</v>
      </c>
      <c r="AA158" s="72">
        <v>158</v>
      </c>
      <c r="AB158" s="72"/>
      <c r="AC158" s="73"/>
      <c r="AD158" s="78" t="s">
        <v>603</v>
      </c>
      <c r="AE158" s="96" t="s">
        <v>759</v>
      </c>
      <c r="AF158" s="78" t="s">
        <v>822</v>
      </c>
      <c r="AG158" s="78" t="s">
        <v>972</v>
      </c>
      <c r="AH158" s="78"/>
      <c r="AI158" s="78" t="s">
        <v>1160</v>
      </c>
      <c r="AJ158" s="78">
        <v>500</v>
      </c>
      <c r="AK158" s="78"/>
      <c r="AL158" s="78" t="str">
        <f>REPLACE(INDEX(GroupVertices[Group],MATCH(Vertices[[#This Row],[Vertex]],GroupVertices[Vertex],0)),1,1,"")</f>
        <v>5</v>
      </c>
      <c r="AM158" s="48"/>
      <c r="AN158" s="48"/>
      <c r="AO158" s="48"/>
      <c r="AP158" s="48"/>
      <c r="AQ158" s="48"/>
      <c r="AR158" s="48"/>
      <c r="AS158" s="112" t="s">
        <v>1279</v>
      </c>
      <c r="AT158" s="112" t="s">
        <v>1279</v>
      </c>
      <c r="AU158" s="112" t="s">
        <v>1279</v>
      </c>
      <c r="AV158" s="112" t="s">
        <v>1279</v>
      </c>
      <c r="AW158" s="112"/>
      <c r="AX158" s="114"/>
      <c r="AY158" s="112"/>
      <c r="AZ158" s="114"/>
      <c r="BA158" s="112"/>
      <c r="BB158" s="114"/>
      <c r="BC158" s="112"/>
      <c r="BD158" s="114"/>
      <c r="BE158" s="112"/>
      <c r="BF158" s="112">
        <v>1</v>
      </c>
      <c r="BG158" s="112">
        <v>1</v>
      </c>
      <c r="BH158" s="2"/>
      <c r="BI158" s="3"/>
      <c r="BJ158" s="3"/>
      <c r="BK158" s="3"/>
      <c r="BL158" s="3"/>
    </row>
    <row r="159" spans="1:64" ht="15">
      <c r="A159" s="65" t="s">
        <v>396</v>
      </c>
      <c r="B159" s="66"/>
      <c r="C159" s="66" t="s">
        <v>64</v>
      </c>
      <c r="D159" s="67">
        <v>231.63407534272764</v>
      </c>
      <c r="E159" s="69"/>
      <c r="F159" s="94" t="s">
        <v>558</v>
      </c>
      <c r="G159" s="66"/>
      <c r="H159" s="70" t="s">
        <v>396</v>
      </c>
      <c r="I159" s="71"/>
      <c r="J159" s="71"/>
      <c r="K159" s="70"/>
      <c r="L159" s="74">
        <v>25.289894066308644</v>
      </c>
      <c r="M159" s="75">
        <v>4422.8974609375</v>
      </c>
      <c r="N159" s="75">
        <v>7352.24853515625</v>
      </c>
      <c r="O159" s="76"/>
      <c r="P159" s="77"/>
      <c r="Q159" s="77"/>
      <c r="R159" s="80"/>
      <c r="S159" s="48">
        <v>22</v>
      </c>
      <c r="T159" s="48">
        <v>0</v>
      </c>
      <c r="U159" s="49">
        <v>81.010246</v>
      </c>
      <c r="V159" s="49">
        <v>0.002427</v>
      </c>
      <c r="W159" s="49">
        <v>0.007873</v>
      </c>
      <c r="X159" s="49">
        <v>1.493989</v>
      </c>
      <c r="Y159" s="49">
        <v>0.19696969696969696</v>
      </c>
      <c r="Z159" s="49">
        <v>0</v>
      </c>
      <c r="AA159" s="72">
        <v>159</v>
      </c>
      <c r="AB159" s="72"/>
      <c r="AC159" s="73"/>
      <c r="AD159" s="78" t="s">
        <v>603</v>
      </c>
      <c r="AE159" s="78" t="s">
        <v>760</v>
      </c>
      <c r="AF159" s="78" t="s">
        <v>822</v>
      </c>
      <c r="AG159" s="78" t="s">
        <v>973</v>
      </c>
      <c r="AH159" s="78"/>
      <c r="AI159" s="78" t="s">
        <v>1161</v>
      </c>
      <c r="AJ159" s="78">
        <v>500</v>
      </c>
      <c r="AK159" s="78"/>
      <c r="AL159" s="78" t="str">
        <f>REPLACE(INDEX(GroupVertices[Group],MATCH(Vertices[[#This Row],[Vertex]],GroupVertices[Vertex],0)),1,1,"")</f>
        <v>2</v>
      </c>
      <c r="AM159" s="48"/>
      <c r="AN159" s="48"/>
      <c r="AO159" s="48"/>
      <c r="AP159" s="48"/>
      <c r="AQ159" s="48"/>
      <c r="AR159" s="48"/>
      <c r="AS159" s="48"/>
      <c r="AT159" s="48"/>
      <c r="AU159" s="48"/>
      <c r="AV159" s="48"/>
      <c r="AW159" s="48"/>
      <c r="AX159" s="49"/>
      <c r="AY159" s="48"/>
      <c r="AZ159" s="49"/>
      <c r="BA159" s="48"/>
      <c r="BB159" s="49"/>
      <c r="BC159" s="48"/>
      <c r="BD159" s="49"/>
      <c r="BE159" s="48"/>
      <c r="BF159" s="48"/>
      <c r="BG159" s="48"/>
      <c r="BH159" s="2"/>
      <c r="BI159" s="3"/>
      <c r="BJ159" s="3"/>
      <c r="BK159" s="3"/>
      <c r="BL159" s="3"/>
    </row>
    <row r="160" spans="1:64" ht="15">
      <c r="A160" s="65" t="s">
        <v>256</v>
      </c>
      <c r="B160" s="66"/>
      <c r="C160" s="66" t="s">
        <v>64</v>
      </c>
      <c r="D160" s="67">
        <v>208.57598388621136</v>
      </c>
      <c r="E160" s="69"/>
      <c r="F160" s="94" t="s">
        <v>559</v>
      </c>
      <c r="G160" s="66"/>
      <c r="H160" s="70" t="s">
        <v>256</v>
      </c>
      <c r="I160" s="71"/>
      <c r="J160" s="71"/>
      <c r="K160" s="70"/>
      <c r="L160" s="74">
        <v>17.246725601825986</v>
      </c>
      <c r="M160" s="75">
        <v>9159.7158203125</v>
      </c>
      <c r="N160" s="75">
        <v>3194.1103515625</v>
      </c>
      <c r="O160" s="76"/>
      <c r="P160" s="77"/>
      <c r="Q160" s="77"/>
      <c r="R160" s="80"/>
      <c r="S160" s="48">
        <v>4</v>
      </c>
      <c r="T160" s="48">
        <v>14</v>
      </c>
      <c r="U160" s="49">
        <v>54.185137</v>
      </c>
      <c r="V160" s="49">
        <v>0.002392</v>
      </c>
      <c r="W160" s="49">
        <v>0.005087</v>
      </c>
      <c r="X160" s="49">
        <v>1.218568</v>
      </c>
      <c r="Y160" s="49">
        <v>0.15833333333333333</v>
      </c>
      <c r="Z160" s="49">
        <v>0.125</v>
      </c>
      <c r="AA160" s="72">
        <v>160</v>
      </c>
      <c r="AB160" s="72"/>
      <c r="AC160" s="73"/>
      <c r="AD160" s="78" t="s">
        <v>603</v>
      </c>
      <c r="AE160" s="78" t="s">
        <v>761</v>
      </c>
      <c r="AF160" s="78" t="s">
        <v>822</v>
      </c>
      <c r="AG160" s="78" t="s">
        <v>974</v>
      </c>
      <c r="AH160" s="78"/>
      <c r="AI160" s="78" t="s">
        <v>1162</v>
      </c>
      <c r="AJ160" s="78">
        <v>500</v>
      </c>
      <c r="AK160" s="78"/>
      <c r="AL160" s="78" t="str">
        <f>REPLACE(INDEX(GroupVertices[Group],MATCH(Vertices[[#This Row],[Vertex]],GroupVertices[Vertex],0)),1,1,"")</f>
        <v>5</v>
      </c>
      <c r="AM160" s="48"/>
      <c r="AN160" s="48"/>
      <c r="AO160" s="48"/>
      <c r="AP160" s="48"/>
      <c r="AQ160" s="48"/>
      <c r="AR160" s="48"/>
      <c r="AS160" s="112" t="s">
        <v>1279</v>
      </c>
      <c r="AT160" s="112" t="s">
        <v>1279</v>
      </c>
      <c r="AU160" s="112" t="s">
        <v>1279</v>
      </c>
      <c r="AV160" s="112" t="s">
        <v>1279</v>
      </c>
      <c r="AW160" s="112"/>
      <c r="AX160" s="114"/>
      <c r="AY160" s="112"/>
      <c r="AZ160" s="114"/>
      <c r="BA160" s="112"/>
      <c r="BB160" s="114"/>
      <c r="BC160" s="112"/>
      <c r="BD160" s="114"/>
      <c r="BE160" s="112"/>
      <c r="BF160" s="112">
        <v>1</v>
      </c>
      <c r="BG160" s="112">
        <v>1</v>
      </c>
      <c r="BH160" s="2"/>
      <c r="BI160" s="3"/>
      <c r="BJ160" s="3"/>
      <c r="BK160" s="3"/>
      <c r="BL160" s="3"/>
    </row>
    <row r="161" spans="1:64" ht="15">
      <c r="A161" s="65" t="s">
        <v>397</v>
      </c>
      <c r="B161" s="66"/>
      <c r="C161" s="66" t="s">
        <v>64</v>
      </c>
      <c r="D161" s="67">
        <v>167.1574272723029</v>
      </c>
      <c r="E161" s="69"/>
      <c r="F161" s="94" t="s">
        <v>560</v>
      </c>
      <c r="G161" s="66"/>
      <c r="H161" s="70" t="s">
        <v>397</v>
      </c>
      <c r="I161" s="71"/>
      <c r="J161" s="71"/>
      <c r="K161" s="70"/>
      <c r="L161" s="74">
        <v>2.7990238469076107</v>
      </c>
      <c r="M161" s="75">
        <v>9064.986328125</v>
      </c>
      <c r="N161" s="75">
        <v>2416.859130859375</v>
      </c>
      <c r="O161" s="76"/>
      <c r="P161" s="77"/>
      <c r="Q161" s="77"/>
      <c r="R161" s="80"/>
      <c r="S161" s="48">
        <v>6</v>
      </c>
      <c r="T161" s="48">
        <v>0</v>
      </c>
      <c r="U161" s="49">
        <v>6</v>
      </c>
      <c r="V161" s="49">
        <v>0.002336</v>
      </c>
      <c r="W161" s="49">
        <v>0.002221</v>
      </c>
      <c r="X161" s="49">
        <v>0.541594</v>
      </c>
      <c r="Y161" s="49">
        <v>0.23333333333333334</v>
      </c>
      <c r="Z161" s="49">
        <v>0</v>
      </c>
      <c r="AA161" s="72">
        <v>161</v>
      </c>
      <c r="AB161" s="72"/>
      <c r="AC161" s="73"/>
      <c r="AD161" s="78" t="s">
        <v>603</v>
      </c>
      <c r="AE161" s="78" t="s">
        <v>762</v>
      </c>
      <c r="AF161" s="78" t="s">
        <v>822</v>
      </c>
      <c r="AG161" s="78" t="s">
        <v>975</v>
      </c>
      <c r="AH161" s="78"/>
      <c r="AI161" s="78">
        <v>0</v>
      </c>
      <c r="AJ161" s="78">
        <v>3</v>
      </c>
      <c r="AK161" s="78"/>
      <c r="AL161" s="78" t="str">
        <f>REPLACE(INDEX(GroupVertices[Group],MATCH(Vertices[[#This Row],[Vertex]],GroupVertices[Vertex],0)),1,1,"")</f>
        <v>5</v>
      </c>
      <c r="AM161" s="48"/>
      <c r="AN161" s="48"/>
      <c r="AO161" s="48"/>
      <c r="AP161" s="48"/>
      <c r="AQ161" s="48"/>
      <c r="AR161" s="48"/>
      <c r="AS161" s="48"/>
      <c r="AT161" s="48"/>
      <c r="AU161" s="48"/>
      <c r="AV161" s="48"/>
      <c r="AW161" s="48"/>
      <c r="AX161" s="49"/>
      <c r="AY161" s="48"/>
      <c r="AZ161" s="49"/>
      <c r="BA161" s="48"/>
      <c r="BB161" s="49"/>
      <c r="BC161" s="48"/>
      <c r="BD161" s="49"/>
      <c r="BE161" s="48"/>
      <c r="BF161" s="48"/>
      <c r="BG161" s="48"/>
      <c r="BH161" s="2"/>
      <c r="BI161" s="3"/>
      <c r="BJ161" s="3"/>
      <c r="BK161" s="3"/>
      <c r="BL161" s="3"/>
    </row>
    <row r="162" spans="1:64" ht="15">
      <c r="A162" s="65" t="s">
        <v>329</v>
      </c>
      <c r="B162" s="66"/>
      <c r="C162" s="66" t="s">
        <v>64</v>
      </c>
      <c r="D162" s="67">
        <v>262.9847408169646</v>
      </c>
      <c r="E162" s="69"/>
      <c r="F162" s="94" t="s">
        <v>561</v>
      </c>
      <c r="G162" s="66"/>
      <c r="H162" s="70" t="s">
        <v>329</v>
      </c>
      <c r="I162" s="71"/>
      <c r="J162" s="71"/>
      <c r="K162" s="70"/>
      <c r="L162" s="74">
        <v>36.225694384320974</v>
      </c>
      <c r="M162" s="75">
        <v>4479.80419921875</v>
      </c>
      <c r="N162" s="75">
        <v>3377.329833984375</v>
      </c>
      <c r="O162" s="76"/>
      <c r="P162" s="77"/>
      <c r="Q162" s="77"/>
      <c r="R162" s="80"/>
      <c r="S162" s="48">
        <v>20</v>
      </c>
      <c r="T162" s="48">
        <v>13</v>
      </c>
      <c r="U162" s="49">
        <v>117.482693</v>
      </c>
      <c r="V162" s="49">
        <v>0.002481</v>
      </c>
      <c r="W162" s="49">
        <v>0.010761</v>
      </c>
      <c r="X162" s="49">
        <v>1.962178</v>
      </c>
      <c r="Y162" s="49">
        <v>0.1913978494623656</v>
      </c>
      <c r="Z162" s="49">
        <v>0.06451612903225806</v>
      </c>
      <c r="AA162" s="72">
        <v>162</v>
      </c>
      <c r="AB162" s="72"/>
      <c r="AC162" s="73"/>
      <c r="AD162" s="78" t="s">
        <v>603</v>
      </c>
      <c r="AE162" s="96" t="s">
        <v>763</v>
      </c>
      <c r="AF162" s="78" t="s">
        <v>822</v>
      </c>
      <c r="AG162" s="78" t="s">
        <v>976</v>
      </c>
      <c r="AH162" s="78"/>
      <c r="AI162" s="78" t="s">
        <v>1163</v>
      </c>
      <c r="AJ162" s="78">
        <v>500</v>
      </c>
      <c r="AK162" s="78"/>
      <c r="AL162" s="78" t="str">
        <f>REPLACE(INDEX(GroupVertices[Group],MATCH(Vertices[[#This Row],[Vertex]],GroupVertices[Vertex],0)),1,1,"")</f>
        <v>2</v>
      </c>
      <c r="AM162" s="48"/>
      <c r="AN162" s="48"/>
      <c r="AO162" s="48"/>
      <c r="AP162" s="48"/>
      <c r="AQ162" s="48"/>
      <c r="AR162" s="48"/>
      <c r="AS162" s="112" t="s">
        <v>1279</v>
      </c>
      <c r="AT162" s="112" t="s">
        <v>1279</v>
      </c>
      <c r="AU162" s="112" t="s">
        <v>1279</v>
      </c>
      <c r="AV162" s="112" t="s">
        <v>1279</v>
      </c>
      <c r="AW162" s="112"/>
      <c r="AX162" s="114"/>
      <c r="AY162" s="112"/>
      <c r="AZ162" s="114"/>
      <c r="BA162" s="112"/>
      <c r="BB162" s="114"/>
      <c r="BC162" s="112"/>
      <c r="BD162" s="114"/>
      <c r="BE162" s="112"/>
      <c r="BF162" s="112">
        <v>1</v>
      </c>
      <c r="BG162" s="112">
        <v>1</v>
      </c>
      <c r="BH162" s="2"/>
      <c r="BI162" s="3"/>
      <c r="BJ162" s="3"/>
      <c r="BK162" s="3"/>
      <c r="BL162" s="3"/>
    </row>
    <row r="163" spans="1:64" ht="15">
      <c r="A163" s="65" t="s">
        <v>398</v>
      </c>
      <c r="B163" s="66"/>
      <c r="C163" s="66" t="s">
        <v>64</v>
      </c>
      <c r="D163" s="67">
        <v>162</v>
      </c>
      <c r="E163" s="69"/>
      <c r="F163" s="94" t="s">
        <v>562</v>
      </c>
      <c r="G163" s="66"/>
      <c r="H163" s="70" t="s">
        <v>398</v>
      </c>
      <c r="I163" s="71"/>
      <c r="J163" s="71"/>
      <c r="K163" s="70"/>
      <c r="L163" s="74">
        <v>1</v>
      </c>
      <c r="M163" s="75">
        <v>9514.2119140625</v>
      </c>
      <c r="N163" s="75">
        <v>7180.13916015625</v>
      </c>
      <c r="O163" s="76"/>
      <c r="P163" s="77"/>
      <c r="Q163" s="77"/>
      <c r="R163" s="80"/>
      <c r="S163" s="48">
        <v>2</v>
      </c>
      <c r="T163" s="48">
        <v>0</v>
      </c>
      <c r="U163" s="49">
        <v>0</v>
      </c>
      <c r="V163" s="49">
        <v>0.002315</v>
      </c>
      <c r="W163" s="49">
        <v>0.001579</v>
      </c>
      <c r="X163" s="49">
        <v>0.279141</v>
      </c>
      <c r="Y163" s="49">
        <v>0.5</v>
      </c>
      <c r="Z163" s="49">
        <v>0</v>
      </c>
      <c r="AA163" s="72">
        <v>163</v>
      </c>
      <c r="AB163" s="72"/>
      <c r="AC163" s="73"/>
      <c r="AD163" s="78" t="s">
        <v>603</v>
      </c>
      <c r="AE163" s="96" t="s">
        <v>764</v>
      </c>
      <c r="AF163" s="78" t="s">
        <v>822</v>
      </c>
      <c r="AG163" s="78" t="s">
        <v>977</v>
      </c>
      <c r="AH163" s="78"/>
      <c r="AI163" s="78">
        <v>0</v>
      </c>
      <c r="AJ163" s="78">
        <v>4</v>
      </c>
      <c r="AK163" s="78"/>
      <c r="AL163" s="78" t="str">
        <f>REPLACE(INDEX(GroupVertices[Group],MATCH(Vertices[[#This Row],[Vertex]],GroupVertices[Vertex],0)),1,1,"")</f>
        <v>3</v>
      </c>
      <c r="AM163" s="48"/>
      <c r="AN163" s="48"/>
      <c r="AO163" s="48"/>
      <c r="AP163" s="48"/>
      <c r="AQ163" s="48"/>
      <c r="AR163" s="48"/>
      <c r="AS163" s="48"/>
      <c r="AT163" s="48"/>
      <c r="AU163" s="48"/>
      <c r="AV163" s="48"/>
      <c r="AW163" s="48"/>
      <c r="AX163" s="49"/>
      <c r="AY163" s="48"/>
      <c r="AZ163" s="49"/>
      <c r="BA163" s="48"/>
      <c r="BB163" s="49"/>
      <c r="BC163" s="48"/>
      <c r="BD163" s="49"/>
      <c r="BE163" s="48"/>
      <c r="BF163" s="48"/>
      <c r="BG163" s="48"/>
      <c r="BH163" s="2"/>
      <c r="BI163" s="3"/>
      <c r="BJ163" s="3"/>
      <c r="BK163" s="3"/>
      <c r="BL163" s="3"/>
    </row>
    <row r="164" spans="1:64" ht="15">
      <c r="A164" s="65" t="s">
        <v>399</v>
      </c>
      <c r="B164" s="66"/>
      <c r="C164" s="66" t="s">
        <v>64</v>
      </c>
      <c r="D164" s="67">
        <v>162</v>
      </c>
      <c r="E164" s="69"/>
      <c r="F164" s="94" t="s">
        <v>442</v>
      </c>
      <c r="G164" s="66"/>
      <c r="H164" s="70" t="s">
        <v>399</v>
      </c>
      <c r="I164" s="71"/>
      <c r="J164" s="71"/>
      <c r="K164" s="70"/>
      <c r="L164" s="74">
        <v>1</v>
      </c>
      <c r="M164" s="75">
        <v>789.9229125976562</v>
      </c>
      <c r="N164" s="75">
        <v>2269.484619140625</v>
      </c>
      <c r="O164" s="76"/>
      <c r="P164" s="77"/>
      <c r="Q164" s="77"/>
      <c r="R164" s="80"/>
      <c r="S164" s="48">
        <v>1</v>
      </c>
      <c r="T164" s="48">
        <v>0</v>
      </c>
      <c r="U164" s="49">
        <v>0</v>
      </c>
      <c r="V164" s="49">
        <v>0.002309</v>
      </c>
      <c r="W164" s="49">
        <v>0.001263</v>
      </c>
      <c r="X164" s="49">
        <v>0.221608</v>
      </c>
      <c r="Y164" s="49">
        <v>0</v>
      </c>
      <c r="Z164" s="49">
        <v>0</v>
      </c>
      <c r="AA164" s="72">
        <v>164</v>
      </c>
      <c r="AB164" s="72"/>
      <c r="AC164" s="73"/>
      <c r="AD164" s="78" t="s">
        <v>603</v>
      </c>
      <c r="AE164" s="78" t="s">
        <v>765</v>
      </c>
      <c r="AF164" s="78" t="s">
        <v>822</v>
      </c>
      <c r="AG164" s="78" t="s">
        <v>978</v>
      </c>
      <c r="AH164" s="78"/>
      <c r="AI164" s="78">
        <v>0</v>
      </c>
      <c r="AJ164" s="78">
        <v>3</v>
      </c>
      <c r="AK164" s="78"/>
      <c r="AL164" s="78" t="str">
        <f>REPLACE(INDEX(GroupVertices[Group],MATCH(Vertices[[#This Row],[Vertex]],GroupVertices[Vertex],0)),1,1,"")</f>
        <v>1</v>
      </c>
      <c r="AM164" s="48"/>
      <c r="AN164" s="48"/>
      <c r="AO164" s="48"/>
      <c r="AP164" s="48"/>
      <c r="AQ164" s="48"/>
      <c r="AR164" s="48"/>
      <c r="AS164" s="48"/>
      <c r="AT164" s="48"/>
      <c r="AU164" s="48"/>
      <c r="AV164" s="48"/>
      <c r="AW164" s="48"/>
      <c r="AX164" s="49"/>
      <c r="AY164" s="48"/>
      <c r="AZ164" s="49"/>
      <c r="BA164" s="48"/>
      <c r="BB164" s="49"/>
      <c r="BC164" s="48"/>
      <c r="BD164" s="49"/>
      <c r="BE164" s="48"/>
      <c r="BF164" s="48"/>
      <c r="BG164" s="48"/>
      <c r="BH164" s="2"/>
      <c r="BI164" s="3"/>
      <c r="BJ164" s="3"/>
      <c r="BK164" s="3"/>
      <c r="BL164" s="3"/>
    </row>
    <row r="165" spans="1:64" ht="15">
      <c r="A165" s="65" t="s">
        <v>266</v>
      </c>
      <c r="B165" s="66"/>
      <c r="C165" s="66" t="s">
        <v>64</v>
      </c>
      <c r="D165" s="67">
        <v>176.02738386886998</v>
      </c>
      <c r="E165" s="69"/>
      <c r="F165" s="94" t="s">
        <v>563</v>
      </c>
      <c r="G165" s="66"/>
      <c r="H165" s="70" t="s">
        <v>266</v>
      </c>
      <c r="I165" s="71"/>
      <c r="J165" s="71"/>
      <c r="K165" s="70"/>
      <c r="L165" s="74">
        <v>5.893059418471658</v>
      </c>
      <c r="M165" s="75">
        <v>6284.62939453125</v>
      </c>
      <c r="N165" s="75">
        <v>2701.490478515625</v>
      </c>
      <c r="O165" s="76"/>
      <c r="P165" s="77"/>
      <c r="Q165" s="77"/>
      <c r="R165" s="80"/>
      <c r="S165" s="48">
        <v>4</v>
      </c>
      <c r="T165" s="48">
        <v>5</v>
      </c>
      <c r="U165" s="49">
        <v>16.319048</v>
      </c>
      <c r="V165" s="49">
        <v>0.002353</v>
      </c>
      <c r="W165" s="49">
        <v>0.002888</v>
      </c>
      <c r="X165" s="49">
        <v>0.716645</v>
      </c>
      <c r="Y165" s="49">
        <v>0.16666666666666666</v>
      </c>
      <c r="Z165" s="49">
        <v>0</v>
      </c>
      <c r="AA165" s="72">
        <v>165</v>
      </c>
      <c r="AB165" s="72"/>
      <c r="AC165" s="73"/>
      <c r="AD165" s="78" t="s">
        <v>603</v>
      </c>
      <c r="AE165" s="78" t="s">
        <v>766</v>
      </c>
      <c r="AF165" s="78" t="s">
        <v>822</v>
      </c>
      <c r="AG165" s="78" t="s">
        <v>979</v>
      </c>
      <c r="AH165" s="78"/>
      <c r="AI165" s="78" t="s">
        <v>1164</v>
      </c>
      <c r="AJ165" s="78">
        <v>500</v>
      </c>
      <c r="AK165" s="78"/>
      <c r="AL165" s="78" t="str">
        <f>REPLACE(INDEX(GroupVertices[Group],MATCH(Vertices[[#This Row],[Vertex]],GroupVertices[Vertex],0)),1,1,"")</f>
        <v>4</v>
      </c>
      <c r="AM165" s="48"/>
      <c r="AN165" s="48"/>
      <c r="AO165" s="48"/>
      <c r="AP165" s="48"/>
      <c r="AQ165" s="48"/>
      <c r="AR165" s="48"/>
      <c r="AS165" s="112" t="s">
        <v>1279</v>
      </c>
      <c r="AT165" s="112" t="s">
        <v>1279</v>
      </c>
      <c r="AU165" s="112" t="s">
        <v>1279</v>
      </c>
      <c r="AV165" s="112" t="s">
        <v>1279</v>
      </c>
      <c r="AW165" s="112"/>
      <c r="AX165" s="114"/>
      <c r="AY165" s="112"/>
      <c r="AZ165" s="114"/>
      <c r="BA165" s="112"/>
      <c r="BB165" s="114"/>
      <c r="BC165" s="112"/>
      <c r="BD165" s="114"/>
      <c r="BE165" s="112"/>
      <c r="BF165" s="112">
        <v>1</v>
      </c>
      <c r="BG165" s="112">
        <v>1</v>
      </c>
      <c r="BH165" s="2"/>
      <c r="BI165" s="3"/>
      <c r="BJ165" s="3"/>
      <c r="BK165" s="3"/>
      <c r="BL165" s="3"/>
    </row>
    <row r="166" spans="1:64" ht="15">
      <c r="A166" s="65" t="s">
        <v>304</v>
      </c>
      <c r="B166" s="66"/>
      <c r="C166" s="66" t="s">
        <v>64</v>
      </c>
      <c r="D166" s="67">
        <v>194.78377354353114</v>
      </c>
      <c r="E166" s="69"/>
      <c r="F166" s="94" t="s">
        <v>526</v>
      </c>
      <c r="G166" s="66"/>
      <c r="H166" s="70" t="s">
        <v>304</v>
      </c>
      <c r="I166" s="71"/>
      <c r="J166" s="71"/>
      <c r="K166" s="70"/>
      <c r="L166" s="74">
        <v>12.435699871749467</v>
      </c>
      <c r="M166" s="75">
        <v>4866.74658203125</v>
      </c>
      <c r="N166" s="75">
        <v>7366.78369140625</v>
      </c>
      <c r="O166" s="76"/>
      <c r="P166" s="77"/>
      <c r="Q166" s="77"/>
      <c r="R166" s="80"/>
      <c r="S166" s="48">
        <v>7</v>
      </c>
      <c r="T166" s="48">
        <v>8</v>
      </c>
      <c r="U166" s="49">
        <v>38.139683</v>
      </c>
      <c r="V166" s="49">
        <v>0.002375</v>
      </c>
      <c r="W166" s="49">
        <v>0.003791</v>
      </c>
      <c r="X166" s="49">
        <v>0.984826</v>
      </c>
      <c r="Y166" s="49">
        <v>0.1346153846153846</v>
      </c>
      <c r="Z166" s="49">
        <v>0.15384615384615385</v>
      </c>
      <c r="AA166" s="72">
        <v>166</v>
      </c>
      <c r="AB166" s="72"/>
      <c r="AC166" s="73"/>
      <c r="AD166" s="78" t="s">
        <v>603</v>
      </c>
      <c r="AE166" s="78" t="s">
        <v>767</v>
      </c>
      <c r="AF166" s="78" t="s">
        <v>822</v>
      </c>
      <c r="AG166" s="78" t="s">
        <v>980</v>
      </c>
      <c r="AH166" s="78"/>
      <c r="AI166" s="78" t="s">
        <v>1165</v>
      </c>
      <c r="AJ166" s="78">
        <v>500</v>
      </c>
      <c r="AK166" s="78"/>
      <c r="AL166" s="78" t="str">
        <f>REPLACE(INDEX(GroupVertices[Group],MATCH(Vertices[[#This Row],[Vertex]],GroupVertices[Vertex],0)),1,1,"")</f>
        <v>2</v>
      </c>
      <c r="AM166" s="48"/>
      <c r="AN166" s="48"/>
      <c r="AO166" s="48"/>
      <c r="AP166" s="48"/>
      <c r="AQ166" s="48"/>
      <c r="AR166" s="48"/>
      <c r="AS166" s="112" t="s">
        <v>1279</v>
      </c>
      <c r="AT166" s="112" t="s">
        <v>1279</v>
      </c>
      <c r="AU166" s="112" t="s">
        <v>1279</v>
      </c>
      <c r="AV166" s="112" t="s">
        <v>1279</v>
      </c>
      <c r="AW166" s="112"/>
      <c r="AX166" s="114"/>
      <c r="AY166" s="112"/>
      <c r="AZ166" s="114"/>
      <c r="BA166" s="112"/>
      <c r="BB166" s="114"/>
      <c r="BC166" s="112"/>
      <c r="BD166" s="114"/>
      <c r="BE166" s="112"/>
      <c r="BF166" s="112">
        <v>1</v>
      </c>
      <c r="BG166" s="112">
        <v>1</v>
      </c>
      <c r="BH166" s="2"/>
      <c r="BI166" s="3"/>
      <c r="BJ166" s="3"/>
      <c r="BK166" s="3"/>
      <c r="BL166" s="3"/>
    </row>
    <row r="167" spans="1:64" ht="15">
      <c r="A167" s="65" t="s">
        <v>303</v>
      </c>
      <c r="B167" s="66"/>
      <c r="C167" s="66" t="s">
        <v>64</v>
      </c>
      <c r="D167" s="67">
        <v>187.05527164443828</v>
      </c>
      <c r="E167" s="69"/>
      <c r="F167" s="94" t="s">
        <v>564</v>
      </c>
      <c r="G167" s="66"/>
      <c r="H167" s="70" t="s">
        <v>303</v>
      </c>
      <c r="I167" s="71"/>
      <c r="J167" s="71"/>
      <c r="K167" s="70"/>
      <c r="L167" s="74">
        <v>9.739828755542629</v>
      </c>
      <c r="M167" s="75">
        <v>6949.39404296875</v>
      </c>
      <c r="N167" s="75">
        <v>3757.4052734375</v>
      </c>
      <c r="O167" s="76"/>
      <c r="P167" s="77"/>
      <c r="Q167" s="77"/>
      <c r="R167" s="80"/>
      <c r="S167" s="48">
        <v>13</v>
      </c>
      <c r="T167" s="48">
        <v>7</v>
      </c>
      <c r="U167" s="49">
        <v>29.14857</v>
      </c>
      <c r="V167" s="49">
        <v>0.002398</v>
      </c>
      <c r="W167" s="49">
        <v>0.00671</v>
      </c>
      <c r="X167" s="49">
        <v>1.142521</v>
      </c>
      <c r="Y167" s="49">
        <v>0.22426470588235295</v>
      </c>
      <c r="Z167" s="49">
        <v>0.17647058823529413</v>
      </c>
      <c r="AA167" s="72">
        <v>167</v>
      </c>
      <c r="AB167" s="72"/>
      <c r="AC167" s="73"/>
      <c r="AD167" s="78" t="s">
        <v>603</v>
      </c>
      <c r="AE167" s="78" t="s">
        <v>768</v>
      </c>
      <c r="AF167" s="78" t="s">
        <v>822</v>
      </c>
      <c r="AG167" s="78" t="s">
        <v>981</v>
      </c>
      <c r="AH167" s="78"/>
      <c r="AI167" s="78" t="s">
        <v>1166</v>
      </c>
      <c r="AJ167" s="78">
        <v>500</v>
      </c>
      <c r="AK167" s="78"/>
      <c r="AL167" s="78" t="str">
        <f>REPLACE(INDEX(GroupVertices[Group],MATCH(Vertices[[#This Row],[Vertex]],GroupVertices[Vertex],0)),1,1,"")</f>
        <v>4</v>
      </c>
      <c r="AM167" s="48"/>
      <c r="AN167" s="48"/>
      <c r="AO167" s="48"/>
      <c r="AP167" s="48"/>
      <c r="AQ167" s="48"/>
      <c r="AR167" s="48"/>
      <c r="AS167" s="112" t="s">
        <v>1279</v>
      </c>
      <c r="AT167" s="112" t="s">
        <v>1279</v>
      </c>
      <c r="AU167" s="112" t="s">
        <v>1279</v>
      </c>
      <c r="AV167" s="112" t="s">
        <v>1279</v>
      </c>
      <c r="AW167" s="112"/>
      <c r="AX167" s="114"/>
      <c r="AY167" s="112"/>
      <c r="AZ167" s="114"/>
      <c r="BA167" s="112"/>
      <c r="BB167" s="114"/>
      <c r="BC167" s="112"/>
      <c r="BD167" s="114"/>
      <c r="BE167" s="112"/>
      <c r="BF167" s="112">
        <v>1</v>
      </c>
      <c r="BG167" s="112">
        <v>1</v>
      </c>
      <c r="BH167" s="2"/>
      <c r="BI167" s="3"/>
      <c r="BJ167" s="3"/>
      <c r="BK167" s="3"/>
      <c r="BL167" s="3"/>
    </row>
    <row r="168" spans="1:64" ht="15">
      <c r="A168" s="65" t="s">
        <v>336</v>
      </c>
      <c r="B168" s="66"/>
      <c r="C168" s="66" t="s">
        <v>64</v>
      </c>
      <c r="D168" s="67">
        <v>166.8236145112455</v>
      </c>
      <c r="E168" s="69"/>
      <c r="F168" s="94" t="s">
        <v>494</v>
      </c>
      <c r="G168" s="66"/>
      <c r="H168" s="70" t="s">
        <v>336</v>
      </c>
      <c r="I168" s="71"/>
      <c r="J168" s="71"/>
      <c r="K168" s="70"/>
      <c r="L168" s="74">
        <v>2.682582628091131</v>
      </c>
      <c r="M168" s="75">
        <v>7058.95849609375</v>
      </c>
      <c r="N168" s="75">
        <v>6749.82421875</v>
      </c>
      <c r="O168" s="76"/>
      <c r="P168" s="77"/>
      <c r="Q168" s="77"/>
      <c r="R168" s="80"/>
      <c r="S168" s="48">
        <v>7</v>
      </c>
      <c r="T168" s="48">
        <v>6</v>
      </c>
      <c r="U168" s="49">
        <v>5.611652</v>
      </c>
      <c r="V168" s="49">
        <v>0.002358</v>
      </c>
      <c r="W168" s="49">
        <v>0.00455</v>
      </c>
      <c r="X168" s="49">
        <v>0.736086</v>
      </c>
      <c r="Y168" s="49">
        <v>0.35555555555555557</v>
      </c>
      <c r="Z168" s="49">
        <v>0.3</v>
      </c>
      <c r="AA168" s="72">
        <v>168</v>
      </c>
      <c r="AB168" s="72"/>
      <c r="AC168" s="73"/>
      <c r="AD168" s="78" t="s">
        <v>603</v>
      </c>
      <c r="AE168" s="78" t="s">
        <v>769</v>
      </c>
      <c r="AF168" s="78" t="s">
        <v>822</v>
      </c>
      <c r="AG168" s="78" t="s">
        <v>982</v>
      </c>
      <c r="AH168" s="78"/>
      <c r="AI168" s="78" t="s">
        <v>1167</v>
      </c>
      <c r="AJ168" s="78">
        <v>311</v>
      </c>
      <c r="AK168" s="78"/>
      <c r="AL168" s="78" t="str">
        <f>REPLACE(INDEX(GroupVertices[Group],MATCH(Vertices[[#This Row],[Vertex]],GroupVertices[Vertex],0)),1,1,"")</f>
        <v>3</v>
      </c>
      <c r="AM168" s="48"/>
      <c r="AN168" s="48"/>
      <c r="AO168" s="48"/>
      <c r="AP168" s="48"/>
      <c r="AQ168" s="48"/>
      <c r="AR168" s="48"/>
      <c r="AS168" s="112" t="s">
        <v>1279</v>
      </c>
      <c r="AT168" s="112" t="s">
        <v>1279</v>
      </c>
      <c r="AU168" s="112" t="s">
        <v>1279</v>
      </c>
      <c r="AV168" s="112" t="s">
        <v>1279</v>
      </c>
      <c r="AW168" s="112"/>
      <c r="AX168" s="114"/>
      <c r="AY168" s="112"/>
      <c r="AZ168" s="114"/>
      <c r="BA168" s="112"/>
      <c r="BB168" s="114"/>
      <c r="BC168" s="112"/>
      <c r="BD168" s="114"/>
      <c r="BE168" s="112"/>
      <c r="BF168" s="112">
        <v>1</v>
      </c>
      <c r="BG168" s="112">
        <v>1</v>
      </c>
      <c r="BH168" s="2"/>
      <c r="BI168" s="3"/>
      <c r="BJ168" s="3"/>
      <c r="BK168" s="3"/>
      <c r="BL168" s="3"/>
    </row>
    <row r="169" spans="1:64" ht="15">
      <c r="A169" s="65" t="s">
        <v>311</v>
      </c>
      <c r="B169" s="66"/>
      <c r="C169" s="66" t="s">
        <v>64</v>
      </c>
      <c r="D169" s="67">
        <v>170.5936147667474</v>
      </c>
      <c r="E169" s="69"/>
      <c r="F169" s="94" t="s">
        <v>565</v>
      </c>
      <c r="G169" s="66"/>
      <c r="H169" s="70" t="s">
        <v>311</v>
      </c>
      <c r="I169" s="71"/>
      <c r="J169" s="71"/>
      <c r="K169" s="70"/>
      <c r="L169" s="74">
        <v>3.9976414751482756</v>
      </c>
      <c r="M169" s="75">
        <v>8246.12890625</v>
      </c>
      <c r="N169" s="75">
        <v>8156.0078125</v>
      </c>
      <c r="O169" s="76"/>
      <c r="P169" s="77"/>
      <c r="Q169" s="77"/>
      <c r="R169" s="80"/>
      <c r="S169" s="48">
        <v>11</v>
      </c>
      <c r="T169" s="48">
        <v>6</v>
      </c>
      <c r="U169" s="49">
        <v>9.99756</v>
      </c>
      <c r="V169" s="49">
        <v>0.002381</v>
      </c>
      <c r="W169" s="49">
        <v>0.005845</v>
      </c>
      <c r="X169" s="49">
        <v>0.961435</v>
      </c>
      <c r="Y169" s="49">
        <v>0.32967032967032966</v>
      </c>
      <c r="Z169" s="49">
        <v>0.21428571428571427</v>
      </c>
      <c r="AA169" s="72">
        <v>169</v>
      </c>
      <c r="AB169" s="72"/>
      <c r="AC169" s="73"/>
      <c r="AD169" s="78" t="s">
        <v>603</v>
      </c>
      <c r="AE169" s="96" t="s">
        <v>770</v>
      </c>
      <c r="AF169" s="78" t="s">
        <v>822</v>
      </c>
      <c r="AG169" s="78" t="s">
        <v>983</v>
      </c>
      <c r="AH169" s="78"/>
      <c r="AI169" s="78" t="s">
        <v>1168</v>
      </c>
      <c r="AJ169" s="78">
        <v>157</v>
      </c>
      <c r="AK169" s="78"/>
      <c r="AL169" s="78" t="str">
        <f>REPLACE(INDEX(GroupVertices[Group],MATCH(Vertices[[#This Row],[Vertex]],GroupVertices[Vertex],0)),1,1,"")</f>
        <v>3</v>
      </c>
      <c r="AM169" s="48"/>
      <c r="AN169" s="48"/>
      <c r="AO169" s="48"/>
      <c r="AP169" s="48"/>
      <c r="AQ169" s="48"/>
      <c r="AR169" s="48"/>
      <c r="AS169" s="112" t="s">
        <v>1279</v>
      </c>
      <c r="AT169" s="112" t="s">
        <v>1279</v>
      </c>
      <c r="AU169" s="112" t="s">
        <v>1279</v>
      </c>
      <c r="AV169" s="112" t="s">
        <v>1279</v>
      </c>
      <c r="AW169" s="112"/>
      <c r="AX169" s="114"/>
      <c r="AY169" s="112"/>
      <c r="AZ169" s="114"/>
      <c r="BA169" s="112"/>
      <c r="BB169" s="114"/>
      <c r="BC169" s="112"/>
      <c r="BD169" s="114"/>
      <c r="BE169" s="112"/>
      <c r="BF169" s="112">
        <v>1</v>
      </c>
      <c r="BG169" s="112">
        <v>1</v>
      </c>
      <c r="BH169" s="2"/>
      <c r="BI169" s="3"/>
      <c r="BJ169" s="3"/>
      <c r="BK169" s="3"/>
      <c r="BL169" s="3"/>
    </row>
    <row r="170" spans="1:64" ht="15">
      <c r="A170" s="65" t="s">
        <v>315</v>
      </c>
      <c r="B170" s="66"/>
      <c r="C170" s="66" t="s">
        <v>64</v>
      </c>
      <c r="D170" s="67">
        <v>175.80467154654133</v>
      </c>
      <c r="E170" s="69"/>
      <c r="F170" s="94" t="s">
        <v>453</v>
      </c>
      <c r="G170" s="66"/>
      <c r="H170" s="70" t="s">
        <v>315</v>
      </c>
      <c r="I170" s="71"/>
      <c r="J170" s="71"/>
      <c r="K170" s="70"/>
      <c r="L170" s="74">
        <v>5.815372471527955</v>
      </c>
      <c r="M170" s="75">
        <v>7420.17431640625</v>
      </c>
      <c r="N170" s="75">
        <v>2412.222412109375</v>
      </c>
      <c r="O170" s="76"/>
      <c r="P170" s="77"/>
      <c r="Q170" s="77"/>
      <c r="R170" s="80"/>
      <c r="S170" s="48">
        <v>12</v>
      </c>
      <c r="T170" s="48">
        <v>4</v>
      </c>
      <c r="U170" s="49">
        <v>16.059951</v>
      </c>
      <c r="V170" s="49">
        <v>0.002381</v>
      </c>
      <c r="W170" s="49">
        <v>0.005554</v>
      </c>
      <c r="X170" s="49">
        <v>0.965795</v>
      </c>
      <c r="Y170" s="49">
        <v>0.2692307692307692</v>
      </c>
      <c r="Z170" s="49">
        <v>0.14285714285714285</v>
      </c>
      <c r="AA170" s="72">
        <v>170</v>
      </c>
      <c r="AB170" s="72"/>
      <c r="AC170" s="73"/>
      <c r="AD170" s="78" t="s">
        <v>603</v>
      </c>
      <c r="AE170" s="78" t="s">
        <v>771</v>
      </c>
      <c r="AF170" s="78" t="s">
        <v>822</v>
      </c>
      <c r="AG170" s="78" t="s">
        <v>852</v>
      </c>
      <c r="AH170" s="78"/>
      <c r="AI170" s="78" t="s">
        <v>1169</v>
      </c>
      <c r="AJ170" s="78">
        <v>500</v>
      </c>
      <c r="AK170" s="78"/>
      <c r="AL170" s="78" t="str">
        <f>REPLACE(INDEX(GroupVertices[Group],MATCH(Vertices[[#This Row],[Vertex]],GroupVertices[Vertex],0)),1,1,"")</f>
        <v>4</v>
      </c>
      <c r="AM170" s="48"/>
      <c r="AN170" s="48"/>
      <c r="AO170" s="48"/>
      <c r="AP170" s="48"/>
      <c r="AQ170" s="48"/>
      <c r="AR170" s="48"/>
      <c r="AS170" s="112" t="s">
        <v>1279</v>
      </c>
      <c r="AT170" s="112" t="s">
        <v>1279</v>
      </c>
      <c r="AU170" s="112" t="s">
        <v>1279</v>
      </c>
      <c r="AV170" s="112" t="s">
        <v>1279</v>
      </c>
      <c r="AW170" s="112"/>
      <c r="AX170" s="114"/>
      <c r="AY170" s="112"/>
      <c r="AZ170" s="114"/>
      <c r="BA170" s="112"/>
      <c r="BB170" s="114"/>
      <c r="BC170" s="112"/>
      <c r="BD170" s="114"/>
      <c r="BE170" s="112"/>
      <c r="BF170" s="112">
        <v>1</v>
      </c>
      <c r="BG170" s="112">
        <v>1</v>
      </c>
      <c r="BH170" s="2"/>
      <c r="BI170" s="3"/>
      <c r="BJ170" s="3"/>
      <c r="BK170" s="3"/>
      <c r="BL170" s="3"/>
    </row>
    <row r="171" spans="1:64" ht="15">
      <c r="A171" s="65" t="s">
        <v>317</v>
      </c>
      <c r="B171" s="66"/>
      <c r="C171" s="66" t="s">
        <v>64</v>
      </c>
      <c r="D171" s="67">
        <v>572.8034284824541</v>
      </c>
      <c r="E171" s="69"/>
      <c r="F171" s="94" t="s">
        <v>566</v>
      </c>
      <c r="G171" s="66"/>
      <c r="H171" s="70" t="s">
        <v>317</v>
      </c>
      <c r="I171" s="71"/>
      <c r="J171" s="71"/>
      <c r="K171" s="70"/>
      <c r="L171" s="74">
        <v>144.29725369085867</v>
      </c>
      <c r="M171" s="75">
        <v>7376.74072265625</v>
      </c>
      <c r="N171" s="75">
        <v>7838.55322265625</v>
      </c>
      <c r="O171" s="76"/>
      <c r="P171" s="77"/>
      <c r="Q171" s="77"/>
      <c r="R171" s="80"/>
      <c r="S171" s="48">
        <v>9</v>
      </c>
      <c r="T171" s="48">
        <v>37</v>
      </c>
      <c r="U171" s="49">
        <v>477.91669</v>
      </c>
      <c r="V171" s="49">
        <v>0.002564</v>
      </c>
      <c r="W171" s="49">
        <v>0.01221</v>
      </c>
      <c r="X171" s="49">
        <v>2.99699</v>
      </c>
      <c r="Y171" s="49">
        <v>0.11522198731501057</v>
      </c>
      <c r="Z171" s="49">
        <v>0.045454545454545456</v>
      </c>
      <c r="AA171" s="72">
        <v>171</v>
      </c>
      <c r="AB171" s="72"/>
      <c r="AC171" s="73"/>
      <c r="AD171" s="78" t="s">
        <v>603</v>
      </c>
      <c r="AE171" s="78" t="s">
        <v>772</v>
      </c>
      <c r="AF171" s="78" t="s">
        <v>822</v>
      </c>
      <c r="AG171" s="78" t="s">
        <v>984</v>
      </c>
      <c r="AH171" s="78"/>
      <c r="AI171" s="78" t="s">
        <v>1170</v>
      </c>
      <c r="AJ171" s="78">
        <v>54</v>
      </c>
      <c r="AK171" s="78"/>
      <c r="AL171" s="78" t="str">
        <f>REPLACE(INDEX(GroupVertices[Group],MATCH(Vertices[[#This Row],[Vertex]],GroupVertices[Vertex],0)),1,1,"")</f>
        <v>3</v>
      </c>
      <c r="AM171" s="48"/>
      <c r="AN171" s="48"/>
      <c r="AO171" s="48"/>
      <c r="AP171" s="48"/>
      <c r="AQ171" s="48"/>
      <c r="AR171" s="48"/>
      <c r="AS171" s="112" t="s">
        <v>1279</v>
      </c>
      <c r="AT171" s="112" t="s">
        <v>1279</v>
      </c>
      <c r="AU171" s="112" t="s">
        <v>1279</v>
      </c>
      <c r="AV171" s="112" t="s">
        <v>1279</v>
      </c>
      <c r="AW171" s="112"/>
      <c r="AX171" s="114"/>
      <c r="AY171" s="112"/>
      <c r="AZ171" s="114"/>
      <c r="BA171" s="112"/>
      <c r="BB171" s="114"/>
      <c r="BC171" s="112"/>
      <c r="BD171" s="114"/>
      <c r="BE171" s="112"/>
      <c r="BF171" s="112">
        <v>1</v>
      </c>
      <c r="BG171" s="112">
        <v>1</v>
      </c>
      <c r="BH171" s="2"/>
      <c r="BI171" s="3"/>
      <c r="BJ171" s="3"/>
      <c r="BK171" s="3"/>
      <c r="BL171" s="3"/>
    </row>
    <row r="172" spans="1:64" ht="15">
      <c r="A172" s="65" t="s">
        <v>348</v>
      </c>
      <c r="B172" s="66"/>
      <c r="C172" s="66" t="s">
        <v>64</v>
      </c>
      <c r="D172" s="67">
        <v>166.16407067766644</v>
      </c>
      <c r="E172" s="69"/>
      <c r="F172" s="94" t="s">
        <v>567</v>
      </c>
      <c r="G172" s="66"/>
      <c r="H172" s="70" t="s">
        <v>348</v>
      </c>
      <c r="I172" s="71"/>
      <c r="J172" s="71"/>
      <c r="K172" s="70"/>
      <c r="L172" s="74">
        <v>2.4525192608262767</v>
      </c>
      <c r="M172" s="75">
        <v>4784.84228515625</v>
      </c>
      <c r="N172" s="75">
        <v>6899.4287109375</v>
      </c>
      <c r="O172" s="76"/>
      <c r="P172" s="77"/>
      <c r="Q172" s="77"/>
      <c r="R172" s="80"/>
      <c r="S172" s="48">
        <v>9</v>
      </c>
      <c r="T172" s="48">
        <v>3</v>
      </c>
      <c r="U172" s="49">
        <v>4.844358</v>
      </c>
      <c r="V172" s="49">
        <v>0.002364</v>
      </c>
      <c r="W172" s="49">
        <v>0.00508</v>
      </c>
      <c r="X172" s="49">
        <v>0.789533</v>
      </c>
      <c r="Y172" s="49">
        <v>0.4090909090909091</v>
      </c>
      <c r="Z172" s="49">
        <v>0.09090909090909091</v>
      </c>
      <c r="AA172" s="72">
        <v>172</v>
      </c>
      <c r="AB172" s="72"/>
      <c r="AC172" s="73"/>
      <c r="AD172" s="78" t="s">
        <v>603</v>
      </c>
      <c r="AE172" s="96" t="s">
        <v>773</v>
      </c>
      <c r="AF172" s="78" t="s">
        <v>822</v>
      </c>
      <c r="AG172" s="78" t="s">
        <v>985</v>
      </c>
      <c r="AH172" s="78"/>
      <c r="AI172" s="78" t="s">
        <v>1171</v>
      </c>
      <c r="AJ172" s="78">
        <v>500</v>
      </c>
      <c r="AK172" s="78"/>
      <c r="AL172" s="78" t="str">
        <f>REPLACE(INDEX(GroupVertices[Group],MATCH(Vertices[[#This Row],[Vertex]],GroupVertices[Vertex],0)),1,1,"")</f>
        <v>2</v>
      </c>
      <c r="AM172" s="48"/>
      <c r="AN172" s="48"/>
      <c r="AO172" s="48"/>
      <c r="AP172" s="48"/>
      <c r="AQ172" s="48"/>
      <c r="AR172" s="48"/>
      <c r="AS172" s="112" t="s">
        <v>1279</v>
      </c>
      <c r="AT172" s="112" t="s">
        <v>1279</v>
      </c>
      <c r="AU172" s="112" t="s">
        <v>1279</v>
      </c>
      <c r="AV172" s="112" t="s">
        <v>1279</v>
      </c>
      <c r="AW172" s="112"/>
      <c r="AX172" s="114"/>
      <c r="AY172" s="112"/>
      <c r="AZ172" s="114"/>
      <c r="BA172" s="112"/>
      <c r="BB172" s="114"/>
      <c r="BC172" s="112"/>
      <c r="BD172" s="114"/>
      <c r="BE172" s="112"/>
      <c r="BF172" s="112">
        <v>1</v>
      </c>
      <c r="BG172" s="112">
        <v>1</v>
      </c>
      <c r="BH172" s="2"/>
      <c r="BI172" s="3"/>
      <c r="BJ172" s="3"/>
      <c r="BK172" s="3"/>
      <c r="BL172" s="3"/>
    </row>
    <row r="173" spans="1:64" ht="15">
      <c r="A173" s="65" t="s">
        <v>272</v>
      </c>
      <c r="B173" s="66"/>
      <c r="C173" s="66" t="s">
        <v>64</v>
      </c>
      <c r="D173" s="67">
        <v>281.2692336323509</v>
      </c>
      <c r="E173" s="69"/>
      <c r="F173" s="94" t="s">
        <v>568</v>
      </c>
      <c r="G173" s="66"/>
      <c r="H173" s="70" t="s">
        <v>272</v>
      </c>
      <c r="I173" s="71"/>
      <c r="J173" s="71"/>
      <c r="K173" s="70"/>
      <c r="L173" s="74">
        <v>42.6037268541425</v>
      </c>
      <c r="M173" s="75">
        <v>1832.3759765625</v>
      </c>
      <c r="N173" s="75">
        <v>7389.39892578125</v>
      </c>
      <c r="O173" s="76"/>
      <c r="P173" s="77"/>
      <c r="Q173" s="77"/>
      <c r="R173" s="80"/>
      <c r="S173" s="48">
        <v>13</v>
      </c>
      <c r="T173" s="48">
        <v>16</v>
      </c>
      <c r="U173" s="49">
        <v>138.754337</v>
      </c>
      <c r="V173" s="49">
        <v>0.002445</v>
      </c>
      <c r="W173" s="49">
        <v>0.007709</v>
      </c>
      <c r="X173" s="49">
        <v>1.774254</v>
      </c>
      <c r="Y173" s="49">
        <v>0.16833333333333333</v>
      </c>
      <c r="Z173" s="49">
        <v>0.16</v>
      </c>
      <c r="AA173" s="72">
        <v>173</v>
      </c>
      <c r="AB173" s="72"/>
      <c r="AC173" s="73"/>
      <c r="AD173" s="78" t="s">
        <v>603</v>
      </c>
      <c r="AE173" s="96" t="s">
        <v>774</v>
      </c>
      <c r="AF173" s="78" t="s">
        <v>822</v>
      </c>
      <c r="AG173" s="78" t="s">
        <v>986</v>
      </c>
      <c r="AH173" s="78"/>
      <c r="AI173" s="78" t="s">
        <v>1172</v>
      </c>
      <c r="AJ173" s="78">
        <v>500</v>
      </c>
      <c r="AK173" s="78"/>
      <c r="AL173" s="78" t="str">
        <f>REPLACE(INDEX(GroupVertices[Group],MATCH(Vertices[[#This Row],[Vertex]],GroupVertices[Vertex],0)),1,1,"")</f>
        <v>1</v>
      </c>
      <c r="AM173" s="48"/>
      <c r="AN173" s="48"/>
      <c r="AO173" s="48"/>
      <c r="AP173" s="48"/>
      <c r="AQ173" s="48"/>
      <c r="AR173" s="48"/>
      <c r="AS173" s="112" t="s">
        <v>1279</v>
      </c>
      <c r="AT173" s="112" t="s">
        <v>1279</v>
      </c>
      <c r="AU173" s="112" t="s">
        <v>1279</v>
      </c>
      <c r="AV173" s="112" t="s">
        <v>1279</v>
      </c>
      <c r="AW173" s="112"/>
      <c r="AX173" s="114"/>
      <c r="AY173" s="112"/>
      <c r="AZ173" s="114"/>
      <c r="BA173" s="112"/>
      <c r="BB173" s="114"/>
      <c r="BC173" s="112"/>
      <c r="BD173" s="114"/>
      <c r="BE173" s="112"/>
      <c r="BF173" s="112">
        <v>1</v>
      </c>
      <c r="BG173" s="112">
        <v>1</v>
      </c>
      <c r="BH173" s="2"/>
      <c r="BI173" s="3"/>
      <c r="BJ173" s="3"/>
      <c r="BK173" s="3"/>
      <c r="BL173" s="3"/>
    </row>
    <row r="174" spans="1:64" ht="15">
      <c r="A174" s="65" t="s">
        <v>273</v>
      </c>
      <c r="B174" s="66"/>
      <c r="C174" s="66" t="s">
        <v>64</v>
      </c>
      <c r="D174" s="67">
        <v>162.87389768544173</v>
      </c>
      <c r="E174" s="69"/>
      <c r="F174" s="94" t="s">
        <v>569</v>
      </c>
      <c r="G174" s="66"/>
      <c r="H174" s="70" t="s">
        <v>273</v>
      </c>
      <c r="I174" s="71"/>
      <c r="J174" s="71"/>
      <c r="K174" s="70"/>
      <c r="L174" s="74">
        <v>1.3048346962273367</v>
      </c>
      <c r="M174" s="75">
        <v>6277.8798828125</v>
      </c>
      <c r="N174" s="75">
        <v>6668.99365234375</v>
      </c>
      <c r="O174" s="76"/>
      <c r="P174" s="77"/>
      <c r="Q174" s="77"/>
      <c r="R174" s="80"/>
      <c r="S174" s="48">
        <v>1</v>
      </c>
      <c r="T174" s="48">
        <v>4</v>
      </c>
      <c r="U174" s="49">
        <v>1.016667</v>
      </c>
      <c r="V174" s="49">
        <v>0.002331</v>
      </c>
      <c r="W174" s="49">
        <v>0.0029</v>
      </c>
      <c r="X174" s="49">
        <v>0.449003</v>
      </c>
      <c r="Y174" s="49">
        <v>0.3</v>
      </c>
      <c r="Z174" s="49">
        <v>0</v>
      </c>
      <c r="AA174" s="72">
        <v>174</v>
      </c>
      <c r="AB174" s="72"/>
      <c r="AC174" s="73"/>
      <c r="AD174" s="78" t="s">
        <v>603</v>
      </c>
      <c r="AE174" s="96" t="s">
        <v>775</v>
      </c>
      <c r="AF174" s="78" t="s">
        <v>822</v>
      </c>
      <c r="AG174" s="78" t="s">
        <v>987</v>
      </c>
      <c r="AH174" s="78"/>
      <c r="AI174" s="78" t="s">
        <v>1173</v>
      </c>
      <c r="AJ174" s="78">
        <v>500</v>
      </c>
      <c r="AK174" s="78"/>
      <c r="AL174" s="78" t="str">
        <f>REPLACE(INDEX(GroupVertices[Group],MATCH(Vertices[[#This Row],[Vertex]],GroupVertices[Vertex],0)),1,1,"")</f>
        <v>3</v>
      </c>
      <c r="AM174" s="48"/>
      <c r="AN174" s="48"/>
      <c r="AO174" s="48"/>
      <c r="AP174" s="48"/>
      <c r="AQ174" s="48"/>
      <c r="AR174" s="48"/>
      <c r="AS174" s="112" t="s">
        <v>1279</v>
      </c>
      <c r="AT174" s="112" t="s">
        <v>1279</v>
      </c>
      <c r="AU174" s="112" t="s">
        <v>1279</v>
      </c>
      <c r="AV174" s="112" t="s">
        <v>1279</v>
      </c>
      <c r="AW174" s="112"/>
      <c r="AX174" s="114"/>
      <c r="AY174" s="112"/>
      <c r="AZ174" s="114"/>
      <c r="BA174" s="112"/>
      <c r="BB174" s="114"/>
      <c r="BC174" s="112"/>
      <c r="BD174" s="114"/>
      <c r="BE174" s="112"/>
      <c r="BF174" s="112">
        <v>1</v>
      </c>
      <c r="BG174" s="112">
        <v>1</v>
      </c>
      <c r="BH174" s="2"/>
      <c r="BI174" s="3"/>
      <c r="BJ174" s="3"/>
      <c r="BK174" s="3"/>
      <c r="BL174" s="3"/>
    </row>
    <row r="175" spans="1:64" ht="15">
      <c r="A175" s="65" t="s">
        <v>400</v>
      </c>
      <c r="B175" s="66"/>
      <c r="C175" s="66" t="s">
        <v>64</v>
      </c>
      <c r="D175" s="67">
        <v>162.09550781694213</v>
      </c>
      <c r="E175" s="69"/>
      <c r="F175" s="94" t="s">
        <v>570</v>
      </c>
      <c r="G175" s="66"/>
      <c r="H175" s="70" t="s">
        <v>400</v>
      </c>
      <c r="I175" s="71"/>
      <c r="J175" s="71"/>
      <c r="K175" s="70"/>
      <c r="L175" s="74">
        <v>1.0333152231089586</v>
      </c>
      <c r="M175" s="75">
        <v>6334.44677734375</v>
      </c>
      <c r="N175" s="75">
        <v>7117.81591796875</v>
      </c>
      <c r="O175" s="76"/>
      <c r="P175" s="77"/>
      <c r="Q175" s="77"/>
      <c r="R175" s="80"/>
      <c r="S175" s="48">
        <v>4</v>
      </c>
      <c r="T175" s="48">
        <v>0</v>
      </c>
      <c r="U175" s="49">
        <v>0.111111</v>
      </c>
      <c r="V175" s="49">
        <v>0.002326</v>
      </c>
      <c r="W175" s="49">
        <v>0.002611</v>
      </c>
      <c r="X175" s="49">
        <v>0.386598</v>
      </c>
      <c r="Y175" s="49">
        <v>0.4166666666666667</v>
      </c>
      <c r="Z175" s="49">
        <v>0</v>
      </c>
      <c r="AA175" s="72">
        <v>175</v>
      </c>
      <c r="AB175" s="72"/>
      <c r="AC175" s="73"/>
      <c r="AD175" s="78" t="s">
        <v>603</v>
      </c>
      <c r="AE175" s="78" t="s">
        <v>776</v>
      </c>
      <c r="AF175" s="78" t="s">
        <v>822</v>
      </c>
      <c r="AG175" s="78" t="s">
        <v>988</v>
      </c>
      <c r="AH175" s="78"/>
      <c r="AI175" s="78" t="s">
        <v>1174</v>
      </c>
      <c r="AJ175" s="78">
        <v>8</v>
      </c>
      <c r="AK175" s="78"/>
      <c r="AL175" s="78" t="str">
        <f>REPLACE(INDEX(GroupVertices[Group],MATCH(Vertices[[#This Row],[Vertex]],GroupVertices[Vertex],0)),1,1,"")</f>
        <v>3</v>
      </c>
      <c r="AM175" s="48"/>
      <c r="AN175" s="48"/>
      <c r="AO175" s="48"/>
      <c r="AP175" s="48"/>
      <c r="AQ175" s="48"/>
      <c r="AR175" s="48"/>
      <c r="AS175" s="48"/>
      <c r="AT175" s="48"/>
      <c r="AU175" s="48"/>
      <c r="AV175" s="48"/>
      <c r="AW175" s="48"/>
      <c r="AX175" s="49"/>
      <c r="AY175" s="48"/>
      <c r="AZ175" s="49"/>
      <c r="BA175" s="48"/>
      <c r="BB175" s="49"/>
      <c r="BC175" s="48"/>
      <c r="BD175" s="49"/>
      <c r="BE175" s="48"/>
      <c r="BF175" s="48"/>
      <c r="BG175" s="48"/>
      <c r="BH175" s="2"/>
      <c r="BI175" s="3"/>
      <c r="BJ175" s="3"/>
      <c r="BK175" s="3"/>
      <c r="BL175" s="3"/>
    </row>
    <row r="176" spans="1:64" ht="15">
      <c r="A176" s="65" t="s">
        <v>277</v>
      </c>
      <c r="B176" s="66"/>
      <c r="C176" s="66" t="s">
        <v>64</v>
      </c>
      <c r="D176" s="67">
        <v>168.74633176421003</v>
      </c>
      <c r="E176" s="69"/>
      <c r="F176" s="94" t="s">
        <v>571</v>
      </c>
      <c r="G176" s="66"/>
      <c r="H176" s="70" t="s">
        <v>277</v>
      </c>
      <c r="I176" s="71"/>
      <c r="J176" s="71"/>
      <c r="K176" s="70"/>
      <c r="L176" s="74">
        <v>3.3532686128494467</v>
      </c>
      <c r="M176" s="75">
        <v>1403.5238037109375</v>
      </c>
      <c r="N176" s="75">
        <v>3137.755859375</v>
      </c>
      <c r="O176" s="76"/>
      <c r="P176" s="77"/>
      <c r="Q176" s="77"/>
      <c r="R176" s="80"/>
      <c r="S176" s="48">
        <v>5</v>
      </c>
      <c r="T176" s="48">
        <v>3</v>
      </c>
      <c r="U176" s="49">
        <v>7.848485</v>
      </c>
      <c r="V176" s="49">
        <v>0.002342</v>
      </c>
      <c r="W176" s="49">
        <v>0.002769</v>
      </c>
      <c r="X176" s="49">
        <v>0.610828</v>
      </c>
      <c r="Y176" s="49">
        <v>0.21428571428571427</v>
      </c>
      <c r="Z176" s="49">
        <v>0.14285714285714285</v>
      </c>
      <c r="AA176" s="72">
        <v>176</v>
      </c>
      <c r="AB176" s="72"/>
      <c r="AC176" s="73"/>
      <c r="AD176" s="78" t="s">
        <v>603</v>
      </c>
      <c r="AE176" s="96" t="s">
        <v>777</v>
      </c>
      <c r="AF176" s="78" t="s">
        <v>822</v>
      </c>
      <c r="AG176" s="78" t="s">
        <v>989</v>
      </c>
      <c r="AH176" s="78"/>
      <c r="AI176" s="78" t="s">
        <v>1175</v>
      </c>
      <c r="AJ176" s="78">
        <v>500</v>
      </c>
      <c r="AK176" s="78"/>
      <c r="AL176" s="78" t="str">
        <f>REPLACE(INDEX(GroupVertices[Group],MATCH(Vertices[[#This Row],[Vertex]],GroupVertices[Vertex],0)),1,1,"")</f>
        <v>1</v>
      </c>
      <c r="AM176" s="48"/>
      <c r="AN176" s="48"/>
      <c r="AO176" s="48"/>
      <c r="AP176" s="48"/>
      <c r="AQ176" s="48"/>
      <c r="AR176" s="48"/>
      <c r="AS176" s="112" t="s">
        <v>1279</v>
      </c>
      <c r="AT176" s="112" t="s">
        <v>1279</v>
      </c>
      <c r="AU176" s="112" t="s">
        <v>1279</v>
      </c>
      <c r="AV176" s="112" t="s">
        <v>1279</v>
      </c>
      <c r="AW176" s="112"/>
      <c r="AX176" s="114"/>
      <c r="AY176" s="112"/>
      <c r="AZ176" s="114"/>
      <c r="BA176" s="112"/>
      <c r="BB176" s="114"/>
      <c r="BC176" s="112"/>
      <c r="BD176" s="114"/>
      <c r="BE176" s="112"/>
      <c r="BF176" s="112">
        <v>1</v>
      </c>
      <c r="BG176" s="112">
        <v>1</v>
      </c>
      <c r="BH176" s="2"/>
      <c r="BI176" s="3"/>
      <c r="BJ176" s="3"/>
      <c r="BK176" s="3"/>
      <c r="BL176" s="3"/>
    </row>
    <row r="177" spans="1:64" ht="15">
      <c r="A177" s="65" t="s">
        <v>278</v>
      </c>
      <c r="B177" s="66"/>
      <c r="C177" s="66" t="s">
        <v>64</v>
      </c>
      <c r="D177" s="67">
        <v>162.42978560602523</v>
      </c>
      <c r="E177" s="69"/>
      <c r="F177" s="94" t="s">
        <v>572</v>
      </c>
      <c r="G177" s="66"/>
      <c r="H177" s="70" t="s">
        <v>278</v>
      </c>
      <c r="I177" s="71"/>
      <c r="J177" s="71"/>
      <c r="K177" s="70"/>
      <c r="L177" s="74">
        <v>1.1499186539089676</v>
      </c>
      <c r="M177" s="75">
        <v>616.6137084960938</v>
      </c>
      <c r="N177" s="75">
        <v>5142.9501953125</v>
      </c>
      <c r="O177" s="76"/>
      <c r="P177" s="77"/>
      <c r="Q177" s="77"/>
      <c r="R177" s="80"/>
      <c r="S177" s="48">
        <v>2</v>
      </c>
      <c r="T177" s="48">
        <v>3</v>
      </c>
      <c r="U177" s="49">
        <v>0.5</v>
      </c>
      <c r="V177" s="49">
        <v>0.002326</v>
      </c>
      <c r="W177" s="49">
        <v>0.002315</v>
      </c>
      <c r="X177" s="49">
        <v>0.405121</v>
      </c>
      <c r="Y177" s="49">
        <v>0.5</v>
      </c>
      <c r="Z177" s="49">
        <v>0.25</v>
      </c>
      <c r="AA177" s="72">
        <v>177</v>
      </c>
      <c r="AB177" s="72"/>
      <c r="AC177" s="73"/>
      <c r="AD177" s="78" t="s">
        <v>603</v>
      </c>
      <c r="AE177" s="96" t="s">
        <v>778</v>
      </c>
      <c r="AF177" s="78" t="s">
        <v>822</v>
      </c>
      <c r="AG177" s="78" t="s">
        <v>990</v>
      </c>
      <c r="AH177" s="78"/>
      <c r="AI177" s="78" t="s">
        <v>1176</v>
      </c>
      <c r="AJ177" s="78">
        <v>500</v>
      </c>
      <c r="AK177" s="78"/>
      <c r="AL177" s="78" t="str">
        <f>REPLACE(INDEX(GroupVertices[Group],MATCH(Vertices[[#This Row],[Vertex]],GroupVertices[Vertex],0)),1,1,"")</f>
        <v>1</v>
      </c>
      <c r="AM177" s="48"/>
      <c r="AN177" s="48"/>
      <c r="AO177" s="48"/>
      <c r="AP177" s="48"/>
      <c r="AQ177" s="48"/>
      <c r="AR177" s="48"/>
      <c r="AS177" s="112" t="s">
        <v>1279</v>
      </c>
      <c r="AT177" s="112" t="s">
        <v>1279</v>
      </c>
      <c r="AU177" s="112" t="s">
        <v>1279</v>
      </c>
      <c r="AV177" s="112" t="s">
        <v>1279</v>
      </c>
      <c r="AW177" s="112"/>
      <c r="AX177" s="114"/>
      <c r="AY177" s="112"/>
      <c r="AZ177" s="114"/>
      <c r="BA177" s="112"/>
      <c r="BB177" s="114"/>
      <c r="BC177" s="112"/>
      <c r="BD177" s="114"/>
      <c r="BE177" s="112"/>
      <c r="BF177" s="112">
        <v>1</v>
      </c>
      <c r="BG177" s="112">
        <v>1</v>
      </c>
      <c r="BH177" s="2"/>
      <c r="BI177" s="3"/>
      <c r="BJ177" s="3"/>
      <c r="BK177" s="3"/>
      <c r="BL177" s="3"/>
    </row>
    <row r="178" spans="1:64" ht="15">
      <c r="A178" s="65" t="s">
        <v>280</v>
      </c>
      <c r="B178" s="66"/>
      <c r="C178" s="66" t="s">
        <v>64</v>
      </c>
      <c r="D178" s="67">
        <v>163.54722818169085</v>
      </c>
      <c r="E178" s="69"/>
      <c r="F178" s="94" t="s">
        <v>573</v>
      </c>
      <c r="G178" s="66"/>
      <c r="H178" s="70" t="s">
        <v>280</v>
      </c>
      <c r="I178" s="71"/>
      <c r="J178" s="71"/>
      <c r="K178" s="70"/>
      <c r="L178" s="74">
        <v>1.5397071540722833</v>
      </c>
      <c r="M178" s="75">
        <v>5018.86767578125</v>
      </c>
      <c r="N178" s="75">
        <v>9012.9111328125</v>
      </c>
      <c r="O178" s="76"/>
      <c r="P178" s="77"/>
      <c r="Q178" s="77"/>
      <c r="R178" s="80"/>
      <c r="S178" s="48">
        <v>3</v>
      </c>
      <c r="T178" s="48">
        <v>4</v>
      </c>
      <c r="U178" s="49">
        <v>1.8</v>
      </c>
      <c r="V178" s="49">
        <v>0.002331</v>
      </c>
      <c r="W178" s="49">
        <v>0.001869</v>
      </c>
      <c r="X178" s="49">
        <v>0.479894</v>
      </c>
      <c r="Y178" s="49">
        <v>0.45</v>
      </c>
      <c r="Z178" s="49">
        <v>0.4</v>
      </c>
      <c r="AA178" s="72">
        <v>178</v>
      </c>
      <c r="AB178" s="72"/>
      <c r="AC178" s="73"/>
      <c r="AD178" s="78" t="s">
        <v>603</v>
      </c>
      <c r="AE178" s="96" t="s">
        <v>779</v>
      </c>
      <c r="AF178" s="78" t="s">
        <v>822</v>
      </c>
      <c r="AG178" s="78" t="s">
        <v>991</v>
      </c>
      <c r="AH178" s="78"/>
      <c r="AI178" s="78" t="s">
        <v>1177</v>
      </c>
      <c r="AJ178" s="78">
        <v>41</v>
      </c>
      <c r="AK178" s="78"/>
      <c r="AL178" s="78" t="str">
        <f>REPLACE(INDEX(GroupVertices[Group],MATCH(Vertices[[#This Row],[Vertex]],GroupVertices[Vertex],0)),1,1,"")</f>
        <v>2</v>
      </c>
      <c r="AM178" s="48"/>
      <c r="AN178" s="48"/>
      <c r="AO178" s="48"/>
      <c r="AP178" s="48"/>
      <c r="AQ178" s="48"/>
      <c r="AR178" s="48"/>
      <c r="AS178" s="112" t="s">
        <v>1279</v>
      </c>
      <c r="AT178" s="112" t="s">
        <v>1279</v>
      </c>
      <c r="AU178" s="112" t="s">
        <v>1279</v>
      </c>
      <c r="AV178" s="112" t="s">
        <v>1279</v>
      </c>
      <c r="AW178" s="112"/>
      <c r="AX178" s="114"/>
      <c r="AY178" s="112"/>
      <c r="AZ178" s="114"/>
      <c r="BA178" s="112"/>
      <c r="BB178" s="114"/>
      <c r="BC178" s="112"/>
      <c r="BD178" s="114"/>
      <c r="BE178" s="112"/>
      <c r="BF178" s="112">
        <v>1</v>
      </c>
      <c r="BG178" s="112">
        <v>1</v>
      </c>
      <c r="BH178" s="2"/>
      <c r="BI178" s="3"/>
      <c r="BJ178" s="3"/>
      <c r="BK178" s="3"/>
      <c r="BL178" s="3"/>
    </row>
    <row r="179" spans="1:64" ht="15">
      <c r="A179" s="65" t="s">
        <v>401</v>
      </c>
      <c r="B179" s="66"/>
      <c r="C179" s="66" t="s">
        <v>64</v>
      </c>
      <c r="D179" s="67">
        <v>172.2657360668356</v>
      </c>
      <c r="E179" s="69"/>
      <c r="F179" s="94" t="s">
        <v>442</v>
      </c>
      <c r="G179" s="66"/>
      <c r="H179" s="70" t="s">
        <v>401</v>
      </c>
      <c r="I179" s="71"/>
      <c r="J179" s="71"/>
      <c r="K179" s="70"/>
      <c r="L179" s="74">
        <v>4.5809140905345815</v>
      </c>
      <c r="M179" s="75">
        <v>4548.40966796875</v>
      </c>
      <c r="N179" s="75">
        <v>8386.0234375</v>
      </c>
      <c r="O179" s="76"/>
      <c r="P179" s="77"/>
      <c r="Q179" s="77"/>
      <c r="R179" s="80"/>
      <c r="S179" s="48">
        <v>10</v>
      </c>
      <c r="T179" s="48">
        <v>0</v>
      </c>
      <c r="U179" s="49">
        <v>11.942857</v>
      </c>
      <c r="V179" s="49">
        <v>0.002358</v>
      </c>
      <c r="W179" s="49">
        <v>0.004253</v>
      </c>
      <c r="X179" s="49">
        <v>0.767282</v>
      </c>
      <c r="Y179" s="49">
        <v>0.3</v>
      </c>
      <c r="Z179" s="49">
        <v>0</v>
      </c>
      <c r="AA179" s="72">
        <v>179</v>
      </c>
      <c r="AB179" s="72"/>
      <c r="AC179" s="73"/>
      <c r="AD179" s="78" t="s">
        <v>603</v>
      </c>
      <c r="AE179" s="96" t="s">
        <v>780</v>
      </c>
      <c r="AF179" s="78" t="s">
        <v>822</v>
      </c>
      <c r="AG179" s="78" t="s">
        <v>992</v>
      </c>
      <c r="AH179" s="78"/>
      <c r="AI179" s="78" t="s">
        <v>1178</v>
      </c>
      <c r="AJ179" s="78">
        <v>141</v>
      </c>
      <c r="AK179" s="78"/>
      <c r="AL179" s="78" t="str">
        <f>REPLACE(INDEX(GroupVertices[Group],MATCH(Vertices[[#This Row],[Vertex]],GroupVertices[Vertex],0)),1,1,"")</f>
        <v>2</v>
      </c>
      <c r="AM179" s="48"/>
      <c r="AN179" s="48"/>
      <c r="AO179" s="48"/>
      <c r="AP179" s="48"/>
      <c r="AQ179" s="48"/>
      <c r="AR179" s="48"/>
      <c r="AS179" s="48"/>
      <c r="AT179" s="48"/>
      <c r="AU179" s="48"/>
      <c r="AV179" s="48"/>
      <c r="AW179" s="48"/>
      <c r="AX179" s="49"/>
      <c r="AY179" s="48"/>
      <c r="AZ179" s="49"/>
      <c r="BA179" s="48"/>
      <c r="BB179" s="49"/>
      <c r="BC179" s="48"/>
      <c r="BD179" s="49"/>
      <c r="BE179" s="48"/>
      <c r="BF179" s="48"/>
      <c r="BG179" s="48"/>
      <c r="BH179" s="2"/>
      <c r="BI179" s="3"/>
      <c r="BJ179" s="3"/>
      <c r="BK179" s="3"/>
      <c r="BL179" s="3"/>
    </row>
    <row r="180" spans="1:64" ht="15">
      <c r="A180" s="65" t="s">
        <v>282</v>
      </c>
      <c r="B180" s="66"/>
      <c r="C180" s="66" t="s">
        <v>64</v>
      </c>
      <c r="D180" s="67">
        <v>194.5066022274918</v>
      </c>
      <c r="E180" s="69"/>
      <c r="F180" s="94" t="s">
        <v>574</v>
      </c>
      <c r="G180" s="66"/>
      <c r="H180" s="70" t="s">
        <v>282</v>
      </c>
      <c r="I180" s="71"/>
      <c r="J180" s="71"/>
      <c r="K180" s="70"/>
      <c r="L180" s="74">
        <v>12.339016432331652</v>
      </c>
      <c r="M180" s="75">
        <v>4898.1640625</v>
      </c>
      <c r="N180" s="75">
        <v>4324.1708984375</v>
      </c>
      <c r="O180" s="76"/>
      <c r="P180" s="77"/>
      <c r="Q180" s="77"/>
      <c r="R180" s="80"/>
      <c r="S180" s="48">
        <v>14</v>
      </c>
      <c r="T180" s="48">
        <v>8</v>
      </c>
      <c r="U180" s="49">
        <v>37.81723</v>
      </c>
      <c r="V180" s="49">
        <v>0.002415</v>
      </c>
      <c r="W180" s="49">
        <v>0.00757</v>
      </c>
      <c r="X180" s="49">
        <v>1.315261</v>
      </c>
      <c r="Y180" s="49">
        <v>0.25263157894736843</v>
      </c>
      <c r="Z180" s="49">
        <v>0.1</v>
      </c>
      <c r="AA180" s="72">
        <v>180</v>
      </c>
      <c r="AB180" s="72"/>
      <c r="AC180" s="73"/>
      <c r="AD180" s="78" t="s">
        <v>603</v>
      </c>
      <c r="AE180" s="78" t="s">
        <v>781</v>
      </c>
      <c r="AF180" s="78" t="s">
        <v>822</v>
      </c>
      <c r="AG180" s="78" t="s">
        <v>993</v>
      </c>
      <c r="AH180" s="78"/>
      <c r="AI180" s="78" t="s">
        <v>1179</v>
      </c>
      <c r="AJ180" s="78">
        <v>500</v>
      </c>
      <c r="AK180" s="78"/>
      <c r="AL180" s="78" t="str">
        <f>REPLACE(INDEX(GroupVertices[Group],MATCH(Vertices[[#This Row],[Vertex]],GroupVertices[Vertex],0)),1,1,"")</f>
        <v>2</v>
      </c>
      <c r="AM180" s="48"/>
      <c r="AN180" s="48"/>
      <c r="AO180" s="48"/>
      <c r="AP180" s="48"/>
      <c r="AQ180" s="48"/>
      <c r="AR180" s="48"/>
      <c r="AS180" s="112" t="s">
        <v>1279</v>
      </c>
      <c r="AT180" s="112" t="s">
        <v>1279</v>
      </c>
      <c r="AU180" s="112" t="s">
        <v>1279</v>
      </c>
      <c r="AV180" s="112" t="s">
        <v>1279</v>
      </c>
      <c r="AW180" s="112"/>
      <c r="AX180" s="114"/>
      <c r="AY180" s="112"/>
      <c r="AZ180" s="114"/>
      <c r="BA180" s="112"/>
      <c r="BB180" s="114"/>
      <c r="BC180" s="112"/>
      <c r="BD180" s="114"/>
      <c r="BE180" s="112"/>
      <c r="BF180" s="112">
        <v>1</v>
      </c>
      <c r="BG180" s="112">
        <v>1</v>
      </c>
      <c r="BH180" s="2"/>
      <c r="BI180" s="3"/>
      <c r="BJ180" s="3"/>
      <c r="BK180" s="3"/>
      <c r="BL180" s="3"/>
    </row>
    <row r="181" spans="1:64" ht="15">
      <c r="A181" s="65" t="s">
        <v>284</v>
      </c>
      <c r="B181" s="66"/>
      <c r="C181" s="66" t="s">
        <v>64</v>
      </c>
      <c r="D181" s="67">
        <v>166.9855130298928</v>
      </c>
      <c r="E181" s="69"/>
      <c r="F181" s="94" t="s">
        <v>575</v>
      </c>
      <c r="G181" s="66"/>
      <c r="H181" s="70" t="s">
        <v>284</v>
      </c>
      <c r="I181" s="71"/>
      <c r="J181" s="71"/>
      <c r="K181" s="70"/>
      <c r="L181" s="74">
        <v>2.739056385344024</v>
      </c>
      <c r="M181" s="75">
        <v>2804.033203125</v>
      </c>
      <c r="N181" s="75">
        <v>7257.85107421875</v>
      </c>
      <c r="O181" s="76"/>
      <c r="P181" s="77"/>
      <c r="Q181" s="77"/>
      <c r="R181" s="80"/>
      <c r="S181" s="48">
        <v>3</v>
      </c>
      <c r="T181" s="48">
        <v>5</v>
      </c>
      <c r="U181" s="49">
        <v>5.8</v>
      </c>
      <c r="V181" s="49">
        <v>0.002342</v>
      </c>
      <c r="W181" s="49">
        <v>0.002687</v>
      </c>
      <c r="X181" s="49">
        <v>0.648976</v>
      </c>
      <c r="Y181" s="49">
        <v>0.3333333333333333</v>
      </c>
      <c r="Z181" s="49">
        <v>0.14285714285714285</v>
      </c>
      <c r="AA181" s="72">
        <v>181</v>
      </c>
      <c r="AB181" s="72"/>
      <c r="AC181" s="73"/>
      <c r="AD181" s="78" t="s">
        <v>603</v>
      </c>
      <c r="AE181" s="78" t="s">
        <v>782</v>
      </c>
      <c r="AF181" s="78" t="s">
        <v>822</v>
      </c>
      <c r="AG181" s="78" t="s">
        <v>994</v>
      </c>
      <c r="AH181" s="78"/>
      <c r="AI181" s="78" t="s">
        <v>1180</v>
      </c>
      <c r="AJ181" s="78">
        <v>206</v>
      </c>
      <c r="AK181" s="78"/>
      <c r="AL181" s="78" t="str">
        <f>REPLACE(INDEX(GroupVertices[Group],MATCH(Vertices[[#This Row],[Vertex]],GroupVertices[Vertex],0)),1,1,"")</f>
        <v>1</v>
      </c>
      <c r="AM181" s="48"/>
      <c r="AN181" s="48"/>
      <c r="AO181" s="48"/>
      <c r="AP181" s="48"/>
      <c r="AQ181" s="48"/>
      <c r="AR181" s="48"/>
      <c r="AS181" s="112" t="s">
        <v>1279</v>
      </c>
      <c r="AT181" s="112" t="s">
        <v>1279</v>
      </c>
      <c r="AU181" s="112" t="s">
        <v>1279</v>
      </c>
      <c r="AV181" s="112" t="s">
        <v>1279</v>
      </c>
      <c r="AW181" s="112"/>
      <c r="AX181" s="114"/>
      <c r="AY181" s="112"/>
      <c r="AZ181" s="114"/>
      <c r="BA181" s="112"/>
      <c r="BB181" s="114"/>
      <c r="BC181" s="112"/>
      <c r="BD181" s="114"/>
      <c r="BE181" s="112"/>
      <c r="BF181" s="112">
        <v>1</v>
      </c>
      <c r="BG181" s="112">
        <v>1</v>
      </c>
      <c r="BH181" s="2"/>
      <c r="BI181" s="3"/>
      <c r="BJ181" s="3"/>
      <c r="BK181" s="3"/>
      <c r="BL181" s="3"/>
    </row>
    <row r="182" spans="1:64" ht="15">
      <c r="A182" s="65" t="s">
        <v>285</v>
      </c>
      <c r="B182" s="66"/>
      <c r="C182" s="66" t="s">
        <v>64</v>
      </c>
      <c r="D182" s="67">
        <v>162.76406339510834</v>
      </c>
      <c r="E182" s="69"/>
      <c r="F182" s="94" t="s">
        <v>576</v>
      </c>
      <c r="G182" s="66"/>
      <c r="H182" s="70" t="s">
        <v>285</v>
      </c>
      <c r="I182" s="71"/>
      <c r="J182" s="71"/>
      <c r="K182" s="70"/>
      <c r="L182" s="74">
        <v>1.2665220847089764</v>
      </c>
      <c r="M182" s="75">
        <v>2512.97216796875</v>
      </c>
      <c r="N182" s="75">
        <v>8656.392578125</v>
      </c>
      <c r="O182" s="76"/>
      <c r="P182" s="77"/>
      <c r="Q182" s="77"/>
      <c r="R182" s="80"/>
      <c r="S182" s="48">
        <v>3</v>
      </c>
      <c r="T182" s="48">
        <v>2</v>
      </c>
      <c r="U182" s="49">
        <v>0.888889</v>
      </c>
      <c r="V182" s="49">
        <v>0.002331</v>
      </c>
      <c r="W182" s="49">
        <v>0.002544</v>
      </c>
      <c r="X182" s="49">
        <v>0.469908</v>
      </c>
      <c r="Y182" s="49">
        <v>0.45</v>
      </c>
      <c r="Z182" s="49">
        <v>0</v>
      </c>
      <c r="AA182" s="72">
        <v>182</v>
      </c>
      <c r="AB182" s="72"/>
      <c r="AC182" s="73"/>
      <c r="AD182" s="78" t="s">
        <v>603</v>
      </c>
      <c r="AE182" s="96" t="s">
        <v>783</v>
      </c>
      <c r="AF182" s="78" t="s">
        <v>822</v>
      </c>
      <c r="AG182" s="78" t="s">
        <v>995</v>
      </c>
      <c r="AH182" s="78"/>
      <c r="AI182" s="78" t="s">
        <v>1181</v>
      </c>
      <c r="AJ182" s="78">
        <v>500</v>
      </c>
      <c r="AK182" s="78"/>
      <c r="AL182" s="78" t="str">
        <f>REPLACE(INDEX(GroupVertices[Group],MATCH(Vertices[[#This Row],[Vertex]],GroupVertices[Vertex],0)),1,1,"")</f>
        <v>1</v>
      </c>
      <c r="AM182" s="48"/>
      <c r="AN182" s="48"/>
      <c r="AO182" s="48"/>
      <c r="AP182" s="48"/>
      <c r="AQ182" s="48"/>
      <c r="AR182" s="48"/>
      <c r="AS182" s="112" t="s">
        <v>1279</v>
      </c>
      <c r="AT182" s="112" t="s">
        <v>1279</v>
      </c>
      <c r="AU182" s="112" t="s">
        <v>1279</v>
      </c>
      <c r="AV182" s="112" t="s">
        <v>1279</v>
      </c>
      <c r="AW182" s="112"/>
      <c r="AX182" s="114"/>
      <c r="AY182" s="112"/>
      <c r="AZ182" s="114"/>
      <c r="BA182" s="112"/>
      <c r="BB182" s="114"/>
      <c r="BC182" s="112"/>
      <c r="BD182" s="114"/>
      <c r="BE182" s="112"/>
      <c r="BF182" s="112">
        <v>1</v>
      </c>
      <c r="BG182" s="112">
        <v>1</v>
      </c>
      <c r="BH182" s="2"/>
      <c r="BI182" s="3"/>
      <c r="BJ182" s="3"/>
      <c r="BK182" s="3"/>
      <c r="BL182" s="3"/>
    </row>
    <row r="183" spans="1:64" ht="15">
      <c r="A183" s="65" t="s">
        <v>286</v>
      </c>
      <c r="B183" s="66"/>
      <c r="C183" s="66" t="s">
        <v>64</v>
      </c>
      <c r="D183" s="67">
        <v>167.0571436777066</v>
      </c>
      <c r="E183" s="69"/>
      <c r="F183" s="94" t="s">
        <v>577</v>
      </c>
      <c r="G183" s="66"/>
      <c r="H183" s="70" t="s">
        <v>286</v>
      </c>
      <c r="I183" s="71"/>
      <c r="J183" s="71"/>
      <c r="K183" s="70"/>
      <c r="L183" s="74">
        <v>2.764042727716416</v>
      </c>
      <c r="M183" s="75">
        <v>2016.417236328125</v>
      </c>
      <c r="N183" s="75">
        <v>8841.40234375</v>
      </c>
      <c r="O183" s="76"/>
      <c r="P183" s="77"/>
      <c r="Q183" s="77"/>
      <c r="R183" s="80"/>
      <c r="S183" s="48">
        <v>3</v>
      </c>
      <c r="T183" s="48">
        <v>5</v>
      </c>
      <c r="U183" s="49">
        <v>5.883333</v>
      </c>
      <c r="V183" s="49">
        <v>0.002347</v>
      </c>
      <c r="W183" s="49">
        <v>0.002941</v>
      </c>
      <c r="X183" s="49">
        <v>0.64412</v>
      </c>
      <c r="Y183" s="49">
        <v>0.2857142857142857</v>
      </c>
      <c r="Z183" s="49">
        <v>0</v>
      </c>
      <c r="AA183" s="72">
        <v>183</v>
      </c>
      <c r="AB183" s="72"/>
      <c r="AC183" s="73"/>
      <c r="AD183" s="78" t="s">
        <v>603</v>
      </c>
      <c r="AE183" s="78" t="s">
        <v>784</v>
      </c>
      <c r="AF183" s="78" t="s">
        <v>822</v>
      </c>
      <c r="AG183" s="78" t="s">
        <v>996</v>
      </c>
      <c r="AH183" s="78"/>
      <c r="AI183" s="78" t="s">
        <v>1182</v>
      </c>
      <c r="AJ183" s="78">
        <v>114</v>
      </c>
      <c r="AK183" s="78"/>
      <c r="AL183" s="78" t="str">
        <f>REPLACE(INDEX(GroupVertices[Group],MATCH(Vertices[[#This Row],[Vertex]],GroupVertices[Vertex],0)),1,1,"")</f>
        <v>1</v>
      </c>
      <c r="AM183" s="48"/>
      <c r="AN183" s="48"/>
      <c r="AO183" s="48"/>
      <c r="AP183" s="48"/>
      <c r="AQ183" s="48"/>
      <c r="AR183" s="48"/>
      <c r="AS183" s="112" t="s">
        <v>1279</v>
      </c>
      <c r="AT183" s="112" t="s">
        <v>1279</v>
      </c>
      <c r="AU183" s="112" t="s">
        <v>1279</v>
      </c>
      <c r="AV183" s="112" t="s">
        <v>1279</v>
      </c>
      <c r="AW183" s="112"/>
      <c r="AX183" s="114"/>
      <c r="AY183" s="112"/>
      <c r="AZ183" s="114"/>
      <c r="BA183" s="112"/>
      <c r="BB183" s="114"/>
      <c r="BC183" s="112"/>
      <c r="BD183" s="114"/>
      <c r="BE183" s="112"/>
      <c r="BF183" s="112">
        <v>1</v>
      </c>
      <c r="BG183" s="112">
        <v>1</v>
      </c>
      <c r="BH183" s="2"/>
      <c r="BI183" s="3"/>
      <c r="BJ183" s="3"/>
      <c r="BK183" s="3"/>
      <c r="BL183" s="3"/>
    </row>
    <row r="184" spans="1:64" ht="15">
      <c r="A184" s="65" t="s">
        <v>287</v>
      </c>
      <c r="B184" s="66"/>
      <c r="C184" s="66" t="s">
        <v>64</v>
      </c>
      <c r="D184" s="67">
        <v>199.3006148253367</v>
      </c>
      <c r="E184" s="69"/>
      <c r="F184" s="94" t="s">
        <v>578</v>
      </c>
      <c r="G184" s="66"/>
      <c r="H184" s="70" t="s">
        <v>287</v>
      </c>
      <c r="I184" s="71"/>
      <c r="J184" s="71"/>
      <c r="K184" s="70"/>
      <c r="L184" s="74">
        <v>14.011273263216149</v>
      </c>
      <c r="M184" s="75">
        <v>8055.1796875</v>
      </c>
      <c r="N184" s="75">
        <v>2224.787109375</v>
      </c>
      <c r="O184" s="76"/>
      <c r="P184" s="77"/>
      <c r="Q184" s="77"/>
      <c r="R184" s="80"/>
      <c r="S184" s="48">
        <v>2</v>
      </c>
      <c r="T184" s="48">
        <v>18</v>
      </c>
      <c r="U184" s="49">
        <v>43.394444</v>
      </c>
      <c r="V184" s="49">
        <v>0.00241</v>
      </c>
      <c r="W184" s="49">
        <v>0.007427</v>
      </c>
      <c r="X184" s="49">
        <v>1.281714</v>
      </c>
      <c r="Y184" s="49">
        <v>0.260233918128655</v>
      </c>
      <c r="Z184" s="49">
        <v>0.05263157894736842</v>
      </c>
      <c r="AA184" s="72">
        <v>184</v>
      </c>
      <c r="AB184" s="72"/>
      <c r="AC184" s="73"/>
      <c r="AD184" s="78" t="s">
        <v>603</v>
      </c>
      <c r="AE184" s="78" t="s">
        <v>785</v>
      </c>
      <c r="AF184" s="78" t="s">
        <v>822</v>
      </c>
      <c r="AG184" s="78" t="s">
        <v>997</v>
      </c>
      <c r="AH184" s="78"/>
      <c r="AI184" s="78" t="s">
        <v>1183</v>
      </c>
      <c r="AJ184" s="78">
        <v>500</v>
      </c>
      <c r="AK184" s="78"/>
      <c r="AL184" s="78" t="str">
        <f>REPLACE(INDEX(GroupVertices[Group],MATCH(Vertices[[#This Row],[Vertex]],GroupVertices[Vertex],0)),1,1,"")</f>
        <v>4</v>
      </c>
      <c r="AM184" s="48"/>
      <c r="AN184" s="48"/>
      <c r="AO184" s="48"/>
      <c r="AP184" s="48"/>
      <c r="AQ184" s="48"/>
      <c r="AR184" s="48"/>
      <c r="AS184" s="112" t="s">
        <v>1279</v>
      </c>
      <c r="AT184" s="112" t="s">
        <v>1279</v>
      </c>
      <c r="AU184" s="112" t="s">
        <v>1279</v>
      </c>
      <c r="AV184" s="112" t="s">
        <v>1279</v>
      </c>
      <c r="AW184" s="112"/>
      <c r="AX184" s="114"/>
      <c r="AY184" s="112"/>
      <c r="AZ184" s="114"/>
      <c r="BA184" s="112"/>
      <c r="BB184" s="114"/>
      <c r="BC184" s="112"/>
      <c r="BD184" s="114"/>
      <c r="BE184" s="112"/>
      <c r="BF184" s="112">
        <v>1</v>
      </c>
      <c r="BG184" s="112">
        <v>1</v>
      </c>
      <c r="BH184" s="2"/>
      <c r="BI184" s="3"/>
      <c r="BJ184" s="3"/>
      <c r="BK184" s="3"/>
      <c r="BL184" s="3"/>
    </row>
    <row r="185" spans="1:64" ht="15">
      <c r="A185" s="65" t="s">
        <v>402</v>
      </c>
      <c r="B185" s="66"/>
      <c r="C185" s="66" t="s">
        <v>64</v>
      </c>
      <c r="D185" s="67">
        <v>162</v>
      </c>
      <c r="E185" s="69"/>
      <c r="F185" s="94" t="s">
        <v>502</v>
      </c>
      <c r="G185" s="66"/>
      <c r="H185" s="70" t="s">
        <v>402</v>
      </c>
      <c r="I185" s="71"/>
      <c r="J185" s="71"/>
      <c r="K185" s="70"/>
      <c r="L185" s="74">
        <v>1</v>
      </c>
      <c r="M185" s="75">
        <v>9547.9169921875</v>
      </c>
      <c r="N185" s="75">
        <v>861.9827880859375</v>
      </c>
      <c r="O185" s="76"/>
      <c r="P185" s="77"/>
      <c r="Q185" s="77"/>
      <c r="R185" s="80"/>
      <c r="S185" s="48">
        <v>2</v>
      </c>
      <c r="T185" s="48">
        <v>0</v>
      </c>
      <c r="U185" s="49">
        <v>0</v>
      </c>
      <c r="V185" s="49">
        <v>0.002315</v>
      </c>
      <c r="W185" s="49">
        <v>0.001443</v>
      </c>
      <c r="X185" s="49">
        <v>0.288559</v>
      </c>
      <c r="Y185" s="49">
        <v>0.5</v>
      </c>
      <c r="Z185" s="49">
        <v>0</v>
      </c>
      <c r="AA185" s="72">
        <v>185</v>
      </c>
      <c r="AB185" s="72"/>
      <c r="AC185" s="73"/>
      <c r="AD185" s="78" t="s">
        <v>603</v>
      </c>
      <c r="AE185" s="96" t="s">
        <v>786</v>
      </c>
      <c r="AF185" s="78" t="s">
        <v>822</v>
      </c>
      <c r="AG185" s="78" t="s">
        <v>905</v>
      </c>
      <c r="AH185" s="78"/>
      <c r="AI185" s="78" t="s">
        <v>1184</v>
      </c>
      <c r="AJ185" s="78">
        <v>30</v>
      </c>
      <c r="AK185" s="78"/>
      <c r="AL185" s="78" t="str">
        <f>REPLACE(INDEX(GroupVertices[Group],MATCH(Vertices[[#This Row],[Vertex]],GroupVertices[Vertex],0)),1,1,"")</f>
        <v>6</v>
      </c>
      <c r="AM185" s="48"/>
      <c r="AN185" s="48"/>
      <c r="AO185" s="48"/>
      <c r="AP185" s="48"/>
      <c r="AQ185" s="48"/>
      <c r="AR185" s="48"/>
      <c r="AS185" s="48"/>
      <c r="AT185" s="48"/>
      <c r="AU185" s="48"/>
      <c r="AV185" s="48"/>
      <c r="AW185" s="48"/>
      <c r="AX185" s="49"/>
      <c r="AY185" s="48"/>
      <c r="AZ185" s="49"/>
      <c r="BA185" s="48"/>
      <c r="BB185" s="49"/>
      <c r="BC185" s="48"/>
      <c r="BD185" s="49"/>
      <c r="BE185" s="48"/>
      <c r="BF185" s="48"/>
      <c r="BG185" s="48"/>
      <c r="BH185" s="2"/>
      <c r="BI185" s="3"/>
      <c r="BJ185" s="3"/>
      <c r="BK185" s="3"/>
      <c r="BL185" s="3"/>
    </row>
    <row r="186" spans="1:64" ht="15">
      <c r="A186" s="65" t="s">
        <v>290</v>
      </c>
      <c r="B186" s="66"/>
      <c r="C186" s="66" t="s">
        <v>64</v>
      </c>
      <c r="D186" s="67">
        <v>195.05411040886344</v>
      </c>
      <c r="E186" s="69"/>
      <c r="F186" s="94" t="s">
        <v>579</v>
      </c>
      <c r="G186" s="66"/>
      <c r="H186" s="70" t="s">
        <v>290</v>
      </c>
      <c r="I186" s="71"/>
      <c r="J186" s="71"/>
      <c r="K186" s="70"/>
      <c r="L186" s="74">
        <v>12.529999304732824</v>
      </c>
      <c r="M186" s="75">
        <v>7080.94970703125</v>
      </c>
      <c r="N186" s="75">
        <v>2476.494140625</v>
      </c>
      <c r="O186" s="76"/>
      <c r="P186" s="77"/>
      <c r="Q186" s="77"/>
      <c r="R186" s="80"/>
      <c r="S186" s="48">
        <v>8</v>
      </c>
      <c r="T186" s="48">
        <v>10</v>
      </c>
      <c r="U186" s="49">
        <v>38.454185</v>
      </c>
      <c r="V186" s="49">
        <v>0.002392</v>
      </c>
      <c r="W186" s="49">
        <v>0.005415</v>
      </c>
      <c r="X186" s="49">
        <v>1.114888</v>
      </c>
      <c r="Y186" s="49">
        <v>0.17083333333333334</v>
      </c>
      <c r="Z186" s="49">
        <v>0.125</v>
      </c>
      <c r="AA186" s="72">
        <v>186</v>
      </c>
      <c r="AB186" s="72"/>
      <c r="AC186" s="73"/>
      <c r="AD186" s="78" t="s">
        <v>603</v>
      </c>
      <c r="AE186" s="78" t="s">
        <v>787</v>
      </c>
      <c r="AF186" s="78" t="s">
        <v>822</v>
      </c>
      <c r="AG186" s="78" t="s">
        <v>998</v>
      </c>
      <c r="AH186" s="78"/>
      <c r="AI186" s="78" t="s">
        <v>1185</v>
      </c>
      <c r="AJ186" s="78">
        <v>500</v>
      </c>
      <c r="AK186" s="78"/>
      <c r="AL186" s="78" t="str">
        <f>REPLACE(INDEX(GroupVertices[Group],MATCH(Vertices[[#This Row],[Vertex]],GroupVertices[Vertex],0)),1,1,"")</f>
        <v>4</v>
      </c>
      <c r="AM186" s="48"/>
      <c r="AN186" s="48"/>
      <c r="AO186" s="48"/>
      <c r="AP186" s="48"/>
      <c r="AQ186" s="48"/>
      <c r="AR186" s="48"/>
      <c r="AS186" s="112" t="s">
        <v>1279</v>
      </c>
      <c r="AT186" s="112" t="s">
        <v>1279</v>
      </c>
      <c r="AU186" s="112" t="s">
        <v>1279</v>
      </c>
      <c r="AV186" s="112" t="s">
        <v>1279</v>
      </c>
      <c r="AW186" s="112"/>
      <c r="AX186" s="114"/>
      <c r="AY186" s="112"/>
      <c r="AZ186" s="114"/>
      <c r="BA186" s="112"/>
      <c r="BB186" s="114"/>
      <c r="BC186" s="112"/>
      <c r="BD186" s="114"/>
      <c r="BE186" s="112"/>
      <c r="BF186" s="112">
        <v>1</v>
      </c>
      <c r="BG186" s="112">
        <v>1</v>
      </c>
      <c r="BH186" s="2"/>
      <c r="BI186" s="3"/>
      <c r="BJ186" s="3"/>
      <c r="BK186" s="3"/>
      <c r="BL186" s="3"/>
    </row>
    <row r="187" spans="1:64" ht="15">
      <c r="A187" s="65" t="s">
        <v>403</v>
      </c>
      <c r="B187" s="66"/>
      <c r="C187" s="66" t="s">
        <v>64</v>
      </c>
      <c r="D187" s="67">
        <v>162.70198344303162</v>
      </c>
      <c r="E187" s="69"/>
      <c r="F187" s="94" t="s">
        <v>580</v>
      </c>
      <c r="G187" s="66"/>
      <c r="H187" s="70" t="s">
        <v>403</v>
      </c>
      <c r="I187" s="71"/>
      <c r="J187" s="71"/>
      <c r="K187" s="70"/>
      <c r="L187" s="74">
        <v>1.2448672346637497</v>
      </c>
      <c r="M187" s="75">
        <v>8011.34716796875</v>
      </c>
      <c r="N187" s="75">
        <v>4622.8701171875</v>
      </c>
      <c r="O187" s="76"/>
      <c r="P187" s="77"/>
      <c r="Q187" s="77"/>
      <c r="R187" s="80"/>
      <c r="S187" s="48">
        <v>4</v>
      </c>
      <c r="T187" s="48">
        <v>0</v>
      </c>
      <c r="U187" s="49">
        <v>0.816667</v>
      </c>
      <c r="V187" s="49">
        <v>0.002326</v>
      </c>
      <c r="W187" s="49">
        <v>0.002253</v>
      </c>
      <c r="X187" s="49">
        <v>0.39534</v>
      </c>
      <c r="Y187" s="49">
        <v>0.25</v>
      </c>
      <c r="Z187" s="49">
        <v>0</v>
      </c>
      <c r="AA187" s="72">
        <v>187</v>
      </c>
      <c r="AB187" s="72"/>
      <c r="AC187" s="73"/>
      <c r="AD187" s="78" t="s">
        <v>603</v>
      </c>
      <c r="AE187" s="78" t="s">
        <v>788</v>
      </c>
      <c r="AF187" s="78" t="s">
        <v>822</v>
      </c>
      <c r="AG187" s="78" t="s">
        <v>999</v>
      </c>
      <c r="AH187" s="78"/>
      <c r="AI187" s="78" t="s">
        <v>1186</v>
      </c>
      <c r="AJ187" s="78">
        <v>309</v>
      </c>
      <c r="AK187" s="78"/>
      <c r="AL187" s="78" t="str">
        <f>REPLACE(INDEX(GroupVertices[Group],MATCH(Vertices[[#This Row],[Vertex]],GroupVertices[Vertex],0)),1,1,"")</f>
        <v>4</v>
      </c>
      <c r="AM187" s="48"/>
      <c r="AN187" s="48"/>
      <c r="AO187" s="48"/>
      <c r="AP187" s="48"/>
      <c r="AQ187" s="48"/>
      <c r="AR187" s="48"/>
      <c r="AS187" s="48"/>
      <c r="AT187" s="48"/>
      <c r="AU187" s="48"/>
      <c r="AV187" s="48"/>
      <c r="AW187" s="48"/>
      <c r="AX187" s="49"/>
      <c r="AY187" s="48"/>
      <c r="AZ187" s="49"/>
      <c r="BA187" s="48"/>
      <c r="BB187" s="49"/>
      <c r="BC187" s="48"/>
      <c r="BD187" s="49"/>
      <c r="BE187" s="48"/>
      <c r="BF187" s="48"/>
      <c r="BG187" s="48"/>
      <c r="BH187" s="2"/>
      <c r="BI187" s="3"/>
      <c r="BJ187" s="3"/>
      <c r="BK187" s="3"/>
      <c r="BL187" s="3"/>
    </row>
    <row r="188" spans="1:64" ht="15">
      <c r="A188" s="65" t="s">
        <v>335</v>
      </c>
      <c r="B188" s="66"/>
      <c r="C188" s="66" t="s">
        <v>64</v>
      </c>
      <c r="D188" s="67">
        <v>219.4369721578207</v>
      </c>
      <c r="E188" s="69"/>
      <c r="F188" s="94" t="s">
        <v>581</v>
      </c>
      <c r="G188" s="66"/>
      <c r="H188" s="70" t="s">
        <v>335</v>
      </c>
      <c r="I188" s="71"/>
      <c r="J188" s="71"/>
      <c r="K188" s="70"/>
      <c r="L188" s="74">
        <v>21.035276728187178</v>
      </c>
      <c r="M188" s="75">
        <v>4726.58642578125</v>
      </c>
      <c r="N188" s="75">
        <v>2578.22314453125</v>
      </c>
      <c r="O188" s="76"/>
      <c r="P188" s="77"/>
      <c r="Q188" s="77"/>
      <c r="R188" s="80"/>
      <c r="S188" s="48">
        <v>12</v>
      </c>
      <c r="T188" s="48">
        <v>8</v>
      </c>
      <c r="U188" s="49">
        <v>66.820493</v>
      </c>
      <c r="V188" s="49">
        <v>0.00241</v>
      </c>
      <c r="W188" s="49">
        <v>0.005872</v>
      </c>
      <c r="X188" s="49">
        <v>1.343999</v>
      </c>
      <c r="Y188" s="49">
        <v>0.1608187134502924</v>
      </c>
      <c r="Z188" s="49">
        <v>0.05263157894736842</v>
      </c>
      <c r="AA188" s="72">
        <v>188</v>
      </c>
      <c r="AB188" s="72"/>
      <c r="AC188" s="73"/>
      <c r="AD188" s="78" t="s">
        <v>603</v>
      </c>
      <c r="AE188" s="96" t="s">
        <v>789</v>
      </c>
      <c r="AF188" s="78" t="s">
        <v>822</v>
      </c>
      <c r="AG188" s="78" t="s">
        <v>1000</v>
      </c>
      <c r="AH188" s="78"/>
      <c r="AI188" s="78" t="s">
        <v>1187</v>
      </c>
      <c r="AJ188" s="78">
        <v>500</v>
      </c>
      <c r="AK188" s="78"/>
      <c r="AL188" s="78" t="str">
        <f>REPLACE(INDEX(GroupVertices[Group],MATCH(Vertices[[#This Row],[Vertex]],GroupVertices[Vertex],0)),1,1,"")</f>
        <v>2</v>
      </c>
      <c r="AM188" s="48"/>
      <c r="AN188" s="48"/>
      <c r="AO188" s="48"/>
      <c r="AP188" s="48"/>
      <c r="AQ188" s="48"/>
      <c r="AR188" s="48"/>
      <c r="AS188" s="112" t="s">
        <v>1279</v>
      </c>
      <c r="AT188" s="112" t="s">
        <v>1279</v>
      </c>
      <c r="AU188" s="112" t="s">
        <v>1279</v>
      </c>
      <c r="AV188" s="112" t="s">
        <v>1279</v>
      </c>
      <c r="AW188" s="112"/>
      <c r="AX188" s="114"/>
      <c r="AY188" s="112"/>
      <c r="AZ188" s="114"/>
      <c r="BA188" s="112"/>
      <c r="BB188" s="114"/>
      <c r="BC188" s="112"/>
      <c r="BD188" s="114"/>
      <c r="BE188" s="112"/>
      <c r="BF188" s="112">
        <v>1</v>
      </c>
      <c r="BG188" s="112">
        <v>1</v>
      </c>
      <c r="BH188" s="2"/>
      <c r="BI188" s="3"/>
      <c r="BJ188" s="3"/>
      <c r="BK188" s="3"/>
      <c r="BL188" s="3"/>
    </row>
    <row r="189" spans="1:64" ht="15">
      <c r="A189" s="65" t="s">
        <v>294</v>
      </c>
      <c r="B189" s="66"/>
      <c r="C189" s="66" t="s">
        <v>64</v>
      </c>
      <c r="D189" s="67">
        <v>162</v>
      </c>
      <c r="E189" s="69"/>
      <c r="F189" s="94" t="s">
        <v>582</v>
      </c>
      <c r="G189" s="66"/>
      <c r="H189" s="70" t="s">
        <v>294</v>
      </c>
      <c r="I189" s="71"/>
      <c r="J189" s="71"/>
      <c r="K189" s="70"/>
      <c r="L189" s="74">
        <v>1</v>
      </c>
      <c r="M189" s="75">
        <v>3021.70703125</v>
      </c>
      <c r="N189" s="75">
        <v>6825.22900390625</v>
      </c>
      <c r="O189" s="76"/>
      <c r="P189" s="77"/>
      <c r="Q189" s="77"/>
      <c r="R189" s="80"/>
      <c r="S189" s="48">
        <v>3</v>
      </c>
      <c r="T189" s="48">
        <v>2</v>
      </c>
      <c r="U189" s="49">
        <v>0</v>
      </c>
      <c r="V189" s="49">
        <v>0.00232</v>
      </c>
      <c r="W189" s="49">
        <v>0.001702</v>
      </c>
      <c r="X189" s="49">
        <v>0.359834</v>
      </c>
      <c r="Y189" s="49">
        <v>0.5</v>
      </c>
      <c r="Z189" s="49">
        <v>0.6666666666666666</v>
      </c>
      <c r="AA189" s="72">
        <v>189</v>
      </c>
      <c r="AB189" s="72"/>
      <c r="AC189" s="73"/>
      <c r="AD189" s="78" t="s">
        <v>603</v>
      </c>
      <c r="AE189" s="96" t="s">
        <v>790</v>
      </c>
      <c r="AF189" s="78" t="s">
        <v>822</v>
      </c>
      <c r="AG189" s="78" t="s">
        <v>1001</v>
      </c>
      <c r="AH189" s="78"/>
      <c r="AI189" s="78" t="s">
        <v>1188</v>
      </c>
      <c r="AJ189" s="78">
        <v>300</v>
      </c>
      <c r="AK189" s="78"/>
      <c r="AL189" s="78" t="str">
        <f>REPLACE(INDEX(GroupVertices[Group],MATCH(Vertices[[#This Row],[Vertex]],GroupVertices[Vertex],0)),1,1,"")</f>
        <v>1</v>
      </c>
      <c r="AM189" s="48"/>
      <c r="AN189" s="48"/>
      <c r="AO189" s="48"/>
      <c r="AP189" s="48"/>
      <c r="AQ189" s="48"/>
      <c r="AR189" s="48"/>
      <c r="AS189" s="112" t="s">
        <v>1279</v>
      </c>
      <c r="AT189" s="112" t="s">
        <v>1279</v>
      </c>
      <c r="AU189" s="112" t="s">
        <v>1279</v>
      </c>
      <c r="AV189" s="112" t="s">
        <v>1279</v>
      </c>
      <c r="AW189" s="112"/>
      <c r="AX189" s="114"/>
      <c r="AY189" s="112"/>
      <c r="AZ189" s="114"/>
      <c r="BA189" s="112"/>
      <c r="BB189" s="114"/>
      <c r="BC189" s="112"/>
      <c r="BD189" s="114"/>
      <c r="BE189" s="112"/>
      <c r="BF189" s="112">
        <v>1</v>
      </c>
      <c r="BG189" s="112">
        <v>1</v>
      </c>
      <c r="BH189" s="2"/>
      <c r="BI189" s="3"/>
      <c r="BJ189" s="3"/>
      <c r="BK189" s="3"/>
      <c r="BL189" s="3"/>
    </row>
    <row r="190" spans="1:64" ht="15">
      <c r="A190" s="65" t="s">
        <v>298</v>
      </c>
      <c r="B190" s="66"/>
      <c r="C190" s="66" t="s">
        <v>64</v>
      </c>
      <c r="D190" s="67">
        <v>182.6133918488932</v>
      </c>
      <c r="E190" s="69"/>
      <c r="F190" s="94" t="s">
        <v>451</v>
      </c>
      <c r="G190" s="66"/>
      <c r="H190" s="70" t="s">
        <v>298</v>
      </c>
      <c r="I190" s="71"/>
      <c r="J190" s="71"/>
      <c r="K190" s="70"/>
      <c r="L190" s="74">
        <v>8.190403576016136</v>
      </c>
      <c r="M190" s="75">
        <v>2661.319580078125</v>
      </c>
      <c r="N190" s="75">
        <v>5068.93505859375</v>
      </c>
      <c r="O190" s="76"/>
      <c r="P190" s="77"/>
      <c r="Q190" s="77"/>
      <c r="R190" s="80"/>
      <c r="S190" s="48">
        <v>6</v>
      </c>
      <c r="T190" s="48">
        <v>10</v>
      </c>
      <c r="U190" s="49">
        <v>23.981017</v>
      </c>
      <c r="V190" s="49">
        <v>0.002375</v>
      </c>
      <c r="W190" s="49">
        <v>0.004665</v>
      </c>
      <c r="X190" s="49">
        <v>0.990361</v>
      </c>
      <c r="Y190" s="49">
        <v>0.23717948717948717</v>
      </c>
      <c r="Z190" s="49">
        <v>0.23076923076923078</v>
      </c>
      <c r="AA190" s="72">
        <v>190</v>
      </c>
      <c r="AB190" s="72"/>
      <c r="AC190" s="73"/>
      <c r="AD190" s="78" t="s">
        <v>603</v>
      </c>
      <c r="AE190" s="78" t="s">
        <v>791</v>
      </c>
      <c r="AF190" s="78" t="s">
        <v>822</v>
      </c>
      <c r="AG190" s="78" t="s">
        <v>850</v>
      </c>
      <c r="AH190" s="78"/>
      <c r="AI190" s="78" t="s">
        <v>1051</v>
      </c>
      <c r="AJ190" s="78">
        <v>500</v>
      </c>
      <c r="AK190" s="78"/>
      <c r="AL190" s="78" t="str">
        <f>REPLACE(INDEX(GroupVertices[Group],MATCH(Vertices[[#This Row],[Vertex]],GroupVertices[Vertex],0)),1,1,"")</f>
        <v>1</v>
      </c>
      <c r="AM190" s="48"/>
      <c r="AN190" s="48"/>
      <c r="AO190" s="48"/>
      <c r="AP190" s="48"/>
      <c r="AQ190" s="48"/>
      <c r="AR190" s="48"/>
      <c r="AS190" s="112" t="s">
        <v>1279</v>
      </c>
      <c r="AT190" s="112" t="s">
        <v>1279</v>
      </c>
      <c r="AU190" s="112" t="s">
        <v>1279</v>
      </c>
      <c r="AV190" s="112" t="s">
        <v>1279</v>
      </c>
      <c r="AW190" s="112"/>
      <c r="AX190" s="114"/>
      <c r="AY190" s="112"/>
      <c r="AZ190" s="114"/>
      <c r="BA190" s="112"/>
      <c r="BB190" s="114"/>
      <c r="BC190" s="112"/>
      <c r="BD190" s="114"/>
      <c r="BE190" s="112"/>
      <c r="BF190" s="112">
        <v>1</v>
      </c>
      <c r="BG190" s="112">
        <v>1</v>
      </c>
      <c r="BH190" s="2"/>
      <c r="BI190" s="3"/>
      <c r="BJ190" s="3"/>
      <c r="BK190" s="3"/>
      <c r="BL190" s="3"/>
    </row>
    <row r="191" spans="1:64" ht="15">
      <c r="A191" s="65" t="s">
        <v>313</v>
      </c>
      <c r="B191" s="66"/>
      <c r="C191" s="66" t="s">
        <v>64</v>
      </c>
      <c r="D191" s="67">
        <v>178.1230571645536</v>
      </c>
      <c r="E191" s="69"/>
      <c r="F191" s="94" t="s">
        <v>583</v>
      </c>
      <c r="G191" s="66"/>
      <c r="H191" s="70" t="s">
        <v>313</v>
      </c>
      <c r="I191" s="71"/>
      <c r="J191" s="71"/>
      <c r="K191" s="70"/>
      <c r="L191" s="74">
        <v>6.624076267610636</v>
      </c>
      <c r="M191" s="75">
        <v>4608.5556640625</v>
      </c>
      <c r="N191" s="75">
        <v>3294.784912109375</v>
      </c>
      <c r="O191" s="76"/>
      <c r="P191" s="77"/>
      <c r="Q191" s="77"/>
      <c r="R191" s="80"/>
      <c r="S191" s="48">
        <v>9</v>
      </c>
      <c r="T191" s="48">
        <v>3</v>
      </c>
      <c r="U191" s="49">
        <v>18.757093</v>
      </c>
      <c r="V191" s="49">
        <v>0.00237</v>
      </c>
      <c r="W191" s="49">
        <v>0.004492</v>
      </c>
      <c r="X191" s="49">
        <v>0.890435</v>
      </c>
      <c r="Y191" s="49">
        <v>0.20454545454545456</v>
      </c>
      <c r="Z191" s="49">
        <v>0</v>
      </c>
      <c r="AA191" s="72">
        <v>191</v>
      </c>
      <c r="AB191" s="72"/>
      <c r="AC191" s="73"/>
      <c r="AD191" s="78" t="s">
        <v>603</v>
      </c>
      <c r="AE191" s="96" t="s">
        <v>792</v>
      </c>
      <c r="AF191" s="78" t="s">
        <v>822</v>
      </c>
      <c r="AG191" s="78" t="s">
        <v>1002</v>
      </c>
      <c r="AH191" s="78"/>
      <c r="AI191" s="78" t="s">
        <v>1189</v>
      </c>
      <c r="AJ191" s="78">
        <v>500</v>
      </c>
      <c r="AK191" s="78"/>
      <c r="AL191" s="78" t="str">
        <f>REPLACE(INDEX(GroupVertices[Group],MATCH(Vertices[[#This Row],[Vertex]],GroupVertices[Vertex],0)),1,1,"")</f>
        <v>2</v>
      </c>
      <c r="AM191" s="48"/>
      <c r="AN191" s="48"/>
      <c r="AO191" s="48"/>
      <c r="AP191" s="48"/>
      <c r="AQ191" s="48"/>
      <c r="AR191" s="48"/>
      <c r="AS191" s="112" t="s">
        <v>1279</v>
      </c>
      <c r="AT191" s="112" t="s">
        <v>1279</v>
      </c>
      <c r="AU191" s="112" t="s">
        <v>1279</v>
      </c>
      <c r="AV191" s="112" t="s">
        <v>1279</v>
      </c>
      <c r="AW191" s="112"/>
      <c r="AX191" s="114"/>
      <c r="AY191" s="112"/>
      <c r="AZ191" s="114"/>
      <c r="BA191" s="112"/>
      <c r="BB191" s="114"/>
      <c r="BC191" s="112"/>
      <c r="BD191" s="114"/>
      <c r="BE191" s="112"/>
      <c r="BF191" s="112">
        <v>1</v>
      </c>
      <c r="BG191" s="112">
        <v>1</v>
      </c>
      <c r="BH191" s="2"/>
      <c r="BI191" s="3"/>
      <c r="BJ191" s="3"/>
      <c r="BK191" s="3"/>
      <c r="BL191" s="3"/>
    </row>
    <row r="192" spans="1:64" ht="15">
      <c r="A192" s="65" t="s">
        <v>404</v>
      </c>
      <c r="B192" s="66"/>
      <c r="C192" s="66" t="s">
        <v>64</v>
      </c>
      <c r="D192" s="67">
        <v>162.28652345082642</v>
      </c>
      <c r="E192" s="69"/>
      <c r="F192" s="94" t="s">
        <v>475</v>
      </c>
      <c r="G192" s="66"/>
      <c r="H192" s="70" t="s">
        <v>404</v>
      </c>
      <c r="I192" s="71"/>
      <c r="J192" s="71"/>
      <c r="K192" s="70"/>
      <c r="L192" s="74">
        <v>1.0999456693268757</v>
      </c>
      <c r="M192" s="75">
        <v>9547.9169921875</v>
      </c>
      <c r="N192" s="75">
        <v>8308.4931640625</v>
      </c>
      <c r="O192" s="76"/>
      <c r="P192" s="77"/>
      <c r="Q192" s="77"/>
      <c r="R192" s="80"/>
      <c r="S192" s="48">
        <v>3</v>
      </c>
      <c r="T192" s="48">
        <v>0</v>
      </c>
      <c r="U192" s="49">
        <v>0.333333</v>
      </c>
      <c r="V192" s="49">
        <v>0.00232</v>
      </c>
      <c r="W192" s="49">
        <v>0.001719</v>
      </c>
      <c r="X192" s="49">
        <v>0.344622</v>
      </c>
      <c r="Y192" s="49">
        <v>0.3333333333333333</v>
      </c>
      <c r="Z192" s="49">
        <v>0</v>
      </c>
      <c r="AA192" s="72">
        <v>192</v>
      </c>
      <c r="AB192" s="72"/>
      <c r="AC192" s="73"/>
      <c r="AD192" s="78" t="s">
        <v>603</v>
      </c>
      <c r="AE192" s="78" t="s">
        <v>793</v>
      </c>
      <c r="AF192" s="78" t="s">
        <v>822</v>
      </c>
      <c r="AG192" s="78" t="s">
        <v>875</v>
      </c>
      <c r="AH192" s="78"/>
      <c r="AI192" s="78" t="s">
        <v>1190</v>
      </c>
      <c r="AJ192" s="78">
        <v>32</v>
      </c>
      <c r="AK192" s="78"/>
      <c r="AL192" s="78" t="str">
        <f>REPLACE(INDEX(GroupVertices[Group],MATCH(Vertices[[#This Row],[Vertex]],GroupVertices[Vertex],0)),1,1,"")</f>
        <v>3</v>
      </c>
      <c r="AM192" s="48"/>
      <c r="AN192" s="48"/>
      <c r="AO192" s="48"/>
      <c r="AP192" s="48"/>
      <c r="AQ192" s="48"/>
      <c r="AR192" s="48"/>
      <c r="AS192" s="48"/>
      <c r="AT192" s="48"/>
      <c r="AU192" s="48"/>
      <c r="AV192" s="48"/>
      <c r="AW192" s="48"/>
      <c r="AX192" s="49"/>
      <c r="AY192" s="48"/>
      <c r="AZ192" s="49"/>
      <c r="BA192" s="48"/>
      <c r="BB192" s="49"/>
      <c r="BC192" s="48"/>
      <c r="BD192" s="49"/>
      <c r="BE192" s="48"/>
      <c r="BF192" s="48"/>
      <c r="BG192" s="48"/>
      <c r="BH192" s="2"/>
      <c r="BI192" s="3"/>
      <c r="BJ192" s="3"/>
      <c r="BK192" s="3"/>
      <c r="BL192" s="3"/>
    </row>
    <row r="193" spans="1:64" ht="15">
      <c r="A193" s="65" t="s">
        <v>405</v>
      </c>
      <c r="B193" s="66"/>
      <c r="C193" s="66" t="s">
        <v>64</v>
      </c>
      <c r="D193" s="67">
        <v>162</v>
      </c>
      <c r="E193" s="69"/>
      <c r="F193" s="94" t="s">
        <v>584</v>
      </c>
      <c r="G193" s="66"/>
      <c r="H193" s="70" t="s">
        <v>405</v>
      </c>
      <c r="I193" s="71"/>
      <c r="J193" s="71"/>
      <c r="K193" s="70"/>
      <c r="L193" s="74">
        <v>1</v>
      </c>
      <c r="M193" s="75">
        <v>1900.9588623046875</v>
      </c>
      <c r="N193" s="75">
        <v>861.9827880859375</v>
      </c>
      <c r="O193" s="76"/>
      <c r="P193" s="77"/>
      <c r="Q193" s="77"/>
      <c r="R193" s="80"/>
      <c r="S193" s="48">
        <v>1</v>
      </c>
      <c r="T193" s="48">
        <v>0</v>
      </c>
      <c r="U193" s="49">
        <v>0</v>
      </c>
      <c r="V193" s="49">
        <v>0.002309</v>
      </c>
      <c r="W193" s="49">
        <v>0.001263</v>
      </c>
      <c r="X193" s="49">
        <v>0.221608</v>
      </c>
      <c r="Y193" s="49">
        <v>0</v>
      </c>
      <c r="Z193" s="49">
        <v>0</v>
      </c>
      <c r="AA193" s="72">
        <v>193</v>
      </c>
      <c r="AB193" s="72"/>
      <c r="AC193" s="73"/>
      <c r="AD193" s="78" t="s">
        <v>603</v>
      </c>
      <c r="AE193" s="78" t="s">
        <v>794</v>
      </c>
      <c r="AF193" s="78" t="s">
        <v>822</v>
      </c>
      <c r="AG193" s="78" t="s">
        <v>1003</v>
      </c>
      <c r="AH193" s="78"/>
      <c r="AI193" s="78" t="s">
        <v>1191</v>
      </c>
      <c r="AJ193" s="78">
        <v>96</v>
      </c>
      <c r="AK193" s="78"/>
      <c r="AL193" s="78" t="str">
        <f>REPLACE(INDEX(GroupVertices[Group],MATCH(Vertices[[#This Row],[Vertex]],GroupVertices[Vertex],0)),1,1,"")</f>
        <v>1</v>
      </c>
      <c r="AM193" s="48"/>
      <c r="AN193" s="48"/>
      <c r="AO193" s="48"/>
      <c r="AP193" s="48"/>
      <c r="AQ193" s="48"/>
      <c r="AR193" s="48"/>
      <c r="AS193" s="48"/>
      <c r="AT193" s="48"/>
      <c r="AU193" s="48"/>
      <c r="AV193" s="48"/>
      <c r="AW193" s="48"/>
      <c r="AX193" s="49"/>
      <c r="AY193" s="48"/>
      <c r="AZ193" s="49"/>
      <c r="BA193" s="48"/>
      <c r="BB193" s="49"/>
      <c r="BC193" s="48"/>
      <c r="BD193" s="49"/>
      <c r="BE193" s="48"/>
      <c r="BF193" s="48"/>
      <c r="BG193" s="48"/>
      <c r="BH193" s="2"/>
      <c r="BI193" s="3"/>
      <c r="BJ193" s="3"/>
      <c r="BK193" s="3"/>
      <c r="BL193" s="3"/>
    </row>
    <row r="194" spans="1:64" ht="15">
      <c r="A194" s="65" t="s">
        <v>406</v>
      </c>
      <c r="B194" s="66"/>
      <c r="C194" s="66" t="s">
        <v>64</v>
      </c>
      <c r="D194" s="67">
        <v>164.38366661328266</v>
      </c>
      <c r="E194" s="69"/>
      <c r="F194" s="94" t="s">
        <v>497</v>
      </c>
      <c r="G194" s="66"/>
      <c r="H194" s="70" t="s">
        <v>406</v>
      </c>
      <c r="I194" s="71"/>
      <c r="J194" s="71"/>
      <c r="K194" s="70"/>
      <c r="L194" s="74">
        <v>1.831475240262222</v>
      </c>
      <c r="M194" s="75">
        <v>9047.4716796875</v>
      </c>
      <c r="N194" s="75">
        <v>3381.422119140625</v>
      </c>
      <c r="O194" s="76"/>
      <c r="P194" s="77"/>
      <c r="Q194" s="77"/>
      <c r="R194" s="80"/>
      <c r="S194" s="48">
        <v>6</v>
      </c>
      <c r="T194" s="48">
        <v>0</v>
      </c>
      <c r="U194" s="49">
        <v>2.773088</v>
      </c>
      <c r="V194" s="49">
        <v>0.002336</v>
      </c>
      <c r="W194" s="49">
        <v>0.002687</v>
      </c>
      <c r="X194" s="49">
        <v>0.527217</v>
      </c>
      <c r="Y194" s="49">
        <v>0.3</v>
      </c>
      <c r="Z194" s="49">
        <v>0</v>
      </c>
      <c r="AA194" s="72">
        <v>194</v>
      </c>
      <c r="AB194" s="72"/>
      <c r="AC194" s="73"/>
      <c r="AD194" s="78" t="s">
        <v>603</v>
      </c>
      <c r="AE194" s="78" t="s">
        <v>795</v>
      </c>
      <c r="AF194" s="78" t="s">
        <v>822</v>
      </c>
      <c r="AG194" s="78" t="s">
        <v>900</v>
      </c>
      <c r="AH194" s="78"/>
      <c r="AI194" s="78" t="s">
        <v>1053</v>
      </c>
      <c r="AJ194" s="78">
        <v>6</v>
      </c>
      <c r="AK194" s="78"/>
      <c r="AL194" s="78" t="str">
        <f>REPLACE(INDEX(GroupVertices[Group],MATCH(Vertices[[#This Row],[Vertex]],GroupVertices[Vertex],0)),1,1,"")</f>
        <v>5</v>
      </c>
      <c r="AM194" s="48"/>
      <c r="AN194" s="48"/>
      <c r="AO194" s="48"/>
      <c r="AP194" s="48"/>
      <c r="AQ194" s="48"/>
      <c r="AR194" s="48"/>
      <c r="AS194" s="48"/>
      <c r="AT194" s="48"/>
      <c r="AU194" s="48"/>
      <c r="AV194" s="48"/>
      <c r="AW194" s="48"/>
      <c r="AX194" s="49"/>
      <c r="AY194" s="48"/>
      <c r="AZ194" s="49"/>
      <c r="BA194" s="48"/>
      <c r="BB194" s="49"/>
      <c r="BC194" s="48"/>
      <c r="BD194" s="49"/>
      <c r="BE194" s="48"/>
      <c r="BF194" s="48"/>
      <c r="BG194" s="48"/>
      <c r="BH194" s="2"/>
      <c r="BI194" s="3"/>
      <c r="BJ194" s="3"/>
      <c r="BK194" s="3"/>
      <c r="BL194" s="3"/>
    </row>
    <row r="195" spans="1:64" ht="15">
      <c r="A195" s="65" t="s">
        <v>306</v>
      </c>
      <c r="B195" s="66"/>
      <c r="C195" s="66" t="s">
        <v>64</v>
      </c>
      <c r="D195" s="67">
        <v>162</v>
      </c>
      <c r="E195" s="69"/>
      <c r="F195" s="94" t="s">
        <v>585</v>
      </c>
      <c r="G195" s="66"/>
      <c r="H195" s="70" t="s">
        <v>306</v>
      </c>
      <c r="I195" s="71"/>
      <c r="J195" s="71"/>
      <c r="K195" s="70"/>
      <c r="L195" s="74">
        <v>1</v>
      </c>
      <c r="M195" s="75">
        <v>4053.654052734375</v>
      </c>
      <c r="N195" s="75">
        <v>4114.7255859375</v>
      </c>
      <c r="O195" s="76"/>
      <c r="P195" s="77"/>
      <c r="Q195" s="77"/>
      <c r="R195" s="80"/>
      <c r="S195" s="48">
        <v>3</v>
      </c>
      <c r="T195" s="48">
        <v>2</v>
      </c>
      <c r="U195" s="49">
        <v>0</v>
      </c>
      <c r="V195" s="49">
        <v>0.002326</v>
      </c>
      <c r="W195" s="49">
        <v>0.002412</v>
      </c>
      <c r="X195" s="49">
        <v>0.402481</v>
      </c>
      <c r="Y195" s="49">
        <v>0.5833333333333334</v>
      </c>
      <c r="Z195" s="49">
        <v>0.25</v>
      </c>
      <c r="AA195" s="72">
        <v>195</v>
      </c>
      <c r="AB195" s="72"/>
      <c r="AC195" s="73"/>
      <c r="AD195" s="78" t="s">
        <v>603</v>
      </c>
      <c r="AE195" s="78" t="s">
        <v>796</v>
      </c>
      <c r="AF195" s="78" t="s">
        <v>822</v>
      </c>
      <c r="AG195" s="78" t="s">
        <v>1004</v>
      </c>
      <c r="AH195" s="78"/>
      <c r="AI195" s="78" t="s">
        <v>1192</v>
      </c>
      <c r="AJ195" s="78">
        <v>59</v>
      </c>
      <c r="AK195" s="78"/>
      <c r="AL195" s="78" t="str">
        <f>REPLACE(INDEX(GroupVertices[Group],MATCH(Vertices[[#This Row],[Vertex]],GroupVertices[Vertex],0)),1,1,"")</f>
        <v>2</v>
      </c>
      <c r="AM195" s="48"/>
      <c r="AN195" s="48"/>
      <c r="AO195" s="48"/>
      <c r="AP195" s="48"/>
      <c r="AQ195" s="48"/>
      <c r="AR195" s="48"/>
      <c r="AS195" s="112" t="s">
        <v>1279</v>
      </c>
      <c r="AT195" s="112" t="s">
        <v>1279</v>
      </c>
      <c r="AU195" s="112" t="s">
        <v>1279</v>
      </c>
      <c r="AV195" s="112" t="s">
        <v>1279</v>
      </c>
      <c r="AW195" s="112"/>
      <c r="AX195" s="114"/>
      <c r="AY195" s="112"/>
      <c r="AZ195" s="114"/>
      <c r="BA195" s="112"/>
      <c r="BB195" s="114"/>
      <c r="BC195" s="112"/>
      <c r="BD195" s="114"/>
      <c r="BE195" s="112"/>
      <c r="BF195" s="112">
        <v>1</v>
      </c>
      <c r="BG195" s="112">
        <v>1</v>
      </c>
      <c r="BH195" s="2"/>
      <c r="BI195" s="3"/>
      <c r="BJ195" s="3"/>
      <c r="BK195" s="3"/>
      <c r="BL195" s="3"/>
    </row>
    <row r="196" spans="1:64" ht="15">
      <c r="A196" s="65" t="s">
        <v>307</v>
      </c>
      <c r="B196" s="66"/>
      <c r="C196" s="66" t="s">
        <v>64</v>
      </c>
      <c r="D196" s="67">
        <v>162.3438284848202</v>
      </c>
      <c r="E196" s="69"/>
      <c r="F196" s="94" t="s">
        <v>586</v>
      </c>
      <c r="G196" s="66"/>
      <c r="H196" s="70" t="s">
        <v>307</v>
      </c>
      <c r="I196" s="71"/>
      <c r="J196" s="71"/>
      <c r="K196" s="70"/>
      <c r="L196" s="74">
        <v>1.119934923127174</v>
      </c>
      <c r="M196" s="75">
        <v>4004.7138671875</v>
      </c>
      <c r="N196" s="75">
        <v>4967.2685546875</v>
      </c>
      <c r="O196" s="76"/>
      <c r="P196" s="77"/>
      <c r="Q196" s="77"/>
      <c r="R196" s="80"/>
      <c r="S196" s="48">
        <v>3</v>
      </c>
      <c r="T196" s="48">
        <v>4</v>
      </c>
      <c r="U196" s="49">
        <v>0.4</v>
      </c>
      <c r="V196" s="49">
        <v>0.002331</v>
      </c>
      <c r="W196" s="49">
        <v>0.00245</v>
      </c>
      <c r="X196" s="49">
        <v>0.504963</v>
      </c>
      <c r="Y196" s="49">
        <v>0.55</v>
      </c>
      <c r="Z196" s="49">
        <v>0.4</v>
      </c>
      <c r="AA196" s="72">
        <v>196</v>
      </c>
      <c r="AB196" s="72"/>
      <c r="AC196" s="73"/>
      <c r="AD196" s="78" t="s">
        <v>603</v>
      </c>
      <c r="AE196" s="78" t="s">
        <v>797</v>
      </c>
      <c r="AF196" s="78" t="s">
        <v>822</v>
      </c>
      <c r="AG196" s="78" t="s">
        <v>1005</v>
      </c>
      <c r="AH196" s="78"/>
      <c r="AI196" s="78" t="s">
        <v>1193</v>
      </c>
      <c r="AJ196" s="78">
        <v>500</v>
      </c>
      <c r="AK196" s="78"/>
      <c r="AL196" s="78" t="str">
        <f>REPLACE(INDEX(GroupVertices[Group],MATCH(Vertices[[#This Row],[Vertex]],GroupVertices[Vertex],0)),1,1,"")</f>
        <v>2</v>
      </c>
      <c r="AM196" s="48"/>
      <c r="AN196" s="48"/>
      <c r="AO196" s="48"/>
      <c r="AP196" s="48"/>
      <c r="AQ196" s="48"/>
      <c r="AR196" s="48"/>
      <c r="AS196" s="112" t="s">
        <v>1279</v>
      </c>
      <c r="AT196" s="112" t="s">
        <v>1279</v>
      </c>
      <c r="AU196" s="112" t="s">
        <v>1279</v>
      </c>
      <c r="AV196" s="112" t="s">
        <v>1279</v>
      </c>
      <c r="AW196" s="112"/>
      <c r="AX196" s="114"/>
      <c r="AY196" s="112"/>
      <c r="AZ196" s="114"/>
      <c r="BA196" s="112"/>
      <c r="BB196" s="114"/>
      <c r="BC196" s="112"/>
      <c r="BD196" s="114"/>
      <c r="BE196" s="112"/>
      <c r="BF196" s="112">
        <v>1</v>
      </c>
      <c r="BG196" s="112">
        <v>1</v>
      </c>
      <c r="BH196" s="2"/>
      <c r="BI196" s="3"/>
      <c r="BJ196" s="3"/>
      <c r="BK196" s="3"/>
      <c r="BL196" s="3"/>
    </row>
    <row r="197" spans="1:64" ht="15">
      <c r="A197" s="65" t="s">
        <v>407</v>
      </c>
      <c r="B197" s="66"/>
      <c r="C197" s="66" t="s">
        <v>64</v>
      </c>
      <c r="D197" s="67">
        <v>162</v>
      </c>
      <c r="E197" s="69"/>
      <c r="F197" s="94" t="s">
        <v>587</v>
      </c>
      <c r="G197" s="66"/>
      <c r="H197" s="70" t="s">
        <v>407</v>
      </c>
      <c r="I197" s="71"/>
      <c r="J197" s="71"/>
      <c r="K197" s="70"/>
      <c r="L197" s="74">
        <v>1</v>
      </c>
      <c r="M197" s="75">
        <v>9184.73046875</v>
      </c>
      <c r="N197" s="75">
        <v>2327.353515625</v>
      </c>
      <c r="O197" s="76"/>
      <c r="P197" s="77"/>
      <c r="Q197" s="77"/>
      <c r="R197" s="80"/>
      <c r="S197" s="48">
        <v>3</v>
      </c>
      <c r="T197" s="48">
        <v>0</v>
      </c>
      <c r="U197" s="49">
        <v>0</v>
      </c>
      <c r="V197" s="49">
        <v>0.00232</v>
      </c>
      <c r="W197" s="49">
        <v>0.001786</v>
      </c>
      <c r="X197" s="49">
        <v>0.345268</v>
      </c>
      <c r="Y197" s="49">
        <v>0.6666666666666666</v>
      </c>
      <c r="Z197" s="49">
        <v>0</v>
      </c>
      <c r="AA197" s="72">
        <v>197</v>
      </c>
      <c r="AB197" s="72"/>
      <c r="AC197" s="73"/>
      <c r="AD197" s="78" t="s">
        <v>603</v>
      </c>
      <c r="AE197" s="78" t="s">
        <v>798</v>
      </c>
      <c r="AF197" s="78" t="s">
        <v>822</v>
      </c>
      <c r="AG197" s="78" t="s">
        <v>1006</v>
      </c>
      <c r="AH197" s="78"/>
      <c r="AI197" s="78">
        <v>0</v>
      </c>
      <c r="AJ197" s="78">
        <v>3</v>
      </c>
      <c r="AK197" s="78"/>
      <c r="AL197" s="78" t="str">
        <f>REPLACE(INDEX(GroupVertices[Group],MATCH(Vertices[[#This Row],[Vertex]],GroupVertices[Vertex],0)),1,1,"")</f>
        <v>5</v>
      </c>
      <c r="AM197" s="48"/>
      <c r="AN197" s="48"/>
      <c r="AO197" s="48"/>
      <c r="AP197" s="48"/>
      <c r="AQ197" s="48"/>
      <c r="AR197" s="48"/>
      <c r="AS197" s="48"/>
      <c r="AT197" s="48"/>
      <c r="AU197" s="48"/>
      <c r="AV197" s="48"/>
      <c r="AW197" s="48"/>
      <c r="AX197" s="49"/>
      <c r="AY197" s="48"/>
      <c r="AZ197" s="49"/>
      <c r="BA197" s="48"/>
      <c r="BB197" s="49"/>
      <c r="BC197" s="48"/>
      <c r="BD197" s="49"/>
      <c r="BE197" s="48"/>
      <c r="BF197" s="48"/>
      <c r="BG197" s="48"/>
      <c r="BH197" s="2"/>
      <c r="BI197" s="3"/>
      <c r="BJ197" s="3"/>
      <c r="BK197" s="3"/>
      <c r="BL197" s="3"/>
    </row>
    <row r="198" spans="1:64" ht="15">
      <c r="A198" s="65" t="s">
        <v>408</v>
      </c>
      <c r="B198" s="66"/>
      <c r="C198" s="66" t="s">
        <v>64</v>
      </c>
      <c r="D198" s="67">
        <v>162</v>
      </c>
      <c r="E198" s="69"/>
      <c r="F198" s="94" t="s">
        <v>442</v>
      </c>
      <c r="G198" s="66"/>
      <c r="H198" s="70" t="s">
        <v>408</v>
      </c>
      <c r="I198" s="71"/>
      <c r="J198" s="71"/>
      <c r="K198" s="70"/>
      <c r="L198" s="74">
        <v>1</v>
      </c>
      <c r="M198" s="75">
        <v>1041.4580078125</v>
      </c>
      <c r="N198" s="75">
        <v>8296.4013671875</v>
      </c>
      <c r="O198" s="76"/>
      <c r="P198" s="77"/>
      <c r="Q198" s="77"/>
      <c r="R198" s="80"/>
      <c r="S198" s="48">
        <v>2</v>
      </c>
      <c r="T198" s="48">
        <v>0</v>
      </c>
      <c r="U198" s="49">
        <v>0</v>
      </c>
      <c r="V198" s="49">
        <v>0.002315</v>
      </c>
      <c r="W198" s="49">
        <v>0.001542</v>
      </c>
      <c r="X198" s="49">
        <v>0.281932</v>
      </c>
      <c r="Y198" s="49">
        <v>0.5</v>
      </c>
      <c r="Z198" s="49">
        <v>0</v>
      </c>
      <c r="AA198" s="72">
        <v>198</v>
      </c>
      <c r="AB198" s="72"/>
      <c r="AC198" s="73"/>
      <c r="AD198" s="78" t="s">
        <v>603</v>
      </c>
      <c r="AE198" s="78" t="s">
        <v>799</v>
      </c>
      <c r="AF198" s="78" t="s">
        <v>822</v>
      </c>
      <c r="AG198" s="78" t="s">
        <v>1007</v>
      </c>
      <c r="AH198" s="78"/>
      <c r="AI198" s="78">
        <v>0</v>
      </c>
      <c r="AJ198" s="78">
        <v>1</v>
      </c>
      <c r="AK198" s="78"/>
      <c r="AL198" s="78" t="str">
        <f>REPLACE(INDEX(GroupVertices[Group],MATCH(Vertices[[#This Row],[Vertex]],GroupVertices[Vertex],0)),1,1,"")</f>
        <v>1</v>
      </c>
      <c r="AM198" s="48"/>
      <c r="AN198" s="48"/>
      <c r="AO198" s="48"/>
      <c r="AP198" s="48"/>
      <c r="AQ198" s="48"/>
      <c r="AR198" s="48"/>
      <c r="AS198" s="48"/>
      <c r="AT198" s="48"/>
      <c r="AU198" s="48"/>
      <c r="AV198" s="48"/>
      <c r="AW198" s="48"/>
      <c r="AX198" s="49"/>
      <c r="AY198" s="48"/>
      <c r="AZ198" s="49"/>
      <c r="BA198" s="48"/>
      <c r="BB198" s="49"/>
      <c r="BC198" s="48"/>
      <c r="BD198" s="49"/>
      <c r="BE198" s="48"/>
      <c r="BF198" s="48"/>
      <c r="BG198" s="48"/>
      <c r="BH198" s="2"/>
      <c r="BI198" s="3"/>
      <c r="BJ198" s="3"/>
      <c r="BK198" s="3"/>
      <c r="BL198" s="3"/>
    </row>
    <row r="199" spans="1:64" ht="15">
      <c r="A199" s="65" t="s">
        <v>310</v>
      </c>
      <c r="B199" s="66"/>
      <c r="C199" s="66" t="s">
        <v>64</v>
      </c>
      <c r="D199" s="67">
        <v>182.8709168053099</v>
      </c>
      <c r="E199" s="69"/>
      <c r="F199" s="94" t="s">
        <v>584</v>
      </c>
      <c r="G199" s="66"/>
      <c r="H199" s="70" t="s">
        <v>310</v>
      </c>
      <c r="I199" s="71"/>
      <c r="J199" s="71"/>
      <c r="K199" s="70"/>
      <c r="L199" s="74">
        <v>8.280233933926464</v>
      </c>
      <c r="M199" s="75">
        <v>6801.25634765625</v>
      </c>
      <c r="N199" s="75">
        <v>8392.896484375</v>
      </c>
      <c r="O199" s="76"/>
      <c r="P199" s="77"/>
      <c r="Q199" s="77"/>
      <c r="R199" s="80"/>
      <c r="S199" s="48">
        <v>11</v>
      </c>
      <c r="T199" s="48">
        <v>9</v>
      </c>
      <c r="U199" s="49">
        <v>24.280614</v>
      </c>
      <c r="V199" s="49">
        <v>0.002398</v>
      </c>
      <c r="W199" s="49">
        <v>0.007019</v>
      </c>
      <c r="X199" s="49">
        <v>1.151896</v>
      </c>
      <c r="Y199" s="49">
        <v>0.29411764705882354</v>
      </c>
      <c r="Z199" s="49">
        <v>0.17647058823529413</v>
      </c>
      <c r="AA199" s="72">
        <v>199</v>
      </c>
      <c r="AB199" s="72"/>
      <c r="AC199" s="73"/>
      <c r="AD199" s="78" t="s">
        <v>603</v>
      </c>
      <c r="AE199" s="78" t="s">
        <v>800</v>
      </c>
      <c r="AF199" s="78" t="s">
        <v>822</v>
      </c>
      <c r="AG199" s="78" t="s">
        <v>1003</v>
      </c>
      <c r="AH199" s="78"/>
      <c r="AI199" s="78" t="s">
        <v>1194</v>
      </c>
      <c r="AJ199" s="78">
        <v>440</v>
      </c>
      <c r="AK199" s="78"/>
      <c r="AL199" s="78" t="str">
        <f>REPLACE(INDEX(GroupVertices[Group],MATCH(Vertices[[#This Row],[Vertex]],GroupVertices[Vertex],0)),1,1,"")</f>
        <v>3</v>
      </c>
      <c r="AM199" s="48"/>
      <c r="AN199" s="48"/>
      <c r="AO199" s="48"/>
      <c r="AP199" s="48"/>
      <c r="AQ199" s="48"/>
      <c r="AR199" s="48"/>
      <c r="AS199" s="112" t="s">
        <v>1279</v>
      </c>
      <c r="AT199" s="112" t="s">
        <v>1279</v>
      </c>
      <c r="AU199" s="112" t="s">
        <v>1279</v>
      </c>
      <c r="AV199" s="112" t="s">
        <v>1279</v>
      </c>
      <c r="AW199" s="112"/>
      <c r="AX199" s="114"/>
      <c r="AY199" s="112"/>
      <c r="AZ199" s="114"/>
      <c r="BA199" s="112"/>
      <c r="BB199" s="114"/>
      <c r="BC199" s="112"/>
      <c r="BD199" s="114"/>
      <c r="BE199" s="112"/>
      <c r="BF199" s="112">
        <v>1</v>
      </c>
      <c r="BG199" s="112">
        <v>1</v>
      </c>
      <c r="BH199" s="2"/>
      <c r="BI199" s="3"/>
      <c r="BJ199" s="3"/>
      <c r="BK199" s="3"/>
      <c r="BL199" s="3"/>
    </row>
    <row r="200" spans="1:64" ht="15">
      <c r="A200" s="65" t="s">
        <v>409</v>
      </c>
      <c r="B200" s="66"/>
      <c r="C200" s="66" t="s">
        <v>64</v>
      </c>
      <c r="D200" s="67">
        <v>162</v>
      </c>
      <c r="E200" s="69"/>
      <c r="F200" s="94" t="s">
        <v>588</v>
      </c>
      <c r="G200" s="66"/>
      <c r="H200" s="70" t="s">
        <v>409</v>
      </c>
      <c r="I200" s="71"/>
      <c r="J200" s="71"/>
      <c r="K200" s="70"/>
      <c r="L200" s="74">
        <v>1</v>
      </c>
      <c r="M200" s="75">
        <v>8465.318359375</v>
      </c>
      <c r="N200" s="75">
        <v>3026.6552734375</v>
      </c>
      <c r="O200" s="76"/>
      <c r="P200" s="77"/>
      <c r="Q200" s="77"/>
      <c r="R200" s="80"/>
      <c r="S200" s="48">
        <v>3</v>
      </c>
      <c r="T200" s="48">
        <v>0</v>
      </c>
      <c r="U200" s="49">
        <v>0</v>
      </c>
      <c r="V200" s="49">
        <v>0.00232</v>
      </c>
      <c r="W200" s="49">
        <v>0.001875</v>
      </c>
      <c r="X200" s="49">
        <v>0.335084</v>
      </c>
      <c r="Y200" s="49">
        <v>0.5</v>
      </c>
      <c r="Z200" s="49">
        <v>0</v>
      </c>
      <c r="AA200" s="72">
        <v>200</v>
      </c>
      <c r="AB200" s="72"/>
      <c r="AC200" s="73"/>
      <c r="AD200" s="78" t="s">
        <v>603</v>
      </c>
      <c r="AE200" s="78" t="s">
        <v>801</v>
      </c>
      <c r="AF200" s="78" t="s">
        <v>822</v>
      </c>
      <c r="AG200" s="78" t="s">
        <v>1008</v>
      </c>
      <c r="AH200" s="78"/>
      <c r="AI200" s="78">
        <v>0</v>
      </c>
      <c r="AJ200" s="78">
        <v>3</v>
      </c>
      <c r="AK200" s="78"/>
      <c r="AL200" s="78" t="str">
        <f>REPLACE(INDEX(GroupVertices[Group],MATCH(Vertices[[#This Row],[Vertex]],GroupVertices[Vertex],0)),1,1,"")</f>
        <v>4</v>
      </c>
      <c r="AM200" s="48"/>
      <c r="AN200" s="48"/>
      <c r="AO200" s="48"/>
      <c r="AP200" s="48"/>
      <c r="AQ200" s="48"/>
      <c r="AR200" s="48"/>
      <c r="AS200" s="48"/>
      <c r="AT200" s="48"/>
      <c r="AU200" s="48"/>
      <c r="AV200" s="48"/>
      <c r="AW200" s="48"/>
      <c r="AX200" s="49"/>
      <c r="AY200" s="48"/>
      <c r="AZ200" s="49"/>
      <c r="BA200" s="48"/>
      <c r="BB200" s="49"/>
      <c r="BC200" s="48"/>
      <c r="BD200" s="49"/>
      <c r="BE200" s="48"/>
      <c r="BF200" s="48"/>
      <c r="BG200" s="48"/>
      <c r="BH200" s="2"/>
      <c r="BI200" s="3"/>
      <c r="BJ200" s="3"/>
      <c r="BK200" s="3"/>
      <c r="BL200" s="3"/>
    </row>
    <row r="201" spans="1:64" ht="15">
      <c r="A201" s="65" t="s">
        <v>320</v>
      </c>
      <c r="B201" s="66"/>
      <c r="C201" s="66" t="s">
        <v>64</v>
      </c>
      <c r="D201" s="67">
        <v>162.38680704542273</v>
      </c>
      <c r="E201" s="69"/>
      <c r="F201" s="94" t="s">
        <v>589</v>
      </c>
      <c r="G201" s="66"/>
      <c r="H201" s="70" t="s">
        <v>320</v>
      </c>
      <c r="I201" s="71"/>
      <c r="J201" s="71"/>
      <c r="K201" s="70"/>
      <c r="L201" s="74">
        <v>1.134926788518071</v>
      </c>
      <c r="M201" s="75">
        <v>4994.31005859375</v>
      </c>
      <c r="N201" s="75">
        <v>861.9827880859375</v>
      </c>
      <c r="O201" s="76"/>
      <c r="P201" s="77"/>
      <c r="Q201" s="77"/>
      <c r="R201" s="80"/>
      <c r="S201" s="48">
        <v>3</v>
      </c>
      <c r="T201" s="48">
        <v>1</v>
      </c>
      <c r="U201" s="49">
        <v>0.45</v>
      </c>
      <c r="V201" s="49">
        <v>0.002326</v>
      </c>
      <c r="W201" s="49">
        <v>0.002186</v>
      </c>
      <c r="X201" s="49">
        <v>0.396481</v>
      </c>
      <c r="Y201" s="49">
        <v>0.3333333333333333</v>
      </c>
      <c r="Z201" s="49">
        <v>0</v>
      </c>
      <c r="AA201" s="72">
        <v>201</v>
      </c>
      <c r="AB201" s="72"/>
      <c r="AC201" s="73"/>
      <c r="AD201" s="78" t="s">
        <v>603</v>
      </c>
      <c r="AE201" s="96" t="s">
        <v>802</v>
      </c>
      <c r="AF201" s="78" t="s">
        <v>822</v>
      </c>
      <c r="AG201" s="78" t="s">
        <v>1009</v>
      </c>
      <c r="AH201" s="78"/>
      <c r="AI201" s="78" t="s">
        <v>1195</v>
      </c>
      <c r="AJ201" s="78">
        <v>500</v>
      </c>
      <c r="AK201" s="78"/>
      <c r="AL201" s="78" t="str">
        <f>REPLACE(INDEX(GroupVertices[Group],MATCH(Vertices[[#This Row],[Vertex]],GroupVertices[Vertex],0)),1,1,"")</f>
        <v>2</v>
      </c>
      <c r="AM201" s="48"/>
      <c r="AN201" s="48"/>
      <c r="AO201" s="48"/>
      <c r="AP201" s="48"/>
      <c r="AQ201" s="48"/>
      <c r="AR201" s="48"/>
      <c r="AS201" s="112" t="s">
        <v>1279</v>
      </c>
      <c r="AT201" s="112" t="s">
        <v>1279</v>
      </c>
      <c r="AU201" s="112" t="s">
        <v>1279</v>
      </c>
      <c r="AV201" s="112" t="s">
        <v>1279</v>
      </c>
      <c r="AW201" s="112"/>
      <c r="AX201" s="114"/>
      <c r="AY201" s="112"/>
      <c r="AZ201" s="114"/>
      <c r="BA201" s="112"/>
      <c r="BB201" s="114"/>
      <c r="BC201" s="112"/>
      <c r="BD201" s="114"/>
      <c r="BE201" s="112"/>
      <c r="BF201" s="112">
        <v>1</v>
      </c>
      <c r="BG201" s="112">
        <v>1</v>
      </c>
      <c r="BH201" s="2"/>
      <c r="BI201" s="3"/>
      <c r="BJ201" s="3"/>
      <c r="BK201" s="3"/>
      <c r="BL201" s="3"/>
    </row>
    <row r="202" spans="1:64" ht="15">
      <c r="A202" s="65" t="s">
        <v>319</v>
      </c>
      <c r="B202" s="66"/>
      <c r="C202" s="66" t="s">
        <v>64</v>
      </c>
      <c r="D202" s="67">
        <v>171.61287110157414</v>
      </c>
      <c r="E202" s="69"/>
      <c r="F202" s="94" t="s">
        <v>590</v>
      </c>
      <c r="G202" s="66"/>
      <c r="H202" s="70" t="s">
        <v>319</v>
      </c>
      <c r="I202" s="71"/>
      <c r="J202" s="71"/>
      <c r="K202" s="70"/>
      <c r="L202" s="74">
        <v>4.3531804591514724</v>
      </c>
      <c r="M202" s="75">
        <v>7491.1474609375</v>
      </c>
      <c r="N202" s="75">
        <v>8521.2294921875</v>
      </c>
      <c r="O202" s="76"/>
      <c r="P202" s="77"/>
      <c r="Q202" s="77"/>
      <c r="R202" s="80"/>
      <c r="S202" s="48">
        <v>2</v>
      </c>
      <c r="T202" s="48">
        <v>6</v>
      </c>
      <c r="U202" s="49">
        <v>11.183333</v>
      </c>
      <c r="V202" s="49">
        <v>0.002347</v>
      </c>
      <c r="W202" s="49">
        <v>0.00293</v>
      </c>
      <c r="X202" s="49">
        <v>0.670328</v>
      </c>
      <c r="Y202" s="49">
        <v>0.17857142857142858</v>
      </c>
      <c r="Z202" s="49">
        <v>0</v>
      </c>
      <c r="AA202" s="72">
        <v>202</v>
      </c>
      <c r="AB202" s="72"/>
      <c r="AC202" s="73"/>
      <c r="AD202" s="78" t="s">
        <v>603</v>
      </c>
      <c r="AE202" s="96" t="s">
        <v>803</v>
      </c>
      <c r="AF202" s="78" t="s">
        <v>822</v>
      </c>
      <c r="AG202" s="78" t="s">
        <v>1010</v>
      </c>
      <c r="AH202" s="78"/>
      <c r="AI202" s="78" t="s">
        <v>1196</v>
      </c>
      <c r="AJ202" s="78">
        <v>500</v>
      </c>
      <c r="AK202" s="78"/>
      <c r="AL202" s="78" t="str">
        <f>REPLACE(INDEX(GroupVertices[Group],MATCH(Vertices[[#This Row],[Vertex]],GroupVertices[Vertex],0)),1,1,"")</f>
        <v>3</v>
      </c>
      <c r="AM202" s="48"/>
      <c r="AN202" s="48"/>
      <c r="AO202" s="48"/>
      <c r="AP202" s="48"/>
      <c r="AQ202" s="48"/>
      <c r="AR202" s="48"/>
      <c r="AS202" s="112" t="s">
        <v>1279</v>
      </c>
      <c r="AT202" s="112" t="s">
        <v>1279</v>
      </c>
      <c r="AU202" s="112" t="s">
        <v>1279</v>
      </c>
      <c r="AV202" s="112" t="s">
        <v>1279</v>
      </c>
      <c r="AW202" s="112"/>
      <c r="AX202" s="114"/>
      <c r="AY202" s="112"/>
      <c r="AZ202" s="114"/>
      <c r="BA202" s="112"/>
      <c r="BB202" s="114"/>
      <c r="BC202" s="112"/>
      <c r="BD202" s="114"/>
      <c r="BE202" s="112"/>
      <c r="BF202" s="112">
        <v>1</v>
      </c>
      <c r="BG202" s="112">
        <v>1</v>
      </c>
      <c r="BH202" s="2"/>
      <c r="BI202" s="3"/>
      <c r="BJ202" s="3"/>
      <c r="BK202" s="3"/>
      <c r="BL202" s="3"/>
    </row>
    <row r="203" spans="1:64" ht="15">
      <c r="A203" s="65" t="s">
        <v>410</v>
      </c>
      <c r="B203" s="66"/>
      <c r="C203" s="66" t="s">
        <v>64</v>
      </c>
      <c r="D203" s="67">
        <v>162</v>
      </c>
      <c r="E203" s="69"/>
      <c r="F203" s="94" t="s">
        <v>591</v>
      </c>
      <c r="G203" s="66"/>
      <c r="H203" s="70" t="s">
        <v>410</v>
      </c>
      <c r="I203" s="71"/>
      <c r="J203" s="71"/>
      <c r="K203" s="70"/>
      <c r="L203" s="74">
        <v>1</v>
      </c>
      <c r="M203" s="75">
        <v>5969.32763671875</v>
      </c>
      <c r="N203" s="75">
        <v>8219.7998046875</v>
      </c>
      <c r="O203" s="76"/>
      <c r="P203" s="77"/>
      <c r="Q203" s="77"/>
      <c r="R203" s="80"/>
      <c r="S203" s="48">
        <v>2</v>
      </c>
      <c r="T203" s="48">
        <v>0</v>
      </c>
      <c r="U203" s="49">
        <v>0</v>
      </c>
      <c r="V203" s="49">
        <v>0.002315</v>
      </c>
      <c r="W203" s="49">
        <v>0.001705</v>
      </c>
      <c r="X203" s="49">
        <v>0.279504</v>
      </c>
      <c r="Y203" s="49">
        <v>0.5</v>
      </c>
      <c r="Z203" s="49">
        <v>0</v>
      </c>
      <c r="AA203" s="72">
        <v>203</v>
      </c>
      <c r="AB203" s="72"/>
      <c r="AC203" s="73"/>
      <c r="AD203" s="78" t="s">
        <v>603</v>
      </c>
      <c r="AE203" s="96" t="s">
        <v>804</v>
      </c>
      <c r="AF203" s="78" t="s">
        <v>822</v>
      </c>
      <c r="AG203" s="78" t="s">
        <v>1011</v>
      </c>
      <c r="AH203" s="78"/>
      <c r="AI203" s="78" t="s">
        <v>1197</v>
      </c>
      <c r="AJ203" s="78">
        <v>500</v>
      </c>
      <c r="AK203" s="78"/>
      <c r="AL203" s="78" t="str">
        <f>REPLACE(INDEX(GroupVertices[Group],MATCH(Vertices[[#This Row],[Vertex]],GroupVertices[Vertex],0)),1,1,"")</f>
        <v>3</v>
      </c>
      <c r="AM203" s="48"/>
      <c r="AN203" s="48"/>
      <c r="AO203" s="48"/>
      <c r="AP203" s="48"/>
      <c r="AQ203" s="48"/>
      <c r="AR203" s="48"/>
      <c r="AS203" s="48"/>
      <c r="AT203" s="48"/>
      <c r="AU203" s="48"/>
      <c r="AV203" s="48"/>
      <c r="AW203" s="48"/>
      <c r="AX203" s="49"/>
      <c r="AY203" s="48"/>
      <c r="AZ203" s="49"/>
      <c r="BA203" s="48"/>
      <c r="BB203" s="49"/>
      <c r="BC203" s="48"/>
      <c r="BD203" s="49"/>
      <c r="BE203" s="48"/>
      <c r="BF203" s="48"/>
      <c r="BG203" s="48"/>
      <c r="BH203" s="2"/>
      <c r="BI203" s="3"/>
      <c r="BJ203" s="3"/>
      <c r="BK203" s="3"/>
      <c r="BL203" s="3"/>
    </row>
    <row r="204" spans="1:64" ht="15">
      <c r="A204" s="65" t="s">
        <v>353</v>
      </c>
      <c r="B204" s="66"/>
      <c r="C204" s="66" t="s">
        <v>64</v>
      </c>
      <c r="D204" s="67">
        <v>182.72672545363085</v>
      </c>
      <c r="E204" s="69"/>
      <c r="F204" s="94" t="s">
        <v>592</v>
      </c>
      <c r="G204" s="66"/>
      <c r="H204" s="70" t="s">
        <v>353</v>
      </c>
      <c r="I204" s="71"/>
      <c r="J204" s="71"/>
      <c r="K204" s="70"/>
      <c r="L204" s="74">
        <v>8.229936825214622</v>
      </c>
      <c r="M204" s="75">
        <v>7147.083984375</v>
      </c>
      <c r="N204" s="75">
        <v>8561.3623046875</v>
      </c>
      <c r="O204" s="76"/>
      <c r="P204" s="77"/>
      <c r="Q204" s="77"/>
      <c r="R204" s="80"/>
      <c r="S204" s="48">
        <v>11</v>
      </c>
      <c r="T204" s="48">
        <v>5</v>
      </c>
      <c r="U204" s="49">
        <v>24.112866</v>
      </c>
      <c r="V204" s="49">
        <v>0.002381</v>
      </c>
      <c r="W204" s="49">
        <v>0.005656</v>
      </c>
      <c r="X204" s="49">
        <v>1.012456</v>
      </c>
      <c r="Y204" s="49">
        <v>0.25824175824175827</v>
      </c>
      <c r="Z204" s="49">
        <v>0.14285714285714285</v>
      </c>
      <c r="AA204" s="72">
        <v>204</v>
      </c>
      <c r="AB204" s="72"/>
      <c r="AC204" s="73"/>
      <c r="AD204" s="78" t="s">
        <v>603</v>
      </c>
      <c r="AE204" s="96" t="s">
        <v>805</v>
      </c>
      <c r="AF204" s="78" t="s">
        <v>822</v>
      </c>
      <c r="AG204" s="78" t="s">
        <v>1012</v>
      </c>
      <c r="AH204" s="78"/>
      <c r="AI204" s="78" t="s">
        <v>1198</v>
      </c>
      <c r="AJ204" s="78">
        <v>500</v>
      </c>
      <c r="AK204" s="78"/>
      <c r="AL204" s="78" t="str">
        <f>REPLACE(INDEX(GroupVertices[Group],MATCH(Vertices[[#This Row],[Vertex]],GroupVertices[Vertex],0)),1,1,"")</f>
        <v>3</v>
      </c>
      <c r="AM204" s="48"/>
      <c r="AN204" s="48"/>
      <c r="AO204" s="48"/>
      <c r="AP204" s="48"/>
      <c r="AQ204" s="48"/>
      <c r="AR204" s="48"/>
      <c r="AS204" s="112" t="s">
        <v>1279</v>
      </c>
      <c r="AT204" s="112" t="s">
        <v>1279</v>
      </c>
      <c r="AU204" s="112" t="s">
        <v>1279</v>
      </c>
      <c r="AV204" s="112" t="s">
        <v>1279</v>
      </c>
      <c r="AW204" s="112"/>
      <c r="AX204" s="114"/>
      <c r="AY204" s="112"/>
      <c r="AZ204" s="114"/>
      <c r="BA204" s="112"/>
      <c r="BB204" s="114"/>
      <c r="BC204" s="112"/>
      <c r="BD204" s="114"/>
      <c r="BE204" s="112"/>
      <c r="BF204" s="112">
        <v>1</v>
      </c>
      <c r="BG204" s="112">
        <v>1</v>
      </c>
      <c r="BH204" s="2"/>
      <c r="BI204" s="3"/>
      <c r="BJ204" s="3"/>
      <c r="BK204" s="3"/>
      <c r="BL204" s="3"/>
    </row>
    <row r="205" spans="1:64" ht="15">
      <c r="A205" s="65" t="s">
        <v>411</v>
      </c>
      <c r="B205" s="66"/>
      <c r="C205" s="66" t="s">
        <v>64</v>
      </c>
      <c r="D205" s="67">
        <v>168.89567108787804</v>
      </c>
      <c r="E205" s="69"/>
      <c r="F205" s="94" t="s">
        <v>593</v>
      </c>
      <c r="G205" s="66"/>
      <c r="H205" s="70" t="s">
        <v>411</v>
      </c>
      <c r="I205" s="71"/>
      <c r="J205" s="71"/>
      <c r="K205" s="70"/>
      <c r="L205" s="74">
        <v>3.405361447197811</v>
      </c>
      <c r="M205" s="75">
        <v>8235.3154296875</v>
      </c>
      <c r="N205" s="75">
        <v>8761.115234375</v>
      </c>
      <c r="O205" s="76"/>
      <c r="P205" s="77"/>
      <c r="Q205" s="77"/>
      <c r="R205" s="80"/>
      <c r="S205" s="48">
        <v>7</v>
      </c>
      <c r="T205" s="48">
        <v>0</v>
      </c>
      <c r="U205" s="49">
        <v>8.022222</v>
      </c>
      <c r="V205" s="49">
        <v>0.002342</v>
      </c>
      <c r="W205" s="49">
        <v>0.002563</v>
      </c>
      <c r="X205" s="49">
        <v>0.592936</v>
      </c>
      <c r="Y205" s="49">
        <v>0.21428571428571427</v>
      </c>
      <c r="Z205" s="49">
        <v>0</v>
      </c>
      <c r="AA205" s="72">
        <v>205</v>
      </c>
      <c r="AB205" s="72"/>
      <c r="AC205" s="73"/>
      <c r="AD205" s="78" t="s">
        <v>603</v>
      </c>
      <c r="AE205" s="78" t="s">
        <v>806</v>
      </c>
      <c r="AF205" s="78" t="s">
        <v>822</v>
      </c>
      <c r="AG205" s="78" t="s">
        <v>1013</v>
      </c>
      <c r="AH205" s="78"/>
      <c r="AI205" s="78" t="s">
        <v>1199</v>
      </c>
      <c r="AJ205" s="78">
        <v>500</v>
      </c>
      <c r="AK205" s="78"/>
      <c r="AL205" s="78" t="str">
        <f>REPLACE(INDEX(GroupVertices[Group],MATCH(Vertices[[#This Row],[Vertex]],GroupVertices[Vertex],0)),1,1,"")</f>
        <v>3</v>
      </c>
      <c r="AM205" s="48"/>
      <c r="AN205" s="48"/>
      <c r="AO205" s="48"/>
      <c r="AP205" s="48"/>
      <c r="AQ205" s="48"/>
      <c r="AR205" s="48"/>
      <c r="AS205" s="48"/>
      <c r="AT205" s="48"/>
      <c r="AU205" s="48"/>
      <c r="AV205" s="48"/>
      <c r="AW205" s="48"/>
      <c r="AX205" s="49"/>
      <c r="AY205" s="48"/>
      <c r="AZ205" s="49"/>
      <c r="BA205" s="48"/>
      <c r="BB205" s="49"/>
      <c r="BC205" s="48"/>
      <c r="BD205" s="49"/>
      <c r="BE205" s="48"/>
      <c r="BF205" s="48"/>
      <c r="BG205" s="48"/>
      <c r="BH205" s="2"/>
      <c r="BI205" s="3"/>
      <c r="BJ205" s="3"/>
      <c r="BK205" s="3"/>
      <c r="BL205" s="3"/>
    </row>
    <row r="206" spans="1:64" ht="15">
      <c r="A206" s="65" t="s">
        <v>322</v>
      </c>
      <c r="B206" s="66"/>
      <c r="C206" s="66" t="s">
        <v>64</v>
      </c>
      <c r="D206" s="67">
        <v>162</v>
      </c>
      <c r="E206" s="69"/>
      <c r="F206" s="94" t="s">
        <v>442</v>
      </c>
      <c r="G206" s="66"/>
      <c r="H206" s="70" t="s">
        <v>322</v>
      </c>
      <c r="I206" s="71"/>
      <c r="J206" s="71"/>
      <c r="K206" s="70"/>
      <c r="L206" s="74">
        <v>1</v>
      </c>
      <c r="M206" s="75">
        <v>2727.12939453125</v>
      </c>
      <c r="N206" s="75">
        <v>8102.4501953125</v>
      </c>
      <c r="O206" s="76"/>
      <c r="P206" s="77"/>
      <c r="Q206" s="77"/>
      <c r="R206" s="80"/>
      <c r="S206" s="48">
        <v>1</v>
      </c>
      <c r="T206" s="48">
        <v>1</v>
      </c>
      <c r="U206" s="49">
        <v>0</v>
      </c>
      <c r="V206" s="49">
        <v>0.002315</v>
      </c>
      <c r="W206" s="49">
        <v>0.001432</v>
      </c>
      <c r="X206" s="49">
        <v>0.286362</v>
      </c>
      <c r="Y206" s="49">
        <v>0.5</v>
      </c>
      <c r="Z206" s="49">
        <v>0</v>
      </c>
      <c r="AA206" s="72">
        <v>206</v>
      </c>
      <c r="AB206" s="72"/>
      <c r="AC206" s="73"/>
      <c r="AD206" s="78" t="s">
        <v>603</v>
      </c>
      <c r="AE206" s="78" t="s">
        <v>807</v>
      </c>
      <c r="AF206" s="78" t="s">
        <v>822</v>
      </c>
      <c r="AG206" s="78" t="s">
        <v>850</v>
      </c>
      <c r="AH206" s="78"/>
      <c r="AI206" s="78">
        <v>0</v>
      </c>
      <c r="AJ206" s="78">
        <v>1</v>
      </c>
      <c r="AK206" s="78"/>
      <c r="AL206" s="78" t="str">
        <f>REPLACE(INDEX(GroupVertices[Group],MATCH(Vertices[[#This Row],[Vertex]],GroupVertices[Vertex],0)),1,1,"")</f>
        <v>1</v>
      </c>
      <c r="AM206" s="48"/>
      <c r="AN206" s="48"/>
      <c r="AO206" s="48"/>
      <c r="AP206" s="48"/>
      <c r="AQ206" s="48"/>
      <c r="AR206" s="48"/>
      <c r="AS206" s="112" t="s">
        <v>1279</v>
      </c>
      <c r="AT206" s="112" t="s">
        <v>1279</v>
      </c>
      <c r="AU206" s="112" t="s">
        <v>1279</v>
      </c>
      <c r="AV206" s="112" t="s">
        <v>1279</v>
      </c>
      <c r="AW206" s="112"/>
      <c r="AX206" s="114"/>
      <c r="AY206" s="112"/>
      <c r="AZ206" s="114"/>
      <c r="BA206" s="112"/>
      <c r="BB206" s="114"/>
      <c r="BC206" s="112"/>
      <c r="BD206" s="114"/>
      <c r="BE206" s="112"/>
      <c r="BF206" s="112">
        <v>1</v>
      </c>
      <c r="BG206" s="112">
        <v>1</v>
      </c>
      <c r="BH206" s="2"/>
      <c r="BI206" s="3"/>
      <c r="BJ206" s="3"/>
      <c r="BK206" s="3"/>
      <c r="BL206" s="3"/>
    </row>
    <row r="207" spans="1:64" ht="15">
      <c r="A207" s="65" t="s">
        <v>412</v>
      </c>
      <c r="B207" s="66"/>
      <c r="C207" s="66" t="s">
        <v>64</v>
      </c>
      <c r="D207" s="67">
        <v>162</v>
      </c>
      <c r="E207" s="69"/>
      <c r="F207" s="94" t="s">
        <v>455</v>
      </c>
      <c r="G207" s="66"/>
      <c r="H207" s="70" t="s">
        <v>412</v>
      </c>
      <c r="I207" s="71"/>
      <c r="J207" s="71"/>
      <c r="K207" s="70"/>
      <c r="L207" s="74">
        <v>1</v>
      </c>
      <c r="M207" s="75">
        <v>1461.8602294921875</v>
      </c>
      <c r="N207" s="75">
        <v>8944.2529296875</v>
      </c>
      <c r="O207" s="76"/>
      <c r="P207" s="77"/>
      <c r="Q207" s="77"/>
      <c r="R207" s="80"/>
      <c r="S207" s="48">
        <v>1</v>
      </c>
      <c r="T207" s="48">
        <v>0</v>
      </c>
      <c r="U207" s="49">
        <v>0</v>
      </c>
      <c r="V207" s="49">
        <v>0.002309</v>
      </c>
      <c r="W207" s="49">
        <v>0.001263</v>
      </c>
      <c r="X207" s="49">
        <v>0.221608</v>
      </c>
      <c r="Y207" s="49">
        <v>0</v>
      </c>
      <c r="Z207" s="49">
        <v>0</v>
      </c>
      <c r="AA207" s="72">
        <v>207</v>
      </c>
      <c r="AB207" s="72"/>
      <c r="AC207" s="73"/>
      <c r="AD207" s="78" t="s">
        <v>603</v>
      </c>
      <c r="AE207" s="78" t="s">
        <v>808</v>
      </c>
      <c r="AF207" s="78" t="s">
        <v>822</v>
      </c>
      <c r="AG207" s="78" t="s">
        <v>898</v>
      </c>
      <c r="AH207" s="78"/>
      <c r="AI207" s="78">
        <v>0</v>
      </c>
      <c r="AJ207" s="78">
        <v>2</v>
      </c>
      <c r="AK207" s="78"/>
      <c r="AL207" s="78" t="str">
        <f>REPLACE(INDEX(GroupVertices[Group],MATCH(Vertices[[#This Row],[Vertex]],GroupVertices[Vertex],0)),1,1,"")</f>
        <v>1</v>
      </c>
      <c r="AM207" s="48"/>
      <c r="AN207" s="48"/>
      <c r="AO207" s="48"/>
      <c r="AP207" s="48"/>
      <c r="AQ207" s="48"/>
      <c r="AR207" s="48"/>
      <c r="AS207" s="48"/>
      <c r="AT207" s="48"/>
      <c r="AU207" s="48"/>
      <c r="AV207" s="48"/>
      <c r="AW207" s="48"/>
      <c r="AX207" s="49"/>
      <c r="AY207" s="48"/>
      <c r="AZ207" s="49"/>
      <c r="BA207" s="48"/>
      <c r="BB207" s="49"/>
      <c r="BC207" s="48"/>
      <c r="BD207" s="49"/>
      <c r="BE207" s="48"/>
      <c r="BF207" s="48"/>
      <c r="BG207" s="48"/>
      <c r="BH207" s="2"/>
      <c r="BI207" s="3"/>
      <c r="BJ207" s="3"/>
      <c r="BK207" s="3"/>
      <c r="BL207" s="3"/>
    </row>
    <row r="208" spans="1:64" ht="15">
      <c r="A208" s="65" t="s">
        <v>323</v>
      </c>
      <c r="B208" s="66"/>
      <c r="C208" s="66" t="s">
        <v>64</v>
      </c>
      <c r="D208" s="67">
        <v>162.28652345082642</v>
      </c>
      <c r="E208" s="69"/>
      <c r="F208" s="94" t="s">
        <v>594</v>
      </c>
      <c r="G208" s="66"/>
      <c r="H208" s="70" t="s">
        <v>323</v>
      </c>
      <c r="I208" s="71"/>
      <c r="J208" s="71"/>
      <c r="K208" s="70"/>
      <c r="L208" s="74">
        <v>1.0999456693268757</v>
      </c>
      <c r="M208" s="75">
        <v>8142.1669921875</v>
      </c>
      <c r="N208" s="75">
        <v>9137.017578125</v>
      </c>
      <c r="O208" s="76"/>
      <c r="P208" s="77"/>
      <c r="Q208" s="77"/>
      <c r="R208" s="80"/>
      <c r="S208" s="48">
        <v>2</v>
      </c>
      <c r="T208" s="48">
        <v>2</v>
      </c>
      <c r="U208" s="49">
        <v>0.333333</v>
      </c>
      <c r="V208" s="49">
        <v>0.00232</v>
      </c>
      <c r="W208" s="49">
        <v>0.001729</v>
      </c>
      <c r="X208" s="49">
        <v>0.343591</v>
      </c>
      <c r="Y208" s="49">
        <v>0.3333333333333333</v>
      </c>
      <c r="Z208" s="49">
        <v>0.3333333333333333</v>
      </c>
      <c r="AA208" s="72">
        <v>208</v>
      </c>
      <c r="AB208" s="72"/>
      <c r="AC208" s="73"/>
      <c r="AD208" s="78" t="s">
        <v>603</v>
      </c>
      <c r="AE208" s="96" t="s">
        <v>809</v>
      </c>
      <c r="AF208" s="78" t="s">
        <v>822</v>
      </c>
      <c r="AG208" s="78" t="s">
        <v>1014</v>
      </c>
      <c r="AH208" s="78"/>
      <c r="AI208" s="78" t="s">
        <v>1200</v>
      </c>
      <c r="AJ208" s="78">
        <v>466</v>
      </c>
      <c r="AK208" s="78"/>
      <c r="AL208" s="78" t="str">
        <f>REPLACE(INDEX(GroupVertices[Group],MATCH(Vertices[[#This Row],[Vertex]],GroupVertices[Vertex],0)),1,1,"")</f>
        <v>3</v>
      </c>
      <c r="AM208" s="48"/>
      <c r="AN208" s="48"/>
      <c r="AO208" s="48"/>
      <c r="AP208" s="48"/>
      <c r="AQ208" s="48"/>
      <c r="AR208" s="48"/>
      <c r="AS208" s="112" t="s">
        <v>1279</v>
      </c>
      <c r="AT208" s="112" t="s">
        <v>1279</v>
      </c>
      <c r="AU208" s="112" t="s">
        <v>1279</v>
      </c>
      <c r="AV208" s="112" t="s">
        <v>1279</v>
      </c>
      <c r="AW208" s="112"/>
      <c r="AX208" s="114"/>
      <c r="AY208" s="112"/>
      <c r="AZ208" s="114"/>
      <c r="BA208" s="112"/>
      <c r="BB208" s="114"/>
      <c r="BC208" s="112"/>
      <c r="BD208" s="114"/>
      <c r="BE208" s="112"/>
      <c r="BF208" s="112">
        <v>1</v>
      </c>
      <c r="BG208" s="112">
        <v>1</v>
      </c>
      <c r="BH208" s="2"/>
      <c r="BI208" s="3"/>
      <c r="BJ208" s="3"/>
      <c r="BK208" s="3"/>
      <c r="BL208" s="3"/>
    </row>
    <row r="209" spans="1:64" ht="15">
      <c r="A209" s="65" t="s">
        <v>327</v>
      </c>
      <c r="B209" s="66"/>
      <c r="C209" s="66" t="s">
        <v>64</v>
      </c>
      <c r="D209" s="67">
        <v>182.93153892461095</v>
      </c>
      <c r="E209" s="69"/>
      <c r="F209" s="94" t="s">
        <v>427</v>
      </c>
      <c r="G209" s="66"/>
      <c r="H209" s="70" t="s">
        <v>327</v>
      </c>
      <c r="I209" s="71"/>
      <c r="J209" s="71"/>
      <c r="K209" s="70"/>
      <c r="L209" s="74">
        <v>8.301380259897632</v>
      </c>
      <c r="M209" s="75">
        <v>9004.099609375</v>
      </c>
      <c r="N209" s="75">
        <v>4608.986328125</v>
      </c>
      <c r="O209" s="76"/>
      <c r="P209" s="77"/>
      <c r="Q209" s="77"/>
      <c r="R209" s="80"/>
      <c r="S209" s="48">
        <v>4</v>
      </c>
      <c r="T209" s="48">
        <v>9</v>
      </c>
      <c r="U209" s="49">
        <v>24.35114</v>
      </c>
      <c r="V209" s="49">
        <v>0.002375</v>
      </c>
      <c r="W209" s="49">
        <v>0.004981</v>
      </c>
      <c r="X209" s="49">
        <v>0.968995</v>
      </c>
      <c r="Y209" s="49">
        <v>0.1858974358974359</v>
      </c>
      <c r="Z209" s="49">
        <v>0</v>
      </c>
      <c r="AA209" s="72">
        <v>209</v>
      </c>
      <c r="AB209" s="72"/>
      <c r="AC209" s="73"/>
      <c r="AD209" s="78" t="s">
        <v>603</v>
      </c>
      <c r="AE209" s="96" t="s">
        <v>810</v>
      </c>
      <c r="AF209" s="78" t="s">
        <v>822</v>
      </c>
      <c r="AG209" s="78" t="s">
        <v>1015</v>
      </c>
      <c r="AH209" s="78"/>
      <c r="AI209" s="78" t="s">
        <v>1201</v>
      </c>
      <c r="AJ209" s="78">
        <v>500</v>
      </c>
      <c r="AK209" s="78"/>
      <c r="AL209" s="78" t="str">
        <f>REPLACE(INDEX(GroupVertices[Group],MATCH(Vertices[[#This Row],[Vertex]],GroupVertices[Vertex],0)),1,1,"")</f>
        <v>5</v>
      </c>
      <c r="AM209" s="48"/>
      <c r="AN209" s="48"/>
      <c r="AO209" s="48"/>
      <c r="AP209" s="48"/>
      <c r="AQ209" s="48"/>
      <c r="AR209" s="48"/>
      <c r="AS209" s="112" t="s">
        <v>1279</v>
      </c>
      <c r="AT209" s="112" t="s">
        <v>1279</v>
      </c>
      <c r="AU209" s="112" t="s">
        <v>1279</v>
      </c>
      <c r="AV209" s="112" t="s">
        <v>1279</v>
      </c>
      <c r="AW209" s="112"/>
      <c r="AX209" s="114"/>
      <c r="AY209" s="112"/>
      <c r="AZ209" s="114"/>
      <c r="BA209" s="112"/>
      <c r="BB209" s="114"/>
      <c r="BC209" s="112"/>
      <c r="BD209" s="114"/>
      <c r="BE209" s="112"/>
      <c r="BF209" s="112">
        <v>1</v>
      </c>
      <c r="BG209" s="112">
        <v>1</v>
      </c>
      <c r="BH209" s="2"/>
      <c r="BI209" s="3"/>
      <c r="BJ209" s="3"/>
      <c r="BK209" s="3"/>
      <c r="BL209" s="3"/>
    </row>
    <row r="210" spans="1:64" ht="15">
      <c r="A210" s="65" t="s">
        <v>328</v>
      </c>
      <c r="B210" s="66"/>
      <c r="C210" s="66" t="s">
        <v>64</v>
      </c>
      <c r="D210" s="67">
        <v>181.40585589535013</v>
      </c>
      <c r="E210" s="69"/>
      <c r="F210" s="94" t="s">
        <v>595</v>
      </c>
      <c r="G210" s="66"/>
      <c r="H210" s="70" t="s">
        <v>328</v>
      </c>
      <c r="I210" s="71"/>
      <c r="J210" s="71"/>
      <c r="K210" s="70"/>
      <c r="L210" s="74">
        <v>7.769188527945806</v>
      </c>
      <c r="M210" s="75">
        <v>4451.7099609375</v>
      </c>
      <c r="N210" s="75">
        <v>2579.34814453125</v>
      </c>
      <c r="O210" s="76"/>
      <c r="P210" s="77"/>
      <c r="Q210" s="77"/>
      <c r="R210" s="80"/>
      <c r="S210" s="48">
        <v>5</v>
      </c>
      <c r="T210" s="48">
        <v>11</v>
      </c>
      <c r="U210" s="49">
        <v>22.576205</v>
      </c>
      <c r="V210" s="49">
        <v>0.002392</v>
      </c>
      <c r="W210" s="49">
        <v>0.006549</v>
      </c>
      <c r="X210" s="49">
        <v>1.081904</v>
      </c>
      <c r="Y210" s="49">
        <v>0.2833333333333333</v>
      </c>
      <c r="Z210" s="49">
        <v>0</v>
      </c>
      <c r="AA210" s="72">
        <v>210</v>
      </c>
      <c r="AB210" s="72"/>
      <c r="AC210" s="73"/>
      <c r="AD210" s="78" t="s">
        <v>603</v>
      </c>
      <c r="AE210" s="78" t="s">
        <v>811</v>
      </c>
      <c r="AF210" s="78" t="s">
        <v>822</v>
      </c>
      <c r="AG210" s="78" t="s">
        <v>1016</v>
      </c>
      <c r="AH210" s="78"/>
      <c r="AI210" s="78" t="s">
        <v>1202</v>
      </c>
      <c r="AJ210" s="78">
        <v>456</v>
      </c>
      <c r="AK210" s="78"/>
      <c r="AL210" s="78" t="str">
        <f>REPLACE(INDEX(GroupVertices[Group],MATCH(Vertices[[#This Row],[Vertex]],GroupVertices[Vertex],0)),1,1,"")</f>
        <v>2</v>
      </c>
      <c r="AM210" s="48"/>
      <c r="AN210" s="48"/>
      <c r="AO210" s="48"/>
      <c r="AP210" s="48"/>
      <c r="AQ210" s="48"/>
      <c r="AR210" s="48"/>
      <c r="AS210" s="112" t="s">
        <v>1279</v>
      </c>
      <c r="AT210" s="112" t="s">
        <v>1279</v>
      </c>
      <c r="AU210" s="112" t="s">
        <v>1279</v>
      </c>
      <c r="AV210" s="112" t="s">
        <v>1279</v>
      </c>
      <c r="AW210" s="112"/>
      <c r="AX210" s="114"/>
      <c r="AY210" s="112"/>
      <c r="AZ210" s="114"/>
      <c r="BA210" s="112"/>
      <c r="BB210" s="114"/>
      <c r="BC210" s="112"/>
      <c r="BD210" s="114"/>
      <c r="BE210" s="112"/>
      <c r="BF210" s="112">
        <v>1</v>
      </c>
      <c r="BG210" s="112">
        <v>1</v>
      </c>
      <c r="BH210" s="2"/>
      <c r="BI210" s="3"/>
      <c r="BJ210" s="3"/>
      <c r="BK210" s="3"/>
      <c r="BL210" s="3"/>
    </row>
    <row r="211" spans="1:64" ht="15">
      <c r="A211" s="65" t="s">
        <v>413</v>
      </c>
      <c r="B211" s="66"/>
      <c r="C211" s="66" t="s">
        <v>64</v>
      </c>
      <c r="D211" s="67">
        <v>162.21489280301262</v>
      </c>
      <c r="E211" s="69"/>
      <c r="F211" s="94" t="s">
        <v>596</v>
      </c>
      <c r="G211" s="66"/>
      <c r="H211" s="70" t="s">
        <v>413</v>
      </c>
      <c r="I211" s="71"/>
      <c r="J211" s="71"/>
      <c r="K211" s="70"/>
      <c r="L211" s="74">
        <v>1.0749593269544837</v>
      </c>
      <c r="M211" s="75">
        <v>8916.4013671875</v>
      </c>
      <c r="N211" s="75">
        <v>5171.896484375</v>
      </c>
      <c r="O211" s="76"/>
      <c r="P211" s="77"/>
      <c r="Q211" s="77"/>
      <c r="R211" s="80"/>
      <c r="S211" s="48">
        <v>3</v>
      </c>
      <c r="T211" s="48">
        <v>0</v>
      </c>
      <c r="U211" s="49">
        <v>0.25</v>
      </c>
      <c r="V211" s="49">
        <v>0.00232</v>
      </c>
      <c r="W211" s="49">
        <v>0.001885</v>
      </c>
      <c r="X211" s="49">
        <v>0.342862</v>
      </c>
      <c r="Y211" s="49">
        <v>0.3333333333333333</v>
      </c>
      <c r="Z211" s="49">
        <v>0</v>
      </c>
      <c r="AA211" s="72">
        <v>211</v>
      </c>
      <c r="AB211" s="72"/>
      <c r="AC211" s="73"/>
      <c r="AD211" s="78" t="s">
        <v>603</v>
      </c>
      <c r="AE211" s="78" t="s">
        <v>812</v>
      </c>
      <c r="AF211" s="78" t="s">
        <v>822</v>
      </c>
      <c r="AG211" s="78" t="s">
        <v>1017</v>
      </c>
      <c r="AH211" s="78"/>
      <c r="AI211" s="78" t="s">
        <v>1203</v>
      </c>
      <c r="AJ211" s="78">
        <v>304</v>
      </c>
      <c r="AK211" s="78"/>
      <c r="AL211" s="78" t="str">
        <f>REPLACE(INDEX(GroupVertices[Group],MATCH(Vertices[[#This Row],[Vertex]],GroupVertices[Vertex],0)),1,1,"")</f>
        <v>5</v>
      </c>
      <c r="AM211" s="48"/>
      <c r="AN211" s="48"/>
      <c r="AO211" s="48"/>
      <c r="AP211" s="48"/>
      <c r="AQ211" s="48"/>
      <c r="AR211" s="48"/>
      <c r="AS211" s="48"/>
      <c r="AT211" s="48"/>
      <c r="AU211" s="48"/>
      <c r="AV211" s="48"/>
      <c r="AW211" s="48"/>
      <c r="AX211" s="49"/>
      <c r="AY211" s="48"/>
      <c r="AZ211" s="49"/>
      <c r="BA211" s="48"/>
      <c r="BB211" s="49"/>
      <c r="BC211" s="48"/>
      <c r="BD211" s="49"/>
      <c r="BE211" s="48"/>
      <c r="BF211" s="48"/>
      <c r="BG211" s="48"/>
      <c r="BH211" s="2"/>
      <c r="BI211" s="3"/>
      <c r="BJ211" s="3"/>
      <c r="BK211" s="3"/>
      <c r="BL211" s="3"/>
    </row>
    <row r="212" spans="1:64" ht="15">
      <c r="A212" s="65" t="s">
        <v>338</v>
      </c>
      <c r="B212" s="66"/>
      <c r="C212" s="66" t="s">
        <v>64</v>
      </c>
      <c r="D212" s="67">
        <v>179.5058132713883</v>
      </c>
      <c r="E212" s="69"/>
      <c r="F212" s="94" t="s">
        <v>597</v>
      </c>
      <c r="G212" s="66"/>
      <c r="H212" s="70" t="s">
        <v>338</v>
      </c>
      <c r="I212" s="71"/>
      <c r="J212" s="71"/>
      <c r="K212" s="70"/>
      <c r="L212" s="74">
        <v>7.10641195153042</v>
      </c>
      <c r="M212" s="75">
        <v>7140.01953125</v>
      </c>
      <c r="N212" s="75">
        <v>3172.295166015625</v>
      </c>
      <c r="O212" s="76"/>
      <c r="P212" s="77"/>
      <c r="Q212" s="77"/>
      <c r="R212" s="80"/>
      <c r="S212" s="48">
        <v>7</v>
      </c>
      <c r="T212" s="48">
        <v>7</v>
      </c>
      <c r="U212" s="49">
        <v>20.365751</v>
      </c>
      <c r="V212" s="49">
        <v>0.002375</v>
      </c>
      <c r="W212" s="49">
        <v>0.004831</v>
      </c>
      <c r="X212" s="49">
        <v>0.931827</v>
      </c>
      <c r="Y212" s="49">
        <v>0.20512820512820512</v>
      </c>
      <c r="Z212" s="49">
        <v>0.07692307692307693</v>
      </c>
      <c r="AA212" s="72">
        <v>212</v>
      </c>
      <c r="AB212" s="72"/>
      <c r="AC212" s="73"/>
      <c r="AD212" s="78" t="s">
        <v>603</v>
      </c>
      <c r="AE212" s="78" t="s">
        <v>813</v>
      </c>
      <c r="AF212" s="78" t="s">
        <v>822</v>
      </c>
      <c r="AG212" s="78" t="s">
        <v>1018</v>
      </c>
      <c r="AH212" s="78"/>
      <c r="AI212" s="78" t="s">
        <v>1204</v>
      </c>
      <c r="AJ212" s="78">
        <v>353</v>
      </c>
      <c r="AK212" s="78"/>
      <c r="AL212" s="78" t="str">
        <f>REPLACE(INDEX(GroupVertices[Group],MATCH(Vertices[[#This Row],[Vertex]],GroupVertices[Vertex],0)),1,1,"")</f>
        <v>4</v>
      </c>
      <c r="AM212" s="48"/>
      <c r="AN212" s="48"/>
      <c r="AO212" s="48"/>
      <c r="AP212" s="48"/>
      <c r="AQ212" s="48"/>
      <c r="AR212" s="48"/>
      <c r="AS212" s="112" t="s">
        <v>1279</v>
      </c>
      <c r="AT212" s="112" t="s">
        <v>1279</v>
      </c>
      <c r="AU212" s="112" t="s">
        <v>1279</v>
      </c>
      <c r="AV212" s="112" t="s">
        <v>1279</v>
      </c>
      <c r="AW212" s="112"/>
      <c r="AX212" s="114"/>
      <c r="AY212" s="112"/>
      <c r="AZ212" s="114"/>
      <c r="BA212" s="112"/>
      <c r="BB212" s="114"/>
      <c r="BC212" s="112"/>
      <c r="BD212" s="114"/>
      <c r="BE212" s="112"/>
      <c r="BF212" s="112">
        <v>1</v>
      </c>
      <c r="BG212" s="112">
        <v>1</v>
      </c>
      <c r="BH212" s="2"/>
      <c r="BI212" s="3"/>
      <c r="BJ212" s="3"/>
      <c r="BK212" s="3"/>
      <c r="BL212" s="3"/>
    </row>
    <row r="213" spans="1:64" ht="15">
      <c r="A213" s="65" t="s">
        <v>414</v>
      </c>
      <c r="B213" s="66"/>
      <c r="C213" s="66" t="s">
        <v>64</v>
      </c>
      <c r="D213" s="67">
        <v>162.9126781002446</v>
      </c>
      <c r="E213" s="69"/>
      <c r="F213" s="94" t="s">
        <v>598</v>
      </c>
      <c r="G213" s="66"/>
      <c r="H213" s="70" t="s">
        <v>414</v>
      </c>
      <c r="I213" s="71"/>
      <c r="J213" s="71"/>
      <c r="K213" s="70"/>
      <c r="L213" s="74">
        <v>1.3183621562068506</v>
      </c>
      <c r="M213" s="75">
        <v>6448.29345703125</v>
      </c>
      <c r="N213" s="75">
        <v>8723.720703125</v>
      </c>
      <c r="O213" s="76"/>
      <c r="P213" s="77"/>
      <c r="Q213" s="77"/>
      <c r="R213" s="80"/>
      <c r="S213" s="48">
        <v>5</v>
      </c>
      <c r="T213" s="48">
        <v>0</v>
      </c>
      <c r="U213" s="49">
        <v>1.061783</v>
      </c>
      <c r="V213" s="49">
        <v>0.002331</v>
      </c>
      <c r="W213" s="49">
        <v>0.002647</v>
      </c>
      <c r="X213" s="49">
        <v>0.451338</v>
      </c>
      <c r="Y213" s="49">
        <v>0.35</v>
      </c>
      <c r="Z213" s="49">
        <v>0</v>
      </c>
      <c r="AA213" s="72">
        <v>213</v>
      </c>
      <c r="AB213" s="72"/>
      <c r="AC213" s="73"/>
      <c r="AD213" s="78" t="s">
        <v>603</v>
      </c>
      <c r="AE213" s="96" t="s">
        <v>814</v>
      </c>
      <c r="AF213" s="78" t="s">
        <v>822</v>
      </c>
      <c r="AG213" s="78" t="s">
        <v>1019</v>
      </c>
      <c r="AH213" s="78"/>
      <c r="AI213" s="78">
        <v>0</v>
      </c>
      <c r="AJ213" s="78">
        <v>3</v>
      </c>
      <c r="AK213" s="78"/>
      <c r="AL213" s="78" t="str">
        <f>REPLACE(INDEX(GroupVertices[Group],MATCH(Vertices[[#This Row],[Vertex]],GroupVertices[Vertex],0)),1,1,"")</f>
        <v>3</v>
      </c>
      <c r="AM213" s="48"/>
      <c r="AN213" s="48"/>
      <c r="AO213" s="48"/>
      <c r="AP213" s="48"/>
      <c r="AQ213" s="48"/>
      <c r="AR213" s="48"/>
      <c r="AS213" s="48"/>
      <c r="AT213" s="48"/>
      <c r="AU213" s="48"/>
      <c r="AV213" s="48"/>
      <c r="AW213" s="48"/>
      <c r="AX213" s="49"/>
      <c r="AY213" s="48"/>
      <c r="AZ213" s="49"/>
      <c r="BA213" s="48"/>
      <c r="BB213" s="49"/>
      <c r="BC213" s="48"/>
      <c r="BD213" s="49"/>
      <c r="BE213" s="48"/>
      <c r="BF213" s="48"/>
      <c r="BG213" s="48"/>
      <c r="BH213" s="2"/>
      <c r="BI213" s="3"/>
      <c r="BJ213" s="3"/>
      <c r="BK213" s="3"/>
      <c r="BL213" s="3"/>
    </row>
    <row r="214" spans="1:64" ht="15">
      <c r="A214" s="65" t="s">
        <v>415</v>
      </c>
      <c r="B214" s="66"/>
      <c r="C214" s="66" t="s">
        <v>64</v>
      </c>
      <c r="D214" s="67">
        <v>162</v>
      </c>
      <c r="E214" s="69"/>
      <c r="F214" s="94" t="s">
        <v>565</v>
      </c>
      <c r="G214" s="66"/>
      <c r="H214" s="70" t="s">
        <v>415</v>
      </c>
      <c r="I214" s="71"/>
      <c r="J214" s="71"/>
      <c r="K214" s="70"/>
      <c r="L214" s="74">
        <v>1</v>
      </c>
      <c r="M214" s="75">
        <v>7770.11376953125</v>
      </c>
      <c r="N214" s="75">
        <v>1450.7271728515625</v>
      </c>
      <c r="O214" s="76"/>
      <c r="P214" s="77"/>
      <c r="Q214" s="77"/>
      <c r="R214" s="80"/>
      <c r="S214" s="48">
        <v>3</v>
      </c>
      <c r="T214" s="48">
        <v>0</v>
      </c>
      <c r="U214" s="49">
        <v>0</v>
      </c>
      <c r="V214" s="49">
        <v>0.00232</v>
      </c>
      <c r="W214" s="49">
        <v>0.002287</v>
      </c>
      <c r="X214" s="49">
        <v>0.33317</v>
      </c>
      <c r="Y214" s="49">
        <v>0.5</v>
      </c>
      <c r="Z214" s="49">
        <v>0</v>
      </c>
      <c r="AA214" s="72">
        <v>214</v>
      </c>
      <c r="AB214" s="72"/>
      <c r="AC214" s="73"/>
      <c r="AD214" s="78" t="s">
        <v>603</v>
      </c>
      <c r="AE214" s="78" t="s">
        <v>815</v>
      </c>
      <c r="AF214" s="78" t="s">
        <v>822</v>
      </c>
      <c r="AG214" s="78" t="s">
        <v>983</v>
      </c>
      <c r="AH214" s="78"/>
      <c r="AI214" s="78" t="s">
        <v>1205</v>
      </c>
      <c r="AJ214" s="78">
        <v>4</v>
      </c>
      <c r="AK214" s="78"/>
      <c r="AL214" s="78" t="str">
        <f>REPLACE(INDEX(GroupVertices[Group],MATCH(Vertices[[#This Row],[Vertex]],GroupVertices[Vertex],0)),1,1,"")</f>
        <v>4</v>
      </c>
      <c r="AM214" s="48"/>
      <c r="AN214" s="48"/>
      <c r="AO214" s="48"/>
      <c r="AP214" s="48"/>
      <c r="AQ214" s="48"/>
      <c r="AR214" s="48"/>
      <c r="AS214" s="48"/>
      <c r="AT214" s="48"/>
      <c r="AU214" s="48"/>
      <c r="AV214" s="48"/>
      <c r="AW214" s="48"/>
      <c r="AX214" s="49"/>
      <c r="AY214" s="48"/>
      <c r="AZ214" s="49"/>
      <c r="BA214" s="48"/>
      <c r="BB214" s="49"/>
      <c r="BC214" s="48"/>
      <c r="BD214" s="49"/>
      <c r="BE214" s="48"/>
      <c r="BF214" s="48"/>
      <c r="BG214" s="48"/>
      <c r="BH214" s="2"/>
      <c r="BI214" s="3"/>
      <c r="BJ214" s="3"/>
      <c r="BK214" s="3"/>
      <c r="BL214" s="3"/>
    </row>
    <row r="215" spans="1:64" ht="15">
      <c r="A215" s="65" t="s">
        <v>337</v>
      </c>
      <c r="B215" s="66"/>
      <c r="C215" s="66" t="s">
        <v>64</v>
      </c>
      <c r="D215" s="67">
        <v>162.53211583967743</v>
      </c>
      <c r="E215" s="69"/>
      <c r="F215" s="94" t="s">
        <v>599</v>
      </c>
      <c r="G215" s="66"/>
      <c r="H215" s="70" t="s">
        <v>337</v>
      </c>
      <c r="I215" s="71"/>
      <c r="J215" s="71"/>
      <c r="K215" s="70"/>
      <c r="L215" s="74">
        <v>1.1856136857300772</v>
      </c>
      <c r="M215" s="75">
        <v>7931.068359375</v>
      </c>
      <c r="N215" s="75">
        <v>3431.87939453125</v>
      </c>
      <c r="O215" s="76"/>
      <c r="P215" s="77"/>
      <c r="Q215" s="77"/>
      <c r="R215" s="80"/>
      <c r="S215" s="48">
        <v>1</v>
      </c>
      <c r="T215" s="48">
        <v>3</v>
      </c>
      <c r="U215" s="49">
        <v>0.619048</v>
      </c>
      <c r="V215" s="49">
        <v>0.002326</v>
      </c>
      <c r="W215" s="49">
        <v>0.002524</v>
      </c>
      <c r="X215" s="49">
        <v>0.394877</v>
      </c>
      <c r="Y215" s="49">
        <v>0.4166666666666667</v>
      </c>
      <c r="Z215" s="49">
        <v>0</v>
      </c>
      <c r="AA215" s="72">
        <v>215</v>
      </c>
      <c r="AB215" s="72"/>
      <c r="AC215" s="73"/>
      <c r="AD215" s="78" t="s">
        <v>603</v>
      </c>
      <c r="AE215" s="78" t="s">
        <v>816</v>
      </c>
      <c r="AF215" s="78" t="s">
        <v>822</v>
      </c>
      <c r="AG215" s="78" t="s">
        <v>1020</v>
      </c>
      <c r="AH215" s="78"/>
      <c r="AI215" s="78" t="s">
        <v>1206</v>
      </c>
      <c r="AJ215" s="78">
        <v>338</v>
      </c>
      <c r="AK215" s="78"/>
      <c r="AL215" s="78" t="str">
        <f>REPLACE(INDEX(GroupVertices[Group],MATCH(Vertices[[#This Row],[Vertex]],GroupVertices[Vertex],0)),1,1,"")</f>
        <v>4</v>
      </c>
      <c r="AM215" s="48"/>
      <c r="AN215" s="48"/>
      <c r="AO215" s="48"/>
      <c r="AP215" s="48"/>
      <c r="AQ215" s="48"/>
      <c r="AR215" s="48"/>
      <c r="AS215" s="112" t="s">
        <v>1279</v>
      </c>
      <c r="AT215" s="112" t="s">
        <v>1279</v>
      </c>
      <c r="AU215" s="112" t="s">
        <v>1279</v>
      </c>
      <c r="AV215" s="112" t="s">
        <v>1279</v>
      </c>
      <c r="AW215" s="112"/>
      <c r="AX215" s="114"/>
      <c r="AY215" s="112"/>
      <c r="AZ215" s="114"/>
      <c r="BA215" s="112"/>
      <c r="BB215" s="114"/>
      <c r="BC215" s="112"/>
      <c r="BD215" s="114"/>
      <c r="BE215" s="112"/>
      <c r="BF215" s="112">
        <v>1</v>
      </c>
      <c r="BG215" s="112">
        <v>1</v>
      </c>
      <c r="BH215" s="2"/>
      <c r="BI215" s="3"/>
      <c r="BJ215" s="3"/>
      <c r="BK215" s="3"/>
      <c r="BL215" s="3"/>
    </row>
    <row r="216" spans="1:64" ht="15">
      <c r="A216" s="65" t="s">
        <v>342</v>
      </c>
      <c r="B216" s="66"/>
      <c r="C216" s="66" t="s">
        <v>64</v>
      </c>
      <c r="D216" s="67">
        <v>162</v>
      </c>
      <c r="E216" s="69"/>
      <c r="F216" s="94" t="s">
        <v>435</v>
      </c>
      <c r="G216" s="66"/>
      <c r="H216" s="70" t="s">
        <v>342</v>
      </c>
      <c r="I216" s="71"/>
      <c r="J216" s="71"/>
      <c r="K216" s="70"/>
      <c r="L216" s="74">
        <v>1</v>
      </c>
      <c r="M216" s="75">
        <v>4716.69384765625</v>
      </c>
      <c r="N216" s="75">
        <v>1283.143798828125</v>
      </c>
      <c r="O216" s="76"/>
      <c r="P216" s="77"/>
      <c r="Q216" s="77"/>
      <c r="R216" s="80"/>
      <c r="S216" s="48">
        <v>2</v>
      </c>
      <c r="T216" s="48">
        <v>2</v>
      </c>
      <c r="U216" s="49">
        <v>0</v>
      </c>
      <c r="V216" s="49">
        <v>0.002326</v>
      </c>
      <c r="W216" s="49">
        <v>0.002374</v>
      </c>
      <c r="X216" s="49">
        <v>0.394871</v>
      </c>
      <c r="Y216" s="49">
        <v>0.5</v>
      </c>
      <c r="Z216" s="49">
        <v>0</v>
      </c>
      <c r="AA216" s="72">
        <v>216</v>
      </c>
      <c r="AB216" s="72"/>
      <c r="AC216" s="73"/>
      <c r="AD216" s="78" t="s">
        <v>603</v>
      </c>
      <c r="AE216" s="78" t="s">
        <v>817</v>
      </c>
      <c r="AF216" s="78" t="s">
        <v>822</v>
      </c>
      <c r="AG216" s="78" t="s">
        <v>1021</v>
      </c>
      <c r="AH216" s="78"/>
      <c r="AI216" s="78" t="s">
        <v>1207</v>
      </c>
      <c r="AJ216" s="78">
        <v>498</v>
      </c>
      <c r="AK216" s="78"/>
      <c r="AL216" s="78" t="str">
        <f>REPLACE(INDEX(GroupVertices[Group],MATCH(Vertices[[#This Row],[Vertex]],GroupVertices[Vertex],0)),1,1,"")</f>
        <v>2</v>
      </c>
      <c r="AM216" s="48"/>
      <c r="AN216" s="48"/>
      <c r="AO216" s="48"/>
      <c r="AP216" s="48"/>
      <c r="AQ216" s="48"/>
      <c r="AR216" s="48"/>
      <c r="AS216" s="112" t="s">
        <v>1279</v>
      </c>
      <c r="AT216" s="112" t="s">
        <v>1279</v>
      </c>
      <c r="AU216" s="112" t="s">
        <v>1279</v>
      </c>
      <c r="AV216" s="112" t="s">
        <v>1279</v>
      </c>
      <c r="AW216" s="112"/>
      <c r="AX216" s="114"/>
      <c r="AY216" s="112"/>
      <c r="AZ216" s="114"/>
      <c r="BA216" s="112"/>
      <c r="BB216" s="114"/>
      <c r="BC216" s="112"/>
      <c r="BD216" s="114"/>
      <c r="BE216" s="112"/>
      <c r="BF216" s="112">
        <v>1</v>
      </c>
      <c r="BG216" s="112">
        <v>1</v>
      </c>
      <c r="BH216" s="2"/>
      <c r="BI216" s="3"/>
      <c r="BJ216" s="3"/>
      <c r="BK216" s="3"/>
      <c r="BL216" s="3"/>
    </row>
    <row r="217" spans="1:64" ht="15">
      <c r="A217" s="65" t="s">
        <v>343</v>
      </c>
      <c r="B217" s="66"/>
      <c r="C217" s="66" t="s">
        <v>64</v>
      </c>
      <c r="D217" s="67">
        <v>203.03978655931843</v>
      </c>
      <c r="E217" s="69"/>
      <c r="F217" s="94" t="s">
        <v>600</v>
      </c>
      <c r="G217" s="66"/>
      <c r="H217" s="70" t="s">
        <v>343</v>
      </c>
      <c r="I217" s="71"/>
      <c r="J217" s="71"/>
      <c r="K217" s="70"/>
      <c r="L217" s="74">
        <v>15.315578445228402</v>
      </c>
      <c r="M217" s="75">
        <v>6659.2841796875</v>
      </c>
      <c r="N217" s="75">
        <v>7946.3046875</v>
      </c>
      <c r="O217" s="76"/>
      <c r="P217" s="77"/>
      <c r="Q217" s="77"/>
      <c r="R217" s="80"/>
      <c r="S217" s="48">
        <v>2</v>
      </c>
      <c r="T217" s="48">
        <v>19</v>
      </c>
      <c r="U217" s="49">
        <v>47.744487</v>
      </c>
      <c r="V217" s="49">
        <v>0.002415</v>
      </c>
      <c r="W217" s="49">
        <v>0.006872</v>
      </c>
      <c r="X217" s="49">
        <v>1.345095</v>
      </c>
      <c r="Y217" s="49">
        <v>0.21842105263157896</v>
      </c>
      <c r="Z217" s="49">
        <v>0.05</v>
      </c>
      <c r="AA217" s="72">
        <v>217</v>
      </c>
      <c r="AB217" s="72"/>
      <c r="AC217" s="73"/>
      <c r="AD217" s="78" t="s">
        <v>603</v>
      </c>
      <c r="AE217" s="78" t="s">
        <v>818</v>
      </c>
      <c r="AF217" s="78" t="s">
        <v>822</v>
      </c>
      <c r="AG217" s="78" t="s">
        <v>1022</v>
      </c>
      <c r="AH217" s="78"/>
      <c r="AI217" s="78" t="s">
        <v>1208</v>
      </c>
      <c r="AJ217" s="78">
        <v>500</v>
      </c>
      <c r="AK217" s="78"/>
      <c r="AL217" s="78" t="str">
        <f>REPLACE(INDEX(GroupVertices[Group],MATCH(Vertices[[#This Row],[Vertex]],GroupVertices[Vertex],0)),1,1,"")</f>
        <v>3</v>
      </c>
      <c r="AM217" s="48"/>
      <c r="AN217" s="48"/>
      <c r="AO217" s="48"/>
      <c r="AP217" s="48"/>
      <c r="AQ217" s="48"/>
      <c r="AR217" s="48"/>
      <c r="AS217" s="112" t="s">
        <v>1279</v>
      </c>
      <c r="AT217" s="112" t="s">
        <v>1279</v>
      </c>
      <c r="AU217" s="112" t="s">
        <v>1279</v>
      </c>
      <c r="AV217" s="112" t="s">
        <v>1279</v>
      </c>
      <c r="AW217" s="112"/>
      <c r="AX217" s="114"/>
      <c r="AY217" s="112"/>
      <c r="AZ217" s="114"/>
      <c r="BA217" s="112"/>
      <c r="BB217" s="114"/>
      <c r="BC217" s="112"/>
      <c r="BD217" s="114"/>
      <c r="BE217" s="112"/>
      <c r="BF217" s="112">
        <v>1</v>
      </c>
      <c r="BG217" s="112">
        <v>1</v>
      </c>
      <c r="BH217" s="2"/>
      <c r="BI217" s="3"/>
      <c r="BJ217" s="3"/>
      <c r="BK217" s="3"/>
      <c r="BL217" s="3"/>
    </row>
    <row r="218" spans="1:64" ht="15">
      <c r="A218" s="65" t="s">
        <v>355</v>
      </c>
      <c r="B218" s="66"/>
      <c r="C218" s="66" t="s">
        <v>64</v>
      </c>
      <c r="D218" s="67">
        <v>167.02981275144825</v>
      </c>
      <c r="E218" s="69"/>
      <c r="F218" s="94" t="s">
        <v>601</v>
      </c>
      <c r="G218" s="66"/>
      <c r="H218" s="70" t="s">
        <v>355</v>
      </c>
      <c r="I218" s="71"/>
      <c r="J218" s="71"/>
      <c r="K218" s="70"/>
      <c r="L218" s="74">
        <v>2.754509100677037</v>
      </c>
      <c r="M218" s="75">
        <v>4371.24755859375</v>
      </c>
      <c r="N218" s="75">
        <v>1671.087646484375</v>
      </c>
      <c r="O218" s="76"/>
      <c r="P218" s="77"/>
      <c r="Q218" s="77"/>
      <c r="R218" s="80"/>
      <c r="S218" s="48">
        <v>8</v>
      </c>
      <c r="T218" s="48">
        <v>2</v>
      </c>
      <c r="U218" s="49">
        <v>5.851537</v>
      </c>
      <c r="V218" s="49">
        <v>0.002353</v>
      </c>
      <c r="W218" s="49">
        <v>0.003298</v>
      </c>
      <c r="X218" s="49">
        <v>0.704263</v>
      </c>
      <c r="Y218" s="49">
        <v>0.3055555555555556</v>
      </c>
      <c r="Z218" s="49">
        <v>0.1111111111111111</v>
      </c>
      <c r="AA218" s="72">
        <v>218</v>
      </c>
      <c r="AB218" s="72"/>
      <c r="AC218" s="73"/>
      <c r="AD218" s="78" t="s">
        <v>603</v>
      </c>
      <c r="AE218" s="96" t="s">
        <v>819</v>
      </c>
      <c r="AF218" s="78" t="s">
        <v>822</v>
      </c>
      <c r="AG218" s="78" t="s">
        <v>1023</v>
      </c>
      <c r="AH218" s="78"/>
      <c r="AI218" s="78" t="s">
        <v>1209</v>
      </c>
      <c r="AJ218" s="78">
        <v>500</v>
      </c>
      <c r="AK218" s="78"/>
      <c r="AL218" s="78" t="str">
        <f>REPLACE(INDEX(GroupVertices[Group],MATCH(Vertices[[#This Row],[Vertex]],GroupVertices[Vertex],0)),1,1,"")</f>
        <v>2</v>
      </c>
      <c r="AM218" s="48"/>
      <c r="AN218" s="48"/>
      <c r="AO218" s="48"/>
      <c r="AP218" s="48"/>
      <c r="AQ218" s="48"/>
      <c r="AR218" s="48"/>
      <c r="AS218" s="112" t="s">
        <v>1279</v>
      </c>
      <c r="AT218" s="112" t="s">
        <v>1279</v>
      </c>
      <c r="AU218" s="112" t="s">
        <v>1279</v>
      </c>
      <c r="AV218" s="112" t="s">
        <v>1279</v>
      </c>
      <c r="AW218" s="112"/>
      <c r="AX218" s="114"/>
      <c r="AY218" s="112"/>
      <c r="AZ218" s="114"/>
      <c r="BA218" s="112"/>
      <c r="BB218" s="114"/>
      <c r="BC218" s="112"/>
      <c r="BD218" s="114"/>
      <c r="BE218" s="112"/>
      <c r="BF218" s="112">
        <v>1</v>
      </c>
      <c r="BG218" s="112">
        <v>1</v>
      </c>
      <c r="BH218" s="2"/>
      <c r="BI218" s="3"/>
      <c r="BJ218" s="3"/>
      <c r="BK218" s="3"/>
      <c r="BL218" s="3"/>
    </row>
    <row r="219" spans="1:64" ht="15">
      <c r="A219" s="65" t="s">
        <v>347</v>
      </c>
      <c r="B219" s="66"/>
      <c r="C219" s="66" t="s">
        <v>64</v>
      </c>
      <c r="D219" s="67">
        <v>183.66513997553542</v>
      </c>
      <c r="E219" s="69"/>
      <c r="F219" s="94" t="s">
        <v>602</v>
      </c>
      <c r="G219" s="66"/>
      <c r="H219" s="70" t="s">
        <v>347</v>
      </c>
      <c r="I219" s="71"/>
      <c r="J219" s="71"/>
      <c r="K219" s="70"/>
      <c r="L219" s="74">
        <v>8.55727641025485</v>
      </c>
      <c r="M219" s="75">
        <v>6296.591796875</v>
      </c>
      <c r="N219" s="75">
        <v>7568.5498046875</v>
      </c>
      <c r="O219" s="76"/>
      <c r="P219" s="77"/>
      <c r="Q219" s="77"/>
      <c r="R219" s="80"/>
      <c r="S219" s="48">
        <v>7</v>
      </c>
      <c r="T219" s="48">
        <v>9</v>
      </c>
      <c r="U219" s="49">
        <v>25.20459</v>
      </c>
      <c r="V219" s="49">
        <v>0.002375</v>
      </c>
      <c r="W219" s="49">
        <v>0.004621</v>
      </c>
      <c r="X219" s="49">
        <v>0.977455</v>
      </c>
      <c r="Y219" s="49">
        <v>0.25</v>
      </c>
      <c r="Z219" s="49">
        <v>0.23076923076923078</v>
      </c>
      <c r="AA219" s="72">
        <v>219</v>
      </c>
      <c r="AB219" s="72"/>
      <c r="AC219" s="73"/>
      <c r="AD219" s="78" t="s">
        <v>603</v>
      </c>
      <c r="AE219" s="78" t="s">
        <v>820</v>
      </c>
      <c r="AF219" s="78" t="s">
        <v>822</v>
      </c>
      <c r="AG219" s="78" t="s">
        <v>1024</v>
      </c>
      <c r="AH219" s="78"/>
      <c r="AI219" s="78" t="s">
        <v>1210</v>
      </c>
      <c r="AJ219" s="78">
        <v>500</v>
      </c>
      <c r="AK219" s="78"/>
      <c r="AL219" s="78" t="str">
        <f>REPLACE(INDEX(GroupVertices[Group],MATCH(Vertices[[#This Row],[Vertex]],GroupVertices[Vertex],0)),1,1,"")</f>
        <v>3</v>
      </c>
      <c r="AM219" s="48"/>
      <c r="AN219" s="48"/>
      <c r="AO219" s="48"/>
      <c r="AP219" s="48"/>
      <c r="AQ219" s="48"/>
      <c r="AR219" s="48"/>
      <c r="AS219" s="112" t="s">
        <v>1279</v>
      </c>
      <c r="AT219" s="112" t="s">
        <v>1279</v>
      </c>
      <c r="AU219" s="112" t="s">
        <v>1279</v>
      </c>
      <c r="AV219" s="112" t="s">
        <v>1279</v>
      </c>
      <c r="AW219" s="112"/>
      <c r="AX219" s="114"/>
      <c r="AY219" s="112"/>
      <c r="AZ219" s="114"/>
      <c r="BA219" s="112"/>
      <c r="BB219" s="114"/>
      <c r="BC219" s="112"/>
      <c r="BD219" s="114"/>
      <c r="BE219" s="112"/>
      <c r="BF219" s="112">
        <v>1</v>
      </c>
      <c r="BG219" s="112">
        <v>1</v>
      </c>
      <c r="BH219" s="2"/>
      <c r="BI219" s="3"/>
      <c r="BJ219" s="3"/>
      <c r="BK219" s="3"/>
      <c r="BL219" s="3"/>
    </row>
    <row r="220" spans="1:64" ht="15">
      <c r="A220" s="81" t="s">
        <v>416</v>
      </c>
      <c r="B220" s="82"/>
      <c r="C220" s="82" t="s">
        <v>64</v>
      </c>
      <c r="D220" s="83">
        <v>162</v>
      </c>
      <c r="E220" s="84"/>
      <c r="F220" s="95" t="s">
        <v>442</v>
      </c>
      <c r="G220" s="82"/>
      <c r="H220" s="85" t="s">
        <v>416</v>
      </c>
      <c r="I220" s="86"/>
      <c r="J220" s="86"/>
      <c r="K220" s="85"/>
      <c r="L220" s="87">
        <v>1</v>
      </c>
      <c r="M220" s="88">
        <v>567.6210327148438</v>
      </c>
      <c r="N220" s="88">
        <v>3545.190673828125</v>
      </c>
      <c r="O220" s="89"/>
      <c r="P220" s="90"/>
      <c r="Q220" s="90"/>
      <c r="R220" s="91"/>
      <c r="S220" s="48">
        <v>2</v>
      </c>
      <c r="T220" s="48">
        <v>0</v>
      </c>
      <c r="U220" s="49">
        <v>0</v>
      </c>
      <c r="V220" s="49">
        <v>0.002315</v>
      </c>
      <c r="W220" s="49">
        <v>0.001929</v>
      </c>
      <c r="X220" s="49">
        <v>0.27622</v>
      </c>
      <c r="Y220" s="49">
        <v>0.5</v>
      </c>
      <c r="Z220" s="49">
        <v>0</v>
      </c>
      <c r="AA220" s="92">
        <v>220</v>
      </c>
      <c r="AB220" s="92"/>
      <c r="AC220" s="93"/>
      <c r="AD220" s="78" t="s">
        <v>603</v>
      </c>
      <c r="AE220" s="78" t="s">
        <v>821</v>
      </c>
      <c r="AF220" s="78" t="s">
        <v>822</v>
      </c>
      <c r="AG220" s="78" t="s">
        <v>1025</v>
      </c>
      <c r="AH220" s="78"/>
      <c r="AI220" s="78">
        <v>0</v>
      </c>
      <c r="AJ220" s="78">
        <v>4</v>
      </c>
      <c r="AK220" s="78"/>
      <c r="AL220" s="78" t="str">
        <f>REPLACE(INDEX(GroupVertices[Group],MATCH(Vertices[[#This Row],[Vertex]],GroupVertices[Vertex],0)),1,1,"")</f>
        <v>1</v>
      </c>
      <c r="AM220" s="48"/>
      <c r="AN220" s="48"/>
      <c r="AO220" s="48"/>
      <c r="AP220" s="48"/>
      <c r="AQ220" s="48"/>
      <c r="AR220" s="48"/>
      <c r="AS220" s="48"/>
      <c r="AT220" s="48"/>
      <c r="AU220" s="48"/>
      <c r="AV220" s="48"/>
      <c r="AW220" s="48"/>
      <c r="AX220" s="49"/>
      <c r="AY220" s="48"/>
      <c r="AZ220" s="49"/>
      <c r="BA220" s="48"/>
      <c r="BB220" s="49"/>
      <c r="BC220" s="48"/>
      <c r="BD220" s="49"/>
      <c r="BE220" s="48"/>
      <c r="BF220" s="48"/>
      <c r="BG220" s="48"/>
      <c r="BH220" s="2"/>
      <c r="BI220" s="3"/>
      <c r="BJ220" s="3"/>
      <c r="BK220" s="3"/>
      <c r="BL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H3"/>
    <dataValidation allowBlank="1" showErrorMessage="1" sqref="BH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hyperlinks>
    <hyperlink ref="F3" r:id="rId1" display="https://upload.wikimedia.org/wikipedia/commons/e/ee/ShipTracks_MODIS_2005may11.jpg"/>
    <hyperlink ref="F4" r:id="rId2" display="https://upload.wikimedia.org/wikipedia/commons/6/66/NationalAcademySciences_07110011.jpg"/>
    <hyperlink ref="F5" r:id="rId3" display="https://upload.wikimedia.org/wikipedia/commons/7/71/Symbol_redirect_arrow_with_gradient.svg"/>
    <hyperlink ref="F6" r:id="rId4" display="https://upload.wikimedia.org/wikipedia/commons/d/d7/Populationgrowth.jpg"/>
    <hyperlink ref="F7" r:id="rId5" display="https://upload.wikimedia.org/wikipedia/en/4/4a/Commons-logo.svg"/>
    <hyperlink ref="F8" r:id="rId6" display="https://upload.wikimedia.org/wikipedia/commons/6/68/Desertification_map.png"/>
    <hyperlink ref="F9" r:id="rId7" display="https://upload.wikimedia.org/wikipedia/commons/9/98/Political_Map_of_the_Arctic.pdf"/>
    <hyperlink ref="F10" r:id="rId8" display="https://upload.wikimedia.org/wikipedia/commons/f/f2/Antarctica_%28orthographic_projection%29.svg"/>
    <hyperlink ref="F11" r:id="rId9" display="https://upload.wikimedia.org/wikipedia/commons/9/97/The_Earth_seen_from_Apollo_17.jpg"/>
    <hyperlink ref="F12" r:id="rId10" display="https://upload.wikimedia.org/wikipedia/commons/d/d5/Carbon_cycle.jpg"/>
    <hyperlink ref="F13" r:id="rId11" display="https://upload.wikimedia.org/wikipedia/commons/9/9b/Methane-2D-dimensions.svg"/>
    <hyperlink ref="F14" r:id="rId12" display="https://upload.wikimedia.org/wikipedia/commons/e/ea/NASA_and_NOAA_Announce_Ozone_Hole_is_a_Double_Record_Breaker.png"/>
    <hyperlink ref="F15" r:id="rId13" display="https://upload.wikimedia.org/wikipedia/commons/b/b1/Diagram_of_the_Water_Cycle.jpg"/>
    <hyperlink ref="F16" r:id="rId14" display="https://upload.wikimedia.org/wikipedia/commons/5/52/Emblem_of_the_United_Nations.svg"/>
    <hyperlink ref="F17" r:id="rId15" display="https://upload.wikimedia.org/wikipedia/commons/e/ee/ShipTracks_MODIS_2005may11.jpg"/>
    <hyperlink ref="F18" r:id="rId16" display="https://upload.wikimedia.org/wikipedia/commons/7/7d/Mars_atmosphere.jpg"/>
    <hyperlink ref="F19" r:id="rId17" display="https://upload.wikimedia.org/wikipedia/en/thumb/8/80/Wikipedia-logo-v2.svg/1024px-Wikipedia-logo-v2.svg.png"/>
    <hyperlink ref="F20" r:id="rId18" display="https://upload.wikimedia.org/wikipedia/commons/c/c9/Carbon_cycle-cute-diagram-fi.svg"/>
    <hyperlink ref="F21" r:id="rId19" display="https://upload.wikimedia.org/wikipedia/commons/d/df/Torcaldeantequera.jpg"/>
    <hyperlink ref="F22" r:id="rId20" display="https://upload.wikimedia.org/wikipedia/commons/7/76/Blue_Linckia_Starfish.JPG"/>
    <hyperlink ref="F23" r:id="rId21" display="https://upload.wikimedia.org/wikipedia/commons/d/d5/Carbon_cycle.jpg"/>
    <hyperlink ref="F24" r:id="rId22" display="https://upload.wikimedia.org/wikipedia/commons/5/55/Photosynthesis_en.svg"/>
    <hyperlink ref="F25" r:id="rId23" display="https://upload.wikimedia.org/wikipedia/commons/a/a2/USDAHardiness_2012-2015_Scale.jpg"/>
    <hyperlink ref="F26" r:id="rId24" display="https://upload.wikimedia.org/wikipedia/en/f/f2/Edit-clear.svg"/>
    <hyperlink ref="F27" r:id="rId25" display="https://upload.wikimedia.org/wikipedia/commons/7/78/Insolation.png"/>
    <hyperlink ref="F28" r:id="rId26" display="https://upload.wikimedia.org/wikipedia/commons/5/52/Emblem_of_the_United_Nations.svg"/>
    <hyperlink ref="F29" r:id="rId27" display="https://upload.wikimedia.org/wikipedia/commons/d/d7/Greenhouse-effect-t445.svg"/>
    <hyperlink ref="F30" r:id="rId28" display="https://upload.wikimedia.org/wikipedia/commons/7/7e/Canicule_Europe_2003.jpg"/>
    <hyperlink ref="F31" r:id="rId29" display="https://upload.wikimedia.org/wikipedia/commons/3/37/Watervapor_cup.jpg"/>
    <hyperlink ref="F32" r:id="rId30" display="https://upload.wikimedia.org/wikipedia/commons/7/79/NOAA_logo.svg"/>
    <hyperlink ref="F33" r:id="rId31" display="https://upload.wikimedia.org/wikipedia/commons/d/d8/1816_summer.png"/>
    <hyperlink ref="F34" r:id="rId32" display="https://upload.wikimedia.org/wikipedia/commons/5/52/Emblem_of_the_United_Nations.svg"/>
    <hyperlink ref="F35" r:id="rId33" display="https://upload.wikimedia.org/wikipedia/commons/f/f8/Global_Temperature_Anomaly.svg"/>
    <hyperlink ref="F36" r:id="rId34" display="https://upload.wikimedia.org/wikipedia/commons/b/ba/Cryosphere_Fuller_Projection.png"/>
    <hyperlink ref="F37" r:id="rId35" display="https://upload.wikimedia.org/wikipedia/commons/f/fc/Thunder_lightning_Garajau_Madeira_289985700.jpg"/>
    <hyperlink ref="F38" r:id="rId36" display="https://upload.wikimedia.org/wikipedia/commons/4/4f/Temp_july2010.png"/>
    <hyperlink ref="F39" r:id="rId37" display="https://upload.wikimedia.org/wikipedia/commons/d/df/OR_Books_logo_%28transparent%29.png"/>
    <hyperlink ref="F40" r:id="rId38" display="https://upload.wikimedia.org/wikipedia/commons/c/c1/2000_Year_Temperature_Comparison.png"/>
    <hyperlink ref="F41" r:id="rId39" display="https://upload.wikimedia.org/wikipedia/commons/9/9c/Phanerozoic_Climate_Change.png"/>
    <hyperlink ref="F42" r:id="rId40" display="https://upload.wikimedia.org/wikipedia/commons/c/cb/Pangaea_continents.svg"/>
    <hyperlink ref="F43" r:id="rId41" display="https://upload.wikimedia.org/wikipedia/commons/c/c1/2000_Year_Temperature_Comparison.png"/>
    <hyperlink ref="F44" r:id="rId42" display="https://upload.wikimedia.org/wikipedia/commons/6/61/Auto-and_heterotrophs.png"/>
    <hyperlink ref="F45" r:id="rId43" display="https://upload.wikimedia.org/wikipedia/commons/4/44/Seawifs_global_biosphere.jpg"/>
    <hyperlink ref="F46" r:id="rId44" display="https://upload.wikimedia.org/wikipedia/commons/1/19/CLIMAP.jpg"/>
    <hyperlink ref="F47" r:id="rId45" display="https://upload.wikimedia.org/wikipedia/commons/1/19/CLIMAP.jpg"/>
    <hyperlink ref="F48" r:id="rId46" display="https://upload.wikimedia.org/wikipedia/commons/b/b3/Seed_germination.png"/>
    <hyperlink ref="F49" r:id="rId47" display="https://upload.wikimedia.org/wikipedia/commons/9/98/Tree_template.svg"/>
    <hyperlink ref="F50" r:id="rId48" display="https://upload.wikimedia.org/wikipedia/commons/7/76/Blue_Linckia_Starfish.JPG"/>
    <hyperlink ref="F51" r:id="rId49" display="https://upload.wikimedia.org/wikipedia/commons/1/10/Benthic_foraminifera.jpg"/>
    <hyperlink ref="F52" r:id="rId50" display="https://upload.wikimedia.org/wikipedia/en/4/48/Folder_Hexagonal_Icon.svg"/>
    <hyperlink ref="F53" r:id="rId51" display="https://upload.wikimedia.org/wikipedia/commons/2/2e/Coral_Outcrop_Flynn_Reef.jpg"/>
    <hyperlink ref="F54" r:id="rId52" display="https://upload.wikimedia.org/wikipedia/commons/5/53/MilankovitchCyclesOrbitandCores.png"/>
    <hyperlink ref="F55" r:id="rId53" display="https://upload.wikimedia.org/wikipedia/commons/8/82/Gyroscope_precession.gif"/>
    <hyperlink ref="F56" r:id="rId54" display="https://upload.wikimedia.org/wikipedia/commons/1/10/JoultersCayOoids.jpg"/>
    <hyperlink ref="F57" r:id="rId55" display="https://upload.wikimedia.org/wikipedia/commons/3/3f/Series_of_%22Raised_Beaches%22_from_ancient_sea_levels_-_geograph.org.uk_-_1721280.jpg"/>
    <hyperlink ref="F58" r:id="rId56" display="https://upload.wikimedia.org/wikipedia/commons/9/92/NASA-Satellite-sea-level-rise-observations-1993-Nov-2018.jpg"/>
    <hyperlink ref="F59" r:id="rId57" display="https://upload.wikimedia.org/wikipedia/commons/4/4c/Kronstadt_tide_gauge.JPG"/>
    <hyperlink ref="F60" r:id="rId58" display="https://upload.wikimedia.org/wikipedia/commons/6/61/Israel_Sea_Level_BW_1.JPG"/>
    <hyperlink ref="F61" r:id="rId59" display="https://upload.wikimedia.org/wikipedia/commons/2/20/Coleoptera_collage.png"/>
    <hyperlink ref="F62" r:id="rId60" display="https://upload.wikimedia.org/wikipedia/commons/c/ca/Holocene_Temperature_Variations.png"/>
    <hyperlink ref="F63" r:id="rId61" display="https://upload.wikimedia.org/wikipedia/commons/3/36/Archaeothyris_BW.jpg"/>
    <hyperlink ref="F64" r:id="rId62" display="https://upload.wikimedia.org/wikipedia/commons/6/63/Evolution_of_temperature_in_the_Post-Glacial_period_according_to_Greenland_ice_cores_%28Younger_Dryas%29.jpg"/>
    <hyperlink ref="F65" r:id="rId63" display="https://upload.wikimedia.org/wikipedia/commons/6/66/Ice-core-isotope.png"/>
    <hyperlink ref="F66" r:id="rId64" display="https://upload.wikimedia.org/wikipedia/commons/f/f7/Approximate_chronology_of_Heinrich_events_vs_Dansgaard-Oeschger_events_and_Antarctic_Isotope_Maxima.png"/>
    <hyperlink ref="F67" r:id="rId65" display="https://upload.wikimedia.org/wikipedia/commons/9/9c/Icecore_4.jpg"/>
    <hyperlink ref="F68" r:id="rId66" display="https://upload.wikimedia.org/wikipedia/commons/e/ed/Book_Hexagonal_Icon.svg"/>
    <hyperlink ref="F69" r:id="rId67" display="https://upload.wikimedia.org/wikipedia/commons/8/87/CoolingTower.png"/>
    <hyperlink ref="F70" r:id="rId68" display="https://upload.wikimedia.org/wikipedia/commons/b/bd/AntarcticaDomeCSnow.jpg"/>
    <hyperlink ref="F71" r:id="rId69" display="https://upload.wikimedia.org/wikipedia/commons/b/b4/IceAgeEarth.jpg"/>
    <hyperlink ref="F72" r:id="rId70" display="https://upload.wikimedia.org/wikipedia/commons/8/80/Surface_water_cycle.svg"/>
    <hyperlink ref="F73" r:id="rId71" display="https://upload.wikimedia.org/wikipedia/commons/9/91/Baltoro_glacier_from_air.jpg"/>
    <hyperlink ref="F74" r:id="rId72" display="https://upload.wikimedia.org/wikipedia/commons/0/09/Flag_of_Greenland.svg"/>
    <hyperlink ref="F75" r:id="rId73" display="https://upload.wikimedia.org/wikipedia/commons/c/c2/Manang_site_%2854%29.JPG"/>
    <hyperlink ref="F76" r:id="rId74" display="https://upload.wikimedia.org/wikipedia/commons/e/e5/Glacier_Mass_Balance.png"/>
    <hyperlink ref="F77" r:id="rId75" display="https://upload.wikimedia.org/wikipedia/commons/e/e0/Antarctica_6400px_from_Blue_Marble.jpg"/>
    <hyperlink ref="F78" r:id="rId76" display="https://upload.wikimedia.org/wikipedia/commons/c/c1/2000_Year_Temperature_Comparison.png"/>
    <hyperlink ref="F79" r:id="rId77" display="https://upload.wikimedia.org/wikipedia/commons/d/df/Wikibooks-logo-en-noslogan.svg"/>
    <hyperlink ref="F80" r:id="rId78" display="https://upload.wikimedia.org/wikipedia/commons/f/f8/Global_Temperature_Anomaly.svg"/>
    <hyperlink ref="F81" r:id="rId79" display="https://upload.wikimedia.org/wikipedia/commons/f/f8/Global_Temperature_Anomaly.svg"/>
    <hyperlink ref="F82" r:id="rId80" display="https://upload.wikimedia.org/wikipedia/commons/7/7d/Glacier.zermatt.arp.750pix.jpg"/>
    <hyperlink ref="F83" r:id="rId81" display="https://upload.wikimedia.org/wikipedia/commons/0/0c/Dendrochronological_drill_hg.jpg"/>
    <hyperlink ref="F84" r:id="rId82" display="https://upload.wikimedia.org/wikipedia/commons/8/80/Cobbles_Nash_Point.jpg"/>
    <hyperlink ref="F85" r:id="rId83" display="https://upload.wikimedia.org/wikipedia/commons/8/89/Austria_Klagenfurt_Dome_12.jpg"/>
    <hyperlink ref="F86" r:id="rId84" display="https://upload.wikimedia.org/wikipedia/commons/3/31/USA_declaration_independence.jpg"/>
    <hyperlink ref="F87" r:id="rId85" display="https://upload.wikimedia.org/wikipedia/commons/5/5f/Oral_history_baltimore.jpg"/>
    <hyperlink ref="F88" r:id="rId86" display="https://upload.wikimedia.org/wikipedia/commons/3/30/Palynologie-exemple.jpg"/>
    <hyperlink ref="F89" r:id="rId87" display="https://upload.wikimedia.org/wikipedia/en/thumb/8/80/Wikipedia-logo-v2.svg/1024px-Wikipedia-logo-v2.svg.png"/>
    <hyperlink ref="F90" r:id="rId88" display="https://upload.wikimedia.org/wikipedia/commons/5/59/Splined_epitrochoid.svg"/>
    <hyperlink ref="F91" r:id="rId89" display="https://upload.wikimedia.org/wikipedia/commons/3/3b/World_Map_1689.JPG"/>
    <hyperlink ref="F92" r:id="rId90" display="https://upload.wikimedia.org/wikipedia/commons/4/41/Petroglyph_jqjacobs.jpg"/>
    <hyperlink ref="F93" r:id="rId91" display="https://upload.wikimedia.org/wikipedia/commons/b/b0/Grimspound_circle_1.jpg"/>
    <hyperlink ref="F94" r:id="rId92" display="https://upload.wikimedia.org/wikipedia/commons/2/26/Da_Vinci_Vitruve_Luc_Viatour_%28cropped%29.jpg"/>
    <hyperlink ref="F95" r:id="rId93" display="https://upload.wikimedia.org/wikipedia/commons/e/ec/Mona_Lisa%2C_by_Leonardo_da_Vinci%2C_from_C2RMF_retouched.jpg"/>
    <hyperlink ref="F96" r:id="rId94" display="https://upload.wikimedia.org/wikipedia/commons/a/a4/USMC-110806-M-IX060-148.jpg"/>
    <hyperlink ref="F97" r:id="rId95" display="https://upload.wikimedia.org/wikipedia/en/8/8a/OOjs_UI_icon_edit-ltr-progressive.svg"/>
    <hyperlink ref="F98" r:id="rId96" display="https://upload.wikimedia.org/wikipedia/en/4/48/Folder_Hexagonal_Icon.svg"/>
    <hyperlink ref="F99" r:id="rId97" display="https://upload.wikimedia.org/wikipedia/en/thumb/8/80/Wikipedia-logo-v2.svg/1024px-Wikipedia-logo-v2.svg.png"/>
    <hyperlink ref="F100" r:id="rId98" display="https://upload.wikimedia.org/wikipedia/commons/9/9c/Phanerozoic_Climate_Change.png"/>
    <hyperlink ref="F101" r:id="rId99" display="https://upload.wikimedia.org/wikipedia/commons/c/ca/Holocene_Temperature_Variations.png"/>
    <hyperlink ref="F102" r:id="rId100" display="https://upload.wikimedia.org/wikipedia/commons/1/1b/Allosaurus_Jardin_des_Plantes.png"/>
    <hyperlink ref="F103" r:id="rId101" display="https://upload.wikimedia.org/wikipedia/commons/4/42/Northern_icesheet_hg.png"/>
    <hyperlink ref="F104" r:id="rId102" display="https://upload.wikimedia.org/wikipedia/commons/e/e0/Alethopteris_serli_and_Neuropteris_sp.%2C_Carboniferous_%28Pennsylvanian%29%2C_Llewellyn_Formation%2C_St._Clair%2C_Schuykill_County%2C_Pennsylvania%2C_USA_-_Houston_Museum_of_Natural_Science_-_DSC01757.JPG"/>
    <hyperlink ref="F105" r:id="rId103" display="https://upload.wikimedia.org/wikipedia/commons/0/03/Oxygenation-atm-2.svg"/>
    <hyperlink ref="F106" r:id="rId104" display="https://upload.wikimedia.org/wikipedia/commons/a/a7/Sahara_satellite_hires.jpg"/>
    <hyperlink ref="F107" r:id="rId105" display="https://upload.wikimedia.org/wikipedia/commons/5/54/Sun_white.jpg"/>
    <hyperlink ref="F108" r:id="rId106" display="https://upload.wikimedia.org/wikipedia/commons/8/87/%22EDC_TempCO2Dust%22.svg"/>
    <hyperlink ref="F109" r:id="rId107" display="https://upload.wikimedia.org/wikipedia/commons/e/ee/Tulip_Stamen_Tip.jpg"/>
    <hyperlink ref="F110" r:id="rId108" display="https://upload.wikimedia.org/wikipedia/commons/7/70/MOD13A2_M_NDVI.ogv"/>
    <hyperlink ref="F111" r:id="rId109" display="https://upload.wikimedia.org/wikipedia/commons/a/ab/Palais_de_la_Decouverte_Tyrannosaurus_rex_p1050042.jpg"/>
    <hyperlink ref="F112" r:id="rId110" display="https://upload.wikimedia.org/wikipedia/commons/8/8b/Sulfuric-acid-2D-dimensions.svg"/>
    <hyperlink ref="F113" r:id="rId111" display="https://upload.wikimedia.org/wikipedia/commons/3/31/Diatoms_through_the_microscope.jpg"/>
    <hyperlink ref="F114" r:id="rId112" display="https://upload.wikimedia.org/wikipedia/en/thumb/8/80/Wikipedia-logo-v2.svg/1024px-Wikipedia-logo-v2.svg.png"/>
    <hyperlink ref="F115" r:id="rId113" display="https://upload.wikimedia.org/wikipedia/commons/7/77/Geologic_Clock_with_events_and_periods.svg"/>
    <hyperlink ref="F116" r:id="rId114" display="https://upload.wikimedia.org/wikipedia/commons/1/14/2ndEarlOfHardwicke.jpg"/>
    <hyperlink ref="F117" r:id="rId115" display="https://upload.wikimedia.org/wikipedia/en/4/4a/Commons-logo.svg"/>
    <hyperlink ref="F118" r:id="rId116" display="https://upload.wikimedia.org/wikipedia/commons/b/b8/Amusium_cristatum_Cyprus.jpg"/>
    <hyperlink ref="F119" r:id="rId117" display="https://upload.wikimedia.org/wikipedia/commons/8/8e/Pangea_animation_03.gif"/>
    <hyperlink ref="F120" r:id="rId118" display="https://upload.wikimedia.org/wikipedia/commons/1/19/Golfstrom.jpg"/>
    <hyperlink ref="F121" r:id="rId119" display="https://upload.wikimedia.org/wikipedia/commons/0/06/Extinction_intensity.svg"/>
    <hyperlink ref="F122" r:id="rId120" display="https://upload.wikimedia.org/wikipedia/commons/a/ae/NASA_seal.svg"/>
    <hyperlink ref="F123" r:id="rId121" display="https://upload.wikimedia.org/wikipedia/commons/7/7d/Diagram_of_the_life_of_Sun-like_stars.jpg"/>
    <hyperlink ref="F124" r:id="rId122" display="https://upload.wikimedia.org/wikipedia/en/b/b4/Ambox_important.svg"/>
    <hyperlink ref="F125" r:id="rId123" display="https://upload.wikimedia.org/wikipedia/en/4/4a/Commons-logo.svg"/>
    <hyperlink ref="F126" r:id="rId124" display="https://upload.wikimedia.org/wikipedia/commons/2/29/Global_Cooling_Map.png"/>
    <hyperlink ref="F127" r:id="rId125" display="https://upload.wikimedia.org/wikipedia/commons/4/44/Seawifs_global_biosphere.jpg"/>
    <hyperlink ref="F128" r:id="rId126" display="https://upload.wikimedia.org/wikipedia/commons/b/ba/Circum-Arctic_Map_of_Permafrost_and_Ground_Ice_Conditions.png"/>
    <hyperlink ref="F129" r:id="rId127" display="https://upload.wikimedia.org/wikipedia/commons/7/7e/World_water_distribution.png"/>
    <hyperlink ref="F130" r:id="rId128" display="https://upload.wikimedia.org/wikipedia/commons/2/24/Yucatan_chix_crater.jpg"/>
    <hyperlink ref="F131" r:id="rId129" display="https://upload.wikimedia.org/wikipedia/commons/d/d3/ESO-M87.jpg"/>
    <hyperlink ref="F132" r:id="rId130" display="https://upload.wikimedia.org/wikipedia/commons/0/0a/Carved_by_Massive_Stars.jpg"/>
    <hyperlink ref="F133" r:id="rId131" display="https://upload.wikimedia.org/wikipedia/commons/a/aa/Lock-red-alt-2.svg"/>
    <hyperlink ref="F134" r:id="rId132" display="https://upload.wikimedia.org/wikipedia/commons/6/67/HR-diag-no-text-2.svg"/>
    <hyperlink ref="F135" r:id="rId133" display="https://upload.wikimedia.org/wikipedia/commons/0/0f/Seal_of_the_United_States_Geological_Survey.svg"/>
    <hyperlink ref="F136" r:id="rId134" display="https://upload.wikimedia.org/wikipedia/commons/0/0f/Seal_of_the_United_States_Geological_Survey.svg"/>
    <hyperlink ref="F137" r:id="rId135" display="https://upload.wikimedia.org/wikipedia/commons/3/30/Impacts_of_global_warming_2_svg.svg"/>
    <hyperlink ref="F138" r:id="rId136" display="https://upload.wikimedia.org/wikipedia/commons/7/76/Blue_Linckia_Starfish.JPG"/>
    <hyperlink ref="F139" r:id="rId137" display="https://upload.wikimedia.org/wikipedia/commons/2/23/Georgia_Aquarium_-_Giant_Grouper_edit.jpg"/>
    <hyperlink ref="F140" r:id="rId138" display="https://upload.wikimedia.org/wikipedia/commons/f/f6/Pacific_Ocean_-_en.png"/>
    <hyperlink ref="F141" r:id="rId139" display="https://upload.wikimedia.org/wikipedia/commons/1/1b/Atlantic_Ocean_location_map.svg"/>
    <hyperlink ref="F142" r:id="rId140" display="https://upload.wikimedia.org/wikipedia/commons/d/d5/Carbon_cycle.jpg"/>
    <hyperlink ref="F143" r:id="rId141" display="https://upload.wikimedia.org/wikipedia/commons/b/b8/ENSO_-_normal.svg"/>
    <hyperlink ref="F144" r:id="rId142" display="https://upload.wikimedia.org/wikipedia/commons/5/53/MODIS_-_Great_Britain_and_Ireland_-_2012-06-04_during_heat_wave.jpg"/>
    <hyperlink ref="F145" r:id="rId143" display="https://upload.wikimedia.org/wikipedia/commons/0/07/3-Devils-grade-Moses-Coulee-Cattle-Feed-Lot-PB110016.JPG"/>
    <hyperlink ref="F146" r:id="rId144" display="https://upload.wikimedia.org/wikipedia/commons/0/02/Flood_Basalt_Map.jpg"/>
    <hyperlink ref="F147" r:id="rId145" display="https://upload.wikimedia.org/wikipedia/commons/1/1b/65_Myr_Climate_Change.png"/>
    <hyperlink ref="F148" r:id="rId146" display="https://upload.wikimedia.org/wikipedia/commons/9/9c/Brown_Bluff-2016-Tabarin_Peninsula%E2%80%93Volcanic_tephra.jpg"/>
    <hyperlink ref="F149" r:id="rId147" display="https://upload.wikimedia.org/wikipedia/commons/7/78/Mount_Tambora_Volcano%2C_Sumbawa_Island%2C_Indonesia.jpg"/>
    <hyperlink ref="F150" r:id="rId148" display="https://upload.wikimedia.org/wikipedia/commons/6/6b/Endeavour_silhouette_STS-130.jpg"/>
    <hyperlink ref="F151" r:id="rId149" display="https://upload.wikimedia.org/wikipedia/commons/3/3f/Pinatubo91eruption_clark_air_base.jpg"/>
    <hyperlink ref="F152" r:id="rId150" display="https://upload.wikimedia.org/wikipedia/commons/3/3d/El_Chich%C3%B3n.jpg"/>
    <hyperlink ref="F153" r:id="rId151" display="https://upload.wikimedia.org/wikipedia/commons/4/42/Plume_from_eruption_of_Chaiten_volcano%2C_Chile.jpg"/>
    <hyperlink ref="F154" r:id="rId152" display="https://upload.wikimedia.org/wikipedia/commons/6/62/American_Geophysical_Union_building%2C_front_entrance.jpg"/>
    <hyperlink ref="F155" r:id="rId153" display="https://upload.wikimedia.org/wikipedia/commons/3/3f/Pinatubo91eruption_clark_air_base.jpg"/>
    <hyperlink ref="F156" r:id="rId154" display="https://upload.wikimedia.org/wikipedia/en/thumb/8/80/Wikipedia-logo-v2.svg/1024px-Wikipedia-logo-v2.svg.png"/>
    <hyperlink ref="F157" r:id="rId155" display="https://upload.wikimedia.org/wikipedia/en/4/4a/Commons-logo.svg"/>
    <hyperlink ref="F158" r:id="rId156" display="https://upload.wikimedia.org/wikipedia/commons/9/90/CERN-aerial_1.jpg"/>
    <hyperlink ref="F159" r:id="rId157" display="https://upload.wikimedia.org/wikipedia/commons/0/0e/Closed_Access_logo_transparent.svg"/>
    <hyperlink ref="F160" r:id="rId158" display="https://upload.wikimedia.org/wikipedia/commons/5/5e/Solar_Cycle_Prediction.gif"/>
    <hyperlink ref="F161" r:id="rId159" display="https://upload.wikimedia.org/wikipedia/commons/8/8b/Cosmic_ray_flux_versus_particle_energy.svg"/>
    <hyperlink ref="F162" r:id="rId160" display="https://upload.wikimedia.org/wikipedia/commons/1/18/Albedo-e_hg.svg"/>
    <hyperlink ref="F163" r:id="rId161" display="https://upload.wikimedia.org/wikipedia/commons/c/c6/Temperature_schematic_of_inner_Earth.jpg"/>
    <hyperlink ref="F164" r:id="rId162" display="https://upload.wikimedia.org/wikipedia/en/thumb/8/80/Wikipedia-logo-v2.svg/1024px-Wikipedia-logo-v2.svg.png"/>
    <hyperlink ref="F165" r:id="rId163" display="https://upload.wikimedia.org/wikipedia/commons/8/81/Pm-map.png"/>
    <hyperlink ref="F166" r:id="rId164" display="https://upload.wikimedia.org/wikipedia/commons/8/8e/Pangea_animation_03.gif"/>
    <hyperlink ref="F167" r:id="rId165" display="https://upload.wikimedia.org/wikipedia/commons/4/4c/Thermohaline_Circulation_2.png"/>
    <hyperlink ref="F168" r:id="rId166" display="https://upload.wikimedia.org/wikipedia/commons/e/e0/Antarctica_6400px_from_Blue_Marble.jpg"/>
    <hyperlink ref="F169" r:id="rId167" display="https://upload.wikimedia.org/wikipedia/commons/f/f8/Ice_Age_Temperature.png"/>
    <hyperlink ref="F170" r:id="rId168" display="https://upload.wikimedia.org/wikipedia/commons/7/79/NOAA_logo.svg"/>
    <hyperlink ref="F171" r:id="rId169" display="https://upload.wikimedia.org/wikipedia/commons/b/b3/Climate-system.jpg"/>
    <hyperlink ref="F172" r:id="rId170" display="https://upload.wikimedia.org/wikipedia/commons/8/8a/Plates_tect2_en.svg"/>
    <hyperlink ref="F173" r:id="rId171" display="https://upload.wikimedia.org/wikipedia/commons/1/19/Bolivia-Deforestation-EO.JPG"/>
    <hyperlink ref="F174" r:id="rId172" display="https://upload.wikimedia.org/wikipedia/commons/d/d3/Coptotermes_formosanus_shiraki_USGov_k8204-7.jpg"/>
    <hyperlink ref="F175" r:id="rId173" display="https://upload.wikimedia.org/wikipedia/commons/c/cb/Planets2013.svg"/>
    <hyperlink ref="F176" r:id="rId174" display="https://upload.wikimedia.org/wikipedia/commons/d/d4/CH_cow_2_cropped.jpg"/>
    <hyperlink ref="F177" r:id="rId175" display="https://upload.wikimedia.org/wikipedia/commons/2/2b/Abomasum_%28PSF%29.png"/>
    <hyperlink ref="F178" r:id="rId176" display="https://upload.wikimedia.org/wikipedia/commons/7/79/Geological_time_spiral.png"/>
    <hyperlink ref="F179" r:id="rId177" display="https://upload.wikimedia.org/wikipedia/en/thumb/8/80/Wikipedia-logo-v2.svg/1024px-Wikipedia-logo-v2.svg.png"/>
    <hyperlink ref="F180" r:id="rId178" display="https://upload.wikimedia.org/wikipedia/commons/b/b6/Coal.jpg"/>
    <hyperlink ref="F181" r:id="rId179" display="https://upload.wikimedia.org/wikipedia/commons/9/91/Gmelina_leaves_forest_floor.JPG"/>
    <hyperlink ref="F182" r:id="rId180" display="https://upload.wikimedia.org/wikipedia/commons/f/f3/Micro-climate_on_rock_at_Sunrise-on-_Sea.jpg"/>
    <hyperlink ref="F183" r:id="rId181" display="https://upload.wikimedia.org/wikipedia/commons/b/bf/Aegopodium_podagraria1_ies.jpg"/>
    <hyperlink ref="F184" r:id="rId182" display="https://upload.wikimedia.org/wikipedia/commons/f/f0/2007_Arctic_Sea_Ice.jpg"/>
    <hyperlink ref="F185" r:id="rId183" display="https://upload.wikimedia.org/wikipedia/commons/3/30/Palynologie-exemple.jpg"/>
    <hyperlink ref="F186" r:id="rId184" display="https://upload.wikimedia.org/wikipedia/commons/b/b8/Oceanus.png"/>
    <hyperlink ref="F187" r:id="rId185" display="https://upload.wikimedia.org/wikipedia/commons/f/f6/ALVIN_submersible.jpg"/>
    <hyperlink ref="F188" r:id="rId186" display="https://upload.wikimedia.org/wikipedia/commons/f/fb/Sun_in_February_%28black_version%29.jpg"/>
    <hyperlink ref="F189" r:id="rId187" display="https://upload.wikimedia.org/wikipedia/commons/8/87/Horse_Manure_and_Hay_Detritus.jpg"/>
    <hyperlink ref="F190" r:id="rId188" display="https://upload.wikimedia.org/wikipedia/commons/7/7e/Canicule_Europe_2003.jpg"/>
    <hyperlink ref="F191" r:id="rId189" display="https://upload.wikimedia.org/wikipedia/commons/1/13/KharazaArch.jpg"/>
    <hyperlink ref="F192" r:id="rId190" display="https://upload.wikimedia.org/wikipedia/commons/9/92/NASA-Satellite-sea-level-rise-observations-1993-Nov-2018.jpg"/>
    <hyperlink ref="F193" r:id="rId191" display="https://upload.wikimedia.org/wikipedia/commons/9/92/Earth%E2%80%99s_Energy_Budget_Incoming_Solar_Radiation_NASA.jpg"/>
    <hyperlink ref="F194" r:id="rId192" display="https://upload.wikimedia.org/wikipedia/commons/0/0c/Dendrochronological_drill_hg.jpg"/>
    <hyperlink ref="F195" r:id="rId193" display="https://upload.wikimedia.org/wikipedia/commons/9/91/NGC_4452.jpg"/>
    <hyperlink ref="F196" r:id="rId194" display="https://upload.wikimedia.org/wikipedia/commons/1/18/Sirius_A_and_B_Hubble_photo.editted.PNG"/>
    <hyperlink ref="F197" r:id="rId195" display="https://upload.wikimedia.org/wikipedia/commons/2/28/Sunspot_Numbers.png"/>
    <hyperlink ref="F198" r:id="rId196" display="https://upload.wikimedia.org/wikipedia/en/thumb/8/80/Wikipedia-logo-v2.svg/1024px-Wikipedia-logo-v2.svg.png"/>
    <hyperlink ref="F199" r:id="rId197" display="https://upload.wikimedia.org/wikipedia/commons/9/92/Earth%E2%80%99s_Energy_Budget_Incoming_Solar_Radiation_NASA.jpg"/>
    <hyperlink ref="F200" r:id="rId198" display="https://upload.wikimedia.org/wikipedia/commons/1/1f/The_Keck_Center_of_the_National_Academies_by_Matthew_Bisanz.JPG"/>
    <hyperlink ref="F201" r:id="rId199" display="https://upload.wikimedia.org/wikipedia/commons/9/99/Wiktionary-logo-en-v2.svg"/>
    <hyperlink ref="F202" r:id="rId200" display="https://upload.wikimedia.org/wikipedia/commons/0/0c/Be-140g.jpg"/>
    <hyperlink ref="F203" r:id="rId201" display="https://upload.wikimedia.org/wikipedia/commons/a/a4/Amfm3-en-de.gif"/>
    <hyperlink ref="F204" r:id="rId202" display="https://upload.wikimedia.org/wikipedia/commons/b/bc/Soyuz_TMA-7_spacecraft2edit1.jpg"/>
    <hyperlink ref="F205" r:id="rId203" display="https://upload.wikimedia.org/wikipedia/commons/2/22/Carnot_heat_engine_2.svg"/>
    <hyperlink ref="F206" r:id="rId204" display="https://upload.wikimedia.org/wikipedia/en/thumb/8/80/Wikipedia-logo-v2.svg/1024px-Wikipedia-logo-v2.svg.png"/>
    <hyperlink ref="F207" r:id="rId205" display="https://upload.wikimedia.org/wikipedia/commons/f/f8/Global_Temperature_Anomaly.svg"/>
    <hyperlink ref="F208" r:id="rId206" display="https://upload.wikimedia.org/wikipedia/commons/5/57/3-Pointer_Altimeter.svg"/>
    <hyperlink ref="F209" r:id="rId207" display="https://upload.wikimedia.org/wikipedia/commons/e/ee/ShipTracks_MODIS_2005may11.jpg"/>
    <hyperlink ref="F210" r:id="rId208" display="https://upload.wikimedia.org/wikipedia/commons/b/b1/Global_Climate_Model.png"/>
    <hyperlink ref="F211" r:id="rId209" display="https://upload.wikimedia.org/wikipedia/commons/b/b7/PDO_Pattern.png"/>
    <hyperlink ref="F212" r:id="rId210" display="https://upload.wikimedia.org/wikipedia/en/9/98/Soi-map.png"/>
    <hyperlink ref="F213" r:id="rId211" display="https://upload.wikimedia.org/wikipedia/commons/6/6d/Heavy_mist.jpg"/>
    <hyperlink ref="F214" r:id="rId212" display="https://upload.wikimedia.org/wikipedia/commons/f/f8/Ice_Age_Temperature.png"/>
    <hyperlink ref="F215" r:id="rId213" display="https://upload.wikimedia.org/wikipedia/commons/9/92/AMO_Pattern.png"/>
    <hyperlink ref="F216" r:id="rId214" display="https://upload.wikimedia.org/wikipedia/commons/9/97/The_Earth_seen_from_Apollo_17.jpg"/>
    <hyperlink ref="F217" r:id="rId215" display="https://upload.wikimedia.org/wikipedia/commons/b/bb/The-NASA-Earth%27s-Energy-Budget-Poster-Radiant-Energy-System-satellite-infrared-radiation-fluxes.jpg"/>
    <hyperlink ref="F218" r:id="rId216" display="https://upload.wikimedia.org/wikipedia/commons/6/61/Alfa_beta_gamma_radiation_penetration.svg"/>
    <hyperlink ref="F219" r:id="rId217" display="https://upload.wikimedia.org/wikipedia/commons/8/8c/Earth%27s_atmosphere.svg"/>
    <hyperlink ref="F220" r:id="rId218" display="https://upload.wikimedia.org/wikipedia/en/thumb/8/80/Wikipedia-logo-v2.svg/1024px-Wikipedia-logo-v2.svg.png"/>
    <hyperlink ref="AE3" r:id="rId219" display="http://en.wikipedia.org/wiki/Climate_change"/>
    <hyperlink ref="AE5" r:id="rId220" display="http://en.wikipedia.org/wiki/SourceWatch"/>
    <hyperlink ref="AE7" r:id="rId221" display="http://en.wikipedia.org/wiki/Anthropocene"/>
    <hyperlink ref="AE8" r:id="rId222" display="http://en.wikipedia.org/wiki/desertification"/>
    <hyperlink ref="AE9" r:id="rId223" display="http://en.wikipedia.org/wiki/Arctic"/>
    <hyperlink ref="AE10" r:id="rId224" display="http://en.wikipedia.org/wiki/Antarctica"/>
    <hyperlink ref="AE11" r:id="rId225" display="http://en.wikipedia.org/wiki/Earth"/>
    <hyperlink ref="AE13" r:id="rId226" display="http://en.wikipedia.org/wiki/methane"/>
    <hyperlink ref="AE17" r:id="rId227" display="http://en.wikipedia.org/wiki/climate"/>
    <hyperlink ref="AE18" r:id="rId228" display="http://en.wikipedia.org/wiki/atmosphere"/>
    <hyperlink ref="AE21" r:id="rId229" display="http://en.wikipedia.org/wiki/limestone"/>
    <hyperlink ref="AE22" r:id="rId230" display="http://en.wikipedia.org/wiki/ecosystem"/>
    <hyperlink ref="AE24" r:id="rId231" display="http://en.wikipedia.org/wiki/photosynthesis"/>
    <hyperlink ref="AE31" r:id="rId232" display="http://en.wikipedia.org/wiki/evaporation"/>
    <hyperlink ref="AE32" r:id="rId233" display="http://en.wikipedia.org/wiki/NOAA"/>
    <hyperlink ref="AE34" r:id="rId234" display="http://en.wikipedia.org/wiki/IPCC"/>
    <hyperlink ref="AE36" r:id="rId235" display="http://en.wikipedia.org/wiki/cryosphere"/>
    <hyperlink ref="AE37" r:id="rId236" display="http://en.wikipedia.org/wiki/weather"/>
    <hyperlink ref="AE42" r:id="rId237" display="http://en.wikipedia.org/wiki/Pangaea"/>
    <hyperlink ref="AE44" r:id="rId238" display="http://en.wikipedia.org/wiki/autotrophs"/>
    <hyperlink ref="AE50" r:id="rId239" display="http://en.wikipedia.org/wiki/Ecosystems"/>
    <hyperlink ref="AE51" r:id="rId240" display="http://en.wikipedia.org/wiki/δ18O"/>
    <hyperlink ref="AE53" r:id="rId241" display="http://en.wikipedia.org/wiki/coral"/>
    <hyperlink ref="AE55" r:id="rId242" display="http://en.wikipedia.org/wiki/precession"/>
    <hyperlink ref="AE56" r:id="rId243" display="http://en.wikipedia.org/wiki/ooids"/>
    <hyperlink ref="AE61" r:id="rId244" display="http://en.wikipedia.org/wiki/beetle"/>
    <hyperlink ref="AE62" r:id="rId245" display="http://en.wikipedia.org/wiki/Holocene"/>
    <hyperlink ref="AE63" r:id="rId246" display="http://en.wikipedia.org/wiki/Carboniferous"/>
    <hyperlink ref="AE72" r:id="rId247" display="http://en.wikipedia.org/wiki/evapotranspiration"/>
    <hyperlink ref="AE73" r:id="rId248" display="http://en.wikipedia.org/wiki/Glacier"/>
    <hyperlink ref="AE74" r:id="rId249" display="http://en.wikipedia.org/wiki/Greenland"/>
    <hyperlink ref="AE75" r:id="rId250" display="http://en.wikipedia.org/wiki/moraine"/>
    <hyperlink ref="AE79" r:id="rId251" display="http://en.wikipedia.org/wiki/dendroclimatology"/>
    <hyperlink ref="AE83" r:id="rId252" display="http://en.wikipedia.org/wiki/dendrochronology"/>
    <hyperlink ref="AE84" r:id="rId253" display="http://en.wikipedia.org/wiki/sediment"/>
    <hyperlink ref="AE85" r:id="rId254" display="http://en.wikipedia.org/wiki/AD"/>
    <hyperlink ref="AE88" r:id="rId255" display="http://en.wikipedia.org/wiki/Palynology"/>
    <hyperlink ref="AE89" r:id="rId256" display="http://en.wikipedia.org/wiki/Archaeological"/>
    <hyperlink ref="AE90" r:id="rId257" display="http://en.wikipedia.org/wiki/interpolation"/>
    <hyperlink ref="AE91" r:id="rId258" display="http://en.wikipedia.org/wiki/map"/>
    <hyperlink ref="AE94" r:id="rId259" display="http://en.wikipedia.org/wiki/drawing"/>
    <hyperlink ref="AE95" r:id="rId260" display="http://en.wikipedia.org/wiki/painting"/>
    <hyperlink ref="AE96" r:id="rId261" display="http://en.wikipedia.org/wiki/cement"/>
    <hyperlink ref="AE98" r:id="rId262" display="http://en.wikipedia.org/wiki/chronicle"/>
    <hyperlink ref="AE99" r:id="rId263" display="http://en.wikipedia.org/wiki/sagas"/>
    <hyperlink ref="AE106" r:id="rId264" display="http://en.wikipedia.org/wiki/Sahara"/>
    <hyperlink ref="AE107" r:id="rId265" display="http://en.wikipedia.org/wiki/Sun"/>
    <hyperlink ref="AE108" r:id="rId266" display="http://en.wikipedia.org/wiki/Paleoclimatology"/>
    <hyperlink ref="AE109" r:id="rId267" display="http://en.wikipedia.org/wiki/pollen"/>
    <hyperlink ref="AE110" r:id="rId268" display="http://en.wikipedia.org/wiki/vegetation"/>
    <hyperlink ref="AE111" r:id="rId269" display="http://en.wikipedia.org/wiki/microfossil"/>
    <hyperlink ref="AE113" r:id="rId270" display="http://en.wikipedia.org/wiki/phytoplankton"/>
    <hyperlink ref="AE118" r:id="rId271" display="http://en.wikipedia.org/wiki/Pliocene"/>
    <hyperlink ref="AE119" r:id="rId272" display="http://en.wikipedia.org/wiki/supercontinent"/>
    <hyperlink ref="AE122" r:id="rId273" display="http://en.wikipedia.org/wiki/NASA"/>
    <hyperlink ref="AE124" r:id="rId274" display="http://en.wikipedia.org/wiki/Archean"/>
    <hyperlink ref="AE125" r:id="rId275" display="http://en.wikipedia.org/wiki/Hadean"/>
    <hyperlink ref="AE127" r:id="rId276" display="http://en.wikipedia.org/wiki/biosphere"/>
    <hyperlink ref="AE128" r:id="rId277" display="http://en.wikipedia.org/wiki/permafrost"/>
    <hyperlink ref="AE129" r:id="rId278" display="http://en.wikipedia.org/wiki/hydrosphere"/>
    <hyperlink ref="AE139" r:id="rId279" display="http://en.wikipedia.org/wiki/fish"/>
    <hyperlink ref="AE140" r:id="rId280" display="http://en.wikipedia.org/wiki/Pacific"/>
    <hyperlink ref="AE141" r:id="rId281" display="http://en.wikipedia.org/wiki/Atlantic"/>
    <hyperlink ref="AE144" r:id="rId282" display="http://en.wikipedia.org/wiki/island"/>
    <hyperlink ref="AE148" r:id="rId283" display="http://en.wikipedia.org/wiki/tephra"/>
    <hyperlink ref="AE150" r:id="rId284" display="http://en.wikipedia.org/wiki/stratosphere"/>
    <hyperlink ref="AE151" r:id="rId285" display="http://en.wikipedia.org/wiki/Pinatubo"/>
    <hyperlink ref="AE157" r:id="rId286" display="http://en.wikipedia.org/wiki/ion"/>
    <hyperlink ref="AE158" r:id="rId287" display="http://en.wikipedia.org/wiki/CERN"/>
    <hyperlink ref="AE162" r:id="rId288" display="http://en.wikipedia.org/wiki/albedo"/>
    <hyperlink ref="AE163" r:id="rId289" display="http://en.wikipedia.org/wiki/geothermal"/>
    <hyperlink ref="AE169" r:id="rId290" display="http://en.wikipedia.org/wiki/interglacial"/>
    <hyperlink ref="AE172" r:id="rId291" display="http://en.wikipedia.org/wiki/lithosphere"/>
    <hyperlink ref="AE173" r:id="rId292" display="http://en.wikipedia.org/wiki/deforestation"/>
    <hyperlink ref="AE174" r:id="rId293" display="http://en.wikipedia.org/wiki/termite"/>
    <hyperlink ref="AE176" r:id="rId294" display="http://en.wikipedia.org/wiki/cattle"/>
    <hyperlink ref="AE177" r:id="rId295" display="http://en.wikipedia.org/wiki/ruminant"/>
    <hyperlink ref="AE178" r:id="rId296" display="http://en.wikipedia.org/wiki/Permo-Carboniferous"/>
    <hyperlink ref="AE179" r:id="rId297" display="http://en.wikipedia.org/wiki/glaciation"/>
    <hyperlink ref="AE182" r:id="rId298" display="http://en.wikipedia.org/wiki/microclimate"/>
    <hyperlink ref="AE185" r:id="rId299" display="http://en.wikipedia.org/wiki/palynomorph"/>
    <hyperlink ref="AE188" r:id="rId300" display="http://en.wikipedia.org/wiki/energy"/>
    <hyperlink ref="AE189" r:id="rId301" display="http://en.wikipedia.org/wiki/detritus"/>
    <hyperlink ref="AE191" r:id="rId302" display="http://en.wikipedia.org/wiki/weathering"/>
    <hyperlink ref="AE201" r:id="rId303" display="http://en.wikipedia.org/wiki/ton"/>
    <hyperlink ref="AE202" r:id="rId304" display="http://en.wikipedia.org/wiki/beryllium"/>
    <hyperlink ref="AE203" r:id="rId305" display="http://en.wikipedia.org/wiki/modulation"/>
    <hyperlink ref="AE204" r:id="rId306" display="http://en.wikipedia.org/wiki/satellite"/>
    <hyperlink ref="AE208" r:id="rId307" display="http://en.wikipedia.org/wiki/altimeter"/>
    <hyperlink ref="AE209" r:id="rId308" display="http://en.wikipedia.org/wiki/climatology"/>
    <hyperlink ref="AE213" r:id="rId309" display="http://en.wikipedia.org/wiki/aerosols"/>
    <hyperlink ref="AE218" r:id="rId310" display="http://en.wikipedia.org/wiki/radiation"/>
  </hyperlinks>
  <printOptions/>
  <pageMargins left="0.7" right="0.7" top="0.75" bottom="0.75" header="0.3" footer="0.3"/>
  <pageSetup horizontalDpi="600" verticalDpi="600" orientation="portrait" r:id="rId314"/>
  <legacyDrawing r:id="rId312"/>
  <tableParts>
    <tablePart r:id="rId3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 min="42" max="42" width="11.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1249</v>
      </c>
      <c r="Z2" s="13" t="s">
        <v>1257</v>
      </c>
      <c r="AA2" s="13" t="s">
        <v>1265</v>
      </c>
      <c r="AB2" s="13" t="s">
        <v>1278</v>
      </c>
      <c r="AC2" s="13" t="s">
        <v>1287</v>
      </c>
      <c r="AD2" s="13" t="s">
        <v>1302</v>
      </c>
      <c r="AE2" s="13" t="s">
        <v>1303</v>
      </c>
      <c r="AF2" s="13" t="s">
        <v>1311</v>
      </c>
      <c r="AG2" s="52" t="s">
        <v>1338</v>
      </c>
      <c r="AH2" s="52" t="s">
        <v>1339</v>
      </c>
      <c r="AI2" s="52" t="s">
        <v>1340</v>
      </c>
      <c r="AJ2" s="52" t="s">
        <v>1341</v>
      </c>
      <c r="AK2" s="52" t="s">
        <v>1342</v>
      </c>
      <c r="AL2" s="52" t="s">
        <v>1343</v>
      </c>
      <c r="AM2" s="52" t="s">
        <v>1344</v>
      </c>
      <c r="AN2" s="52" t="s">
        <v>1345</v>
      </c>
      <c r="AO2" s="52" t="s">
        <v>1348</v>
      </c>
      <c r="AP2" s="13" t="s">
        <v>1359</v>
      </c>
    </row>
    <row r="3" spans="1:42" ht="15">
      <c r="A3" s="81" t="s">
        <v>1212</v>
      </c>
      <c r="B3" s="66" t="s">
        <v>1218</v>
      </c>
      <c r="C3" s="66" t="s">
        <v>56</v>
      </c>
      <c r="D3" s="97"/>
      <c r="E3" s="97"/>
      <c r="F3" s="98" t="s">
        <v>1212</v>
      </c>
      <c r="G3" s="99"/>
      <c r="H3" s="99"/>
      <c r="I3" s="100">
        <v>3</v>
      </c>
      <c r="J3" s="101"/>
      <c r="K3" s="48">
        <v>72</v>
      </c>
      <c r="L3" s="48">
        <v>166</v>
      </c>
      <c r="M3" s="48">
        <v>0</v>
      </c>
      <c r="N3" s="48">
        <v>166</v>
      </c>
      <c r="O3" s="48">
        <v>0</v>
      </c>
      <c r="P3" s="49">
        <v>0.07096774193548387</v>
      </c>
      <c r="Q3" s="49">
        <v>0.13253012048192772</v>
      </c>
      <c r="R3" s="48">
        <v>1</v>
      </c>
      <c r="S3" s="48">
        <v>0</v>
      </c>
      <c r="T3" s="48">
        <v>72</v>
      </c>
      <c r="U3" s="48">
        <v>166</v>
      </c>
      <c r="V3" s="48">
        <v>2</v>
      </c>
      <c r="W3" s="49">
        <v>1.912423</v>
      </c>
      <c r="X3" s="49">
        <v>0.03247261345852895</v>
      </c>
      <c r="Y3" s="78"/>
      <c r="Z3" s="78"/>
      <c r="AA3" s="78"/>
      <c r="AB3" s="107" t="s">
        <v>1279</v>
      </c>
      <c r="AC3" s="107" t="s">
        <v>1279</v>
      </c>
      <c r="AD3" s="107"/>
      <c r="AE3" s="107"/>
      <c r="AF3" s="107"/>
      <c r="AG3" s="112">
        <v>0</v>
      </c>
      <c r="AH3" s="114">
        <v>0</v>
      </c>
      <c r="AI3" s="112">
        <v>0</v>
      </c>
      <c r="AJ3" s="114">
        <v>0</v>
      </c>
      <c r="AK3" s="112">
        <v>0</v>
      </c>
      <c r="AL3" s="114">
        <v>0</v>
      </c>
      <c r="AM3" s="112">
        <v>0</v>
      </c>
      <c r="AN3" s="114">
        <v>0</v>
      </c>
      <c r="AO3" s="112">
        <v>0</v>
      </c>
      <c r="AP3" s="107">
        <v>1</v>
      </c>
    </row>
    <row r="4" spans="1:42" ht="15">
      <c r="A4" s="81" t="s">
        <v>1213</v>
      </c>
      <c r="B4" s="66" t="s">
        <v>1219</v>
      </c>
      <c r="C4" s="66" t="s">
        <v>56</v>
      </c>
      <c r="D4" s="102"/>
      <c r="E4" s="102"/>
      <c r="F4" s="103" t="s">
        <v>1213</v>
      </c>
      <c r="G4" s="104"/>
      <c r="H4" s="104"/>
      <c r="I4" s="105">
        <v>4</v>
      </c>
      <c r="J4" s="105"/>
      <c r="K4" s="48">
        <v>54</v>
      </c>
      <c r="L4" s="48">
        <v>298</v>
      </c>
      <c r="M4" s="48">
        <v>0</v>
      </c>
      <c r="N4" s="48">
        <v>298</v>
      </c>
      <c r="O4" s="48">
        <v>1</v>
      </c>
      <c r="P4" s="49">
        <v>0.14671814671814673</v>
      </c>
      <c r="Q4" s="49">
        <v>0.2558922558922559</v>
      </c>
      <c r="R4" s="48">
        <v>1</v>
      </c>
      <c r="S4" s="48">
        <v>0</v>
      </c>
      <c r="T4" s="48">
        <v>54</v>
      </c>
      <c r="U4" s="48">
        <v>298</v>
      </c>
      <c r="V4" s="48">
        <v>4</v>
      </c>
      <c r="W4" s="49">
        <v>2.016461</v>
      </c>
      <c r="X4" s="49">
        <v>0.10377358490566038</v>
      </c>
      <c r="Y4" s="78"/>
      <c r="Z4" s="78"/>
      <c r="AA4" s="78"/>
      <c r="AB4" s="107" t="s">
        <v>1279</v>
      </c>
      <c r="AC4" s="107" t="s">
        <v>1279</v>
      </c>
      <c r="AD4" s="107"/>
      <c r="AE4" s="107"/>
      <c r="AF4" s="107"/>
      <c r="AG4" s="112">
        <v>0</v>
      </c>
      <c r="AH4" s="114">
        <v>0</v>
      </c>
      <c r="AI4" s="112">
        <v>0</v>
      </c>
      <c r="AJ4" s="114">
        <v>0</v>
      </c>
      <c r="AK4" s="112">
        <v>0</v>
      </c>
      <c r="AL4" s="114">
        <v>0</v>
      </c>
      <c r="AM4" s="112">
        <v>0</v>
      </c>
      <c r="AN4" s="114">
        <v>0</v>
      </c>
      <c r="AO4" s="112">
        <v>0</v>
      </c>
      <c r="AP4" s="107">
        <v>1</v>
      </c>
    </row>
    <row r="5" spans="1:42" ht="15">
      <c r="A5" s="81" t="s">
        <v>1214</v>
      </c>
      <c r="B5" s="66" t="s">
        <v>1220</v>
      </c>
      <c r="C5" s="66" t="s">
        <v>56</v>
      </c>
      <c r="D5" s="102"/>
      <c r="E5" s="102"/>
      <c r="F5" s="103" t="s">
        <v>1214</v>
      </c>
      <c r="G5" s="104"/>
      <c r="H5" s="104"/>
      <c r="I5" s="105">
        <v>5</v>
      </c>
      <c r="J5" s="105"/>
      <c r="K5" s="48">
        <v>40</v>
      </c>
      <c r="L5" s="48">
        <v>150</v>
      </c>
      <c r="M5" s="48">
        <v>0</v>
      </c>
      <c r="N5" s="48">
        <v>150</v>
      </c>
      <c r="O5" s="48">
        <v>0</v>
      </c>
      <c r="P5" s="49">
        <v>0.0948905109489051</v>
      </c>
      <c r="Q5" s="49">
        <v>0.17333333333333334</v>
      </c>
      <c r="R5" s="48">
        <v>1</v>
      </c>
      <c r="S5" s="48">
        <v>0</v>
      </c>
      <c r="T5" s="48">
        <v>40</v>
      </c>
      <c r="U5" s="48">
        <v>150</v>
      </c>
      <c r="V5" s="48">
        <v>4</v>
      </c>
      <c r="W5" s="49">
        <v>2.08375</v>
      </c>
      <c r="X5" s="49">
        <v>0.09615384615384616</v>
      </c>
      <c r="Y5" s="78"/>
      <c r="Z5" s="78"/>
      <c r="AA5" s="78"/>
      <c r="AB5" s="107" t="s">
        <v>1279</v>
      </c>
      <c r="AC5" s="107" t="s">
        <v>1279</v>
      </c>
      <c r="AD5" s="107"/>
      <c r="AE5" s="107"/>
      <c r="AF5" s="107"/>
      <c r="AG5" s="112">
        <v>0</v>
      </c>
      <c r="AH5" s="114">
        <v>0</v>
      </c>
      <c r="AI5" s="112">
        <v>0</v>
      </c>
      <c r="AJ5" s="114">
        <v>0</v>
      </c>
      <c r="AK5" s="112">
        <v>0</v>
      </c>
      <c r="AL5" s="114">
        <v>0</v>
      </c>
      <c r="AM5" s="112">
        <v>0</v>
      </c>
      <c r="AN5" s="114">
        <v>0</v>
      </c>
      <c r="AO5" s="112">
        <v>0</v>
      </c>
      <c r="AP5" s="107">
        <v>1</v>
      </c>
    </row>
    <row r="6" spans="1:42" ht="15">
      <c r="A6" s="81" t="s">
        <v>1215</v>
      </c>
      <c r="B6" s="66" t="s">
        <v>1221</v>
      </c>
      <c r="C6" s="66" t="s">
        <v>56</v>
      </c>
      <c r="D6" s="102"/>
      <c r="E6" s="102"/>
      <c r="F6" s="103" t="s">
        <v>1215</v>
      </c>
      <c r="G6" s="104"/>
      <c r="H6" s="104"/>
      <c r="I6" s="105">
        <v>6</v>
      </c>
      <c r="J6" s="105"/>
      <c r="K6" s="48">
        <v>38</v>
      </c>
      <c r="L6" s="48">
        <v>123</v>
      </c>
      <c r="M6" s="48">
        <v>0</v>
      </c>
      <c r="N6" s="48">
        <v>123</v>
      </c>
      <c r="O6" s="48">
        <v>0</v>
      </c>
      <c r="P6" s="49">
        <v>0.16037735849056603</v>
      </c>
      <c r="Q6" s="49">
        <v>0.2764227642276423</v>
      </c>
      <c r="R6" s="48">
        <v>1</v>
      </c>
      <c r="S6" s="48">
        <v>0</v>
      </c>
      <c r="T6" s="48">
        <v>38</v>
      </c>
      <c r="U6" s="48">
        <v>123</v>
      </c>
      <c r="V6" s="48">
        <v>5</v>
      </c>
      <c r="W6" s="49">
        <v>2.242382</v>
      </c>
      <c r="X6" s="49">
        <v>0.08748221906116643</v>
      </c>
      <c r="Y6" s="78"/>
      <c r="Z6" s="78"/>
      <c r="AA6" s="78"/>
      <c r="AB6" s="107" t="s">
        <v>1279</v>
      </c>
      <c r="AC6" s="107" t="s">
        <v>1279</v>
      </c>
      <c r="AD6" s="107"/>
      <c r="AE6" s="107"/>
      <c r="AF6" s="107"/>
      <c r="AG6" s="112">
        <v>0</v>
      </c>
      <c r="AH6" s="114">
        <v>0</v>
      </c>
      <c r="AI6" s="112">
        <v>0</v>
      </c>
      <c r="AJ6" s="114">
        <v>0</v>
      </c>
      <c r="AK6" s="112">
        <v>0</v>
      </c>
      <c r="AL6" s="114">
        <v>0</v>
      </c>
      <c r="AM6" s="112">
        <v>0</v>
      </c>
      <c r="AN6" s="114">
        <v>0</v>
      </c>
      <c r="AO6" s="112">
        <v>0</v>
      </c>
      <c r="AP6" s="107">
        <v>1</v>
      </c>
    </row>
    <row r="7" spans="1:42" ht="15">
      <c r="A7" s="81" t="s">
        <v>1216</v>
      </c>
      <c r="B7" s="66" t="s">
        <v>1222</v>
      </c>
      <c r="C7" s="66" t="s">
        <v>56</v>
      </c>
      <c r="D7" s="102"/>
      <c r="E7" s="102"/>
      <c r="F7" s="103" t="s">
        <v>1216</v>
      </c>
      <c r="G7" s="104"/>
      <c r="H7" s="104"/>
      <c r="I7" s="105">
        <v>7</v>
      </c>
      <c r="J7" s="105"/>
      <c r="K7" s="48">
        <v>10</v>
      </c>
      <c r="L7" s="48">
        <v>10</v>
      </c>
      <c r="M7" s="48">
        <v>0</v>
      </c>
      <c r="N7" s="48">
        <v>10</v>
      </c>
      <c r="O7" s="48">
        <v>0</v>
      </c>
      <c r="P7" s="49">
        <v>0</v>
      </c>
      <c r="Q7" s="49">
        <v>0</v>
      </c>
      <c r="R7" s="48">
        <v>1</v>
      </c>
      <c r="S7" s="48">
        <v>0</v>
      </c>
      <c r="T7" s="48">
        <v>10</v>
      </c>
      <c r="U7" s="48">
        <v>10</v>
      </c>
      <c r="V7" s="48">
        <v>6</v>
      </c>
      <c r="W7" s="49">
        <v>2.32</v>
      </c>
      <c r="X7" s="49">
        <v>0.1111111111111111</v>
      </c>
      <c r="Y7" s="78"/>
      <c r="Z7" s="78"/>
      <c r="AA7" s="78"/>
      <c r="AB7" s="107" t="s">
        <v>1279</v>
      </c>
      <c r="AC7" s="107" t="s">
        <v>1279</v>
      </c>
      <c r="AD7" s="107"/>
      <c r="AE7" s="107"/>
      <c r="AF7" s="107"/>
      <c r="AG7" s="112">
        <v>0</v>
      </c>
      <c r="AH7" s="114">
        <v>0</v>
      </c>
      <c r="AI7" s="112">
        <v>0</v>
      </c>
      <c r="AJ7" s="114">
        <v>0</v>
      </c>
      <c r="AK7" s="112">
        <v>0</v>
      </c>
      <c r="AL7" s="114">
        <v>0</v>
      </c>
      <c r="AM7" s="112">
        <v>0</v>
      </c>
      <c r="AN7" s="114">
        <v>0</v>
      </c>
      <c r="AO7" s="112">
        <v>0</v>
      </c>
      <c r="AP7" s="107">
        <v>1</v>
      </c>
    </row>
    <row r="8" spans="1:42" ht="15">
      <c r="A8" s="81" t="s">
        <v>1217</v>
      </c>
      <c r="B8" s="66" t="s">
        <v>1223</v>
      </c>
      <c r="C8" s="66" t="s">
        <v>56</v>
      </c>
      <c r="D8" s="102"/>
      <c r="E8" s="102"/>
      <c r="F8" s="103" t="s">
        <v>1217</v>
      </c>
      <c r="G8" s="104"/>
      <c r="H8" s="104"/>
      <c r="I8" s="105">
        <v>8</v>
      </c>
      <c r="J8" s="105"/>
      <c r="K8" s="48">
        <v>4</v>
      </c>
      <c r="L8" s="48">
        <v>4</v>
      </c>
      <c r="M8" s="48">
        <v>0</v>
      </c>
      <c r="N8" s="48">
        <v>4</v>
      </c>
      <c r="O8" s="48">
        <v>0</v>
      </c>
      <c r="P8" s="49">
        <v>0</v>
      </c>
      <c r="Q8" s="49">
        <v>0</v>
      </c>
      <c r="R8" s="48">
        <v>1</v>
      </c>
      <c r="S8" s="48">
        <v>0</v>
      </c>
      <c r="T8" s="48">
        <v>4</v>
      </c>
      <c r="U8" s="48">
        <v>4</v>
      </c>
      <c r="V8" s="48">
        <v>2</v>
      </c>
      <c r="W8" s="49">
        <v>1</v>
      </c>
      <c r="X8" s="49">
        <v>0.3333333333333333</v>
      </c>
      <c r="Y8" s="78"/>
      <c r="Z8" s="78"/>
      <c r="AA8" s="78"/>
      <c r="AB8" s="107" t="s">
        <v>1279</v>
      </c>
      <c r="AC8" s="107" t="s">
        <v>1279</v>
      </c>
      <c r="AD8" s="107"/>
      <c r="AE8" s="107"/>
      <c r="AF8" s="107"/>
      <c r="AG8" s="112">
        <v>0</v>
      </c>
      <c r="AH8" s="114">
        <v>0</v>
      </c>
      <c r="AI8" s="112">
        <v>0</v>
      </c>
      <c r="AJ8" s="114">
        <v>0</v>
      </c>
      <c r="AK8" s="112">
        <v>0</v>
      </c>
      <c r="AL8" s="114">
        <v>0</v>
      </c>
      <c r="AM8" s="112">
        <v>0</v>
      </c>
      <c r="AN8" s="114">
        <v>0</v>
      </c>
      <c r="AO8" s="112">
        <v>0</v>
      </c>
      <c r="AP8" s="107">
        <v>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1212</v>
      </c>
      <c r="B2" s="107" t="s">
        <v>199</v>
      </c>
      <c r="C2" s="78">
        <f>VLOOKUP(GroupVertices[[#This Row],[Vertex]],Vertices[],MATCH("ID",Vertices[[#Headers],[Vertex]:[Edge Weight by Salience]],0),FALSE)</f>
        <v>3</v>
      </c>
    </row>
    <row r="3" spans="1:3" ht="15">
      <c r="A3" s="78" t="s">
        <v>1212</v>
      </c>
      <c r="B3" s="107" t="s">
        <v>416</v>
      </c>
      <c r="C3" s="78">
        <f>VLOOKUP(GroupVertices[[#This Row],[Vertex]],Vertices[],MATCH("ID",Vertices[[#Headers],[Vertex]:[Edge Weight by Salience]],0),FALSE)</f>
        <v>220</v>
      </c>
    </row>
    <row r="4" spans="1:3" ht="15">
      <c r="A4" s="78" t="s">
        <v>1212</v>
      </c>
      <c r="B4" s="107" t="s">
        <v>333</v>
      </c>
      <c r="C4" s="78">
        <f>VLOOKUP(GroupVertices[[#This Row],[Vertex]],Vertices[],MATCH("ID",Vertices[[#Headers],[Vertex]:[Edge Weight by Salience]],0),FALSE)</f>
        <v>15</v>
      </c>
    </row>
    <row r="5" spans="1:3" ht="15">
      <c r="A5" s="78" t="s">
        <v>1212</v>
      </c>
      <c r="B5" s="107" t="s">
        <v>344</v>
      </c>
      <c r="C5" s="78">
        <f>VLOOKUP(GroupVertices[[#This Row],[Vertex]],Vertices[],MATCH("ID",Vertices[[#Headers],[Vertex]:[Edge Weight by Salience]],0),FALSE)</f>
        <v>31</v>
      </c>
    </row>
    <row r="6" spans="1:3" ht="15">
      <c r="A6" s="78" t="s">
        <v>1212</v>
      </c>
      <c r="B6" s="107" t="s">
        <v>345</v>
      </c>
      <c r="C6" s="78">
        <f>VLOOKUP(GroupVertices[[#This Row],[Vertex]],Vertices[],MATCH("ID",Vertices[[#Headers],[Vertex]:[Edge Weight by Salience]],0),FALSE)</f>
        <v>72</v>
      </c>
    </row>
    <row r="7" spans="1:3" ht="15">
      <c r="A7" s="78" t="s">
        <v>1212</v>
      </c>
      <c r="B7" s="107" t="s">
        <v>272</v>
      </c>
      <c r="C7" s="78">
        <f>VLOOKUP(GroupVertices[[#This Row],[Vertex]],Vertices[],MATCH("ID",Vertices[[#Headers],[Vertex]:[Edge Weight by Salience]],0),FALSE)</f>
        <v>173</v>
      </c>
    </row>
    <row r="8" spans="1:3" ht="15">
      <c r="A8" s="78" t="s">
        <v>1212</v>
      </c>
      <c r="B8" s="107" t="s">
        <v>358</v>
      </c>
      <c r="C8" s="78">
        <f>VLOOKUP(GroupVertices[[#This Row],[Vertex]],Vertices[],MATCH("ID",Vertices[[#Headers],[Vertex]:[Edge Weight by Salience]],0),FALSE)</f>
        <v>37</v>
      </c>
    </row>
    <row r="9" spans="1:3" ht="15">
      <c r="A9" s="78" t="s">
        <v>1212</v>
      </c>
      <c r="B9" s="107" t="s">
        <v>230</v>
      </c>
      <c r="C9" s="78">
        <f>VLOOKUP(GroupVertices[[#This Row],[Vertex]],Vertices[],MATCH("ID",Vertices[[#Headers],[Vertex]:[Edge Weight by Salience]],0),FALSE)</f>
        <v>93</v>
      </c>
    </row>
    <row r="10" spans="1:3" ht="15">
      <c r="A10" s="78" t="s">
        <v>1212</v>
      </c>
      <c r="B10" s="107" t="s">
        <v>412</v>
      </c>
      <c r="C10" s="78">
        <f>VLOOKUP(GroupVertices[[#This Row],[Vertex]],Vertices[],MATCH("ID",Vertices[[#Headers],[Vertex]:[Edge Weight by Salience]],0),FALSE)</f>
        <v>207</v>
      </c>
    </row>
    <row r="11" spans="1:3" ht="15">
      <c r="A11" s="78" t="s">
        <v>1212</v>
      </c>
      <c r="B11" s="107" t="s">
        <v>322</v>
      </c>
      <c r="C11" s="78">
        <f>VLOOKUP(GroupVertices[[#This Row],[Vertex]],Vertices[],MATCH("ID",Vertices[[#Headers],[Vertex]:[Edge Weight by Salience]],0),FALSE)</f>
        <v>206</v>
      </c>
    </row>
    <row r="12" spans="1:3" ht="15">
      <c r="A12" s="78" t="s">
        <v>1212</v>
      </c>
      <c r="B12" s="107" t="s">
        <v>298</v>
      </c>
      <c r="C12" s="78">
        <f>VLOOKUP(GroupVertices[[#This Row],[Vertex]],Vertices[],MATCH("ID",Vertices[[#Headers],[Vertex]:[Edge Weight by Salience]],0),FALSE)</f>
        <v>30</v>
      </c>
    </row>
    <row r="13" spans="1:3" ht="15">
      <c r="A13" s="78" t="s">
        <v>1212</v>
      </c>
      <c r="B13" s="107" t="s">
        <v>408</v>
      </c>
      <c r="C13" s="78">
        <f>VLOOKUP(GroupVertices[[#This Row],[Vertex]],Vertices[],MATCH("ID",Vertices[[#Headers],[Vertex]:[Edge Weight by Salience]],0),FALSE)</f>
        <v>198</v>
      </c>
    </row>
    <row r="14" spans="1:3" ht="15">
      <c r="A14" s="78" t="s">
        <v>1212</v>
      </c>
      <c r="B14" s="107" t="s">
        <v>405</v>
      </c>
      <c r="C14" s="78">
        <f>VLOOKUP(GroupVertices[[#This Row],[Vertex]],Vertices[],MATCH("ID",Vertices[[#Headers],[Vertex]:[Edge Weight by Salience]],0),FALSE)</f>
        <v>193</v>
      </c>
    </row>
    <row r="15" spans="1:3" ht="15">
      <c r="A15" s="78" t="s">
        <v>1212</v>
      </c>
      <c r="B15" s="107" t="s">
        <v>263</v>
      </c>
      <c r="C15" s="78">
        <f>VLOOKUP(GroupVertices[[#This Row],[Vertex]],Vertices[],MATCH("ID",Vertices[[#Headers],[Vertex]:[Edge Weight by Salience]],0),FALSE)</f>
        <v>84</v>
      </c>
    </row>
    <row r="16" spans="1:3" ht="15">
      <c r="A16" s="78" t="s">
        <v>1212</v>
      </c>
      <c r="B16" s="107" t="s">
        <v>334</v>
      </c>
      <c r="C16" s="78">
        <f>VLOOKUP(GroupVertices[[#This Row],[Vertex]],Vertices[],MATCH("ID",Vertices[[#Headers],[Vertex]:[Edge Weight by Salience]],0),FALSE)</f>
        <v>34</v>
      </c>
    </row>
    <row r="17" spans="1:3" ht="15">
      <c r="A17" s="78" t="s">
        <v>1212</v>
      </c>
      <c r="B17" s="107" t="s">
        <v>249</v>
      </c>
      <c r="C17" s="78">
        <f>VLOOKUP(GroupVertices[[#This Row],[Vertex]],Vertices[],MATCH("ID",Vertices[[#Headers],[Vertex]:[Edge Weight by Salience]],0),FALSE)</f>
        <v>33</v>
      </c>
    </row>
    <row r="18" spans="1:3" ht="15">
      <c r="A18" s="78" t="s">
        <v>1212</v>
      </c>
      <c r="B18" s="107" t="s">
        <v>294</v>
      </c>
      <c r="C18" s="78">
        <f>VLOOKUP(GroupVertices[[#This Row],[Vertex]],Vertices[],MATCH("ID",Vertices[[#Headers],[Vertex]:[Edge Weight by Salience]],0),FALSE)</f>
        <v>189</v>
      </c>
    </row>
    <row r="19" spans="1:3" ht="15">
      <c r="A19" s="78" t="s">
        <v>1212</v>
      </c>
      <c r="B19" s="107" t="s">
        <v>284</v>
      </c>
      <c r="C19" s="78">
        <f>VLOOKUP(GroupVertices[[#This Row],[Vertex]],Vertices[],MATCH("ID",Vertices[[#Headers],[Vertex]:[Edge Weight by Salience]],0),FALSE)</f>
        <v>181</v>
      </c>
    </row>
    <row r="20" spans="1:3" ht="15">
      <c r="A20" s="78" t="s">
        <v>1212</v>
      </c>
      <c r="B20" s="107" t="s">
        <v>286</v>
      </c>
      <c r="C20" s="78">
        <f>VLOOKUP(GroupVertices[[#This Row],[Vertex]],Vertices[],MATCH("ID",Vertices[[#Headers],[Vertex]:[Edge Weight by Salience]],0),FALSE)</f>
        <v>183</v>
      </c>
    </row>
    <row r="21" spans="1:3" ht="15">
      <c r="A21" s="78" t="s">
        <v>1212</v>
      </c>
      <c r="B21" s="107" t="s">
        <v>385</v>
      </c>
      <c r="C21" s="78">
        <f>VLOOKUP(GroupVertices[[#This Row],[Vertex]],Vertices[],MATCH("ID",Vertices[[#Headers],[Vertex]:[Edge Weight by Salience]],0),FALSE)</f>
        <v>110</v>
      </c>
    </row>
    <row r="22" spans="1:3" ht="15">
      <c r="A22" s="78" t="s">
        <v>1212</v>
      </c>
      <c r="B22" s="107" t="s">
        <v>299</v>
      </c>
      <c r="C22" s="78">
        <f>VLOOKUP(GroupVertices[[#This Row],[Vertex]],Vertices[],MATCH("ID",Vertices[[#Headers],[Vertex]:[Edge Weight by Salience]],0),FALSE)</f>
        <v>8</v>
      </c>
    </row>
    <row r="23" spans="1:3" ht="15">
      <c r="A23" s="78" t="s">
        <v>1212</v>
      </c>
      <c r="B23" s="107" t="s">
        <v>285</v>
      </c>
      <c r="C23" s="78">
        <f>VLOOKUP(GroupVertices[[#This Row],[Vertex]],Vertices[],MATCH("ID",Vertices[[#Headers],[Vertex]:[Edge Weight by Salience]],0),FALSE)</f>
        <v>182</v>
      </c>
    </row>
    <row r="24" spans="1:3" ht="15">
      <c r="A24" s="78" t="s">
        <v>1212</v>
      </c>
      <c r="B24" s="107" t="s">
        <v>278</v>
      </c>
      <c r="C24" s="78">
        <f>VLOOKUP(GroupVertices[[#This Row],[Vertex]],Vertices[],MATCH("ID",Vertices[[#Headers],[Vertex]:[Edge Weight by Salience]],0),FALSE)</f>
        <v>177</v>
      </c>
    </row>
    <row r="25" spans="1:3" ht="15">
      <c r="A25" s="78" t="s">
        <v>1212</v>
      </c>
      <c r="B25" s="107" t="s">
        <v>277</v>
      </c>
      <c r="C25" s="78">
        <f>VLOOKUP(GroupVertices[[#This Row],[Vertex]],Vertices[],MATCH("ID",Vertices[[#Headers],[Vertex]:[Edge Weight by Salience]],0),FALSE)</f>
        <v>176</v>
      </c>
    </row>
    <row r="26" spans="1:3" ht="15">
      <c r="A26" s="78" t="s">
        <v>1212</v>
      </c>
      <c r="B26" s="107" t="s">
        <v>269</v>
      </c>
      <c r="C26" s="78">
        <f>VLOOKUP(GroupVertices[[#This Row],[Vertex]],Vertices[],MATCH("ID",Vertices[[#Headers],[Vertex]:[Edge Weight by Salience]],0),FALSE)</f>
        <v>106</v>
      </c>
    </row>
    <row r="27" spans="1:3" ht="15">
      <c r="A27" s="78" t="s">
        <v>1212</v>
      </c>
      <c r="B27" s="107" t="s">
        <v>235</v>
      </c>
      <c r="C27" s="78">
        <f>VLOOKUP(GroupVertices[[#This Row],[Vertex]],Vertices[],MATCH("ID",Vertices[[#Headers],[Vertex]:[Edge Weight by Salience]],0),FALSE)</f>
        <v>109</v>
      </c>
    </row>
    <row r="28" spans="1:3" ht="15">
      <c r="A28" s="78" t="s">
        <v>1212</v>
      </c>
      <c r="B28" s="107" t="s">
        <v>395</v>
      </c>
      <c r="C28" s="78">
        <f>VLOOKUP(GroupVertices[[#This Row],[Vertex]],Vertices[],MATCH("ID",Vertices[[#Headers],[Vertex]:[Edge Weight by Salience]],0),FALSE)</f>
        <v>142</v>
      </c>
    </row>
    <row r="29" spans="1:3" ht="15">
      <c r="A29" s="78" t="s">
        <v>1212</v>
      </c>
      <c r="B29" s="107" t="s">
        <v>383</v>
      </c>
      <c r="C29" s="78">
        <f>VLOOKUP(GroupVertices[[#This Row],[Vertex]],Vertices[],MATCH("ID",Vertices[[#Headers],[Vertex]:[Edge Weight by Salience]],0),FALSE)</f>
        <v>104</v>
      </c>
    </row>
    <row r="30" spans="1:3" ht="15">
      <c r="A30" s="78" t="s">
        <v>1212</v>
      </c>
      <c r="B30" s="107" t="s">
        <v>217</v>
      </c>
      <c r="C30" s="78">
        <f>VLOOKUP(GroupVertices[[#This Row],[Vertex]],Vertices[],MATCH("ID",Vertices[[#Headers],[Vertex]:[Edge Weight by Salience]],0),FALSE)</f>
        <v>64</v>
      </c>
    </row>
    <row r="31" spans="1:3" ht="15">
      <c r="A31" s="78" t="s">
        <v>1212</v>
      </c>
      <c r="B31" s="107" t="s">
        <v>268</v>
      </c>
      <c r="C31" s="78">
        <f>VLOOKUP(GroupVertices[[#This Row],[Vertex]],Vertices[],MATCH("ID",Vertices[[#Headers],[Vertex]:[Edge Weight by Salience]],0),FALSE)</f>
        <v>66</v>
      </c>
    </row>
    <row r="32" spans="1:3" ht="15">
      <c r="A32" s="78" t="s">
        <v>1212</v>
      </c>
      <c r="B32" s="107" t="s">
        <v>399</v>
      </c>
      <c r="C32" s="78">
        <f>VLOOKUP(GroupVertices[[#This Row],[Vertex]],Vertices[],MATCH("ID",Vertices[[#Headers],[Vertex]:[Edge Weight by Salience]],0),FALSE)</f>
        <v>164</v>
      </c>
    </row>
    <row r="33" spans="1:3" ht="15">
      <c r="A33" s="78" t="s">
        <v>1212</v>
      </c>
      <c r="B33" s="107" t="s">
        <v>252</v>
      </c>
      <c r="C33" s="78">
        <f>VLOOKUP(GroupVertices[[#This Row],[Vertex]],Vertices[],MATCH("ID",Vertices[[#Headers],[Vertex]:[Edge Weight by Salience]],0),FALSE)</f>
        <v>136</v>
      </c>
    </row>
    <row r="34" spans="1:3" ht="15">
      <c r="A34" s="78" t="s">
        <v>1212</v>
      </c>
      <c r="B34" s="107" t="s">
        <v>279</v>
      </c>
      <c r="C34" s="78">
        <f>VLOOKUP(GroupVertices[[#This Row],[Vertex]],Vertices[],MATCH("ID",Vertices[[#Headers],[Vertex]:[Edge Weight by Salience]],0),FALSE)</f>
        <v>96</v>
      </c>
    </row>
    <row r="35" spans="1:3" ht="15">
      <c r="A35" s="78" t="s">
        <v>1212</v>
      </c>
      <c r="B35" s="107" t="s">
        <v>238</v>
      </c>
      <c r="C35" s="78">
        <f>VLOOKUP(GroupVertices[[#This Row],[Vertex]],Vertices[],MATCH("ID",Vertices[[#Headers],[Vertex]:[Edge Weight by Salience]],0),FALSE)</f>
        <v>135</v>
      </c>
    </row>
    <row r="36" spans="1:3" ht="15">
      <c r="A36" s="78" t="s">
        <v>1212</v>
      </c>
      <c r="B36" s="107" t="s">
        <v>391</v>
      </c>
      <c r="C36" s="78">
        <f>VLOOKUP(GroupVertices[[#This Row],[Vertex]],Vertices[],MATCH("ID",Vertices[[#Headers],[Vertex]:[Edge Weight by Salience]],0),FALSE)</f>
        <v>131</v>
      </c>
    </row>
    <row r="37" spans="1:3" ht="15">
      <c r="A37" s="78" t="s">
        <v>1212</v>
      </c>
      <c r="B37" s="107" t="s">
        <v>390</v>
      </c>
      <c r="C37" s="78">
        <f>VLOOKUP(GroupVertices[[#This Row],[Vertex]],Vertices[],MATCH("ID",Vertices[[#Headers],[Vertex]:[Edge Weight by Salience]],0),FALSE)</f>
        <v>130</v>
      </c>
    </row>
    <row r="38" spans="1:3" ht="15">
      <c r="A38" s="78" t="s">
        <v>1212</v>
      </c>
      <c r="B38" s="107" t="s">
        <v>221</v>
      </c>
      <c r="C38" s="78">
        <f>VLOOKUP(GroupVertices[[#This Row],[Vertex]],Vertices[],MATCH("ID",Vertices[[#Headers],[Vertex]:[Edge Weight by Salience]],0),FALSE)</f>
        <v>46</v>
      </c>
    </row>
    <row r="39" spans="1:3" ht="15">
      <c r="A39" s="78" t="s">
        <v>1212</v>
      </c>
      <c r="B39" s="107" t="s">
        <v>387</v>
      </c>
      <c r="C39" s="78">
        <f>VLOOKUP(GroupVertices[[#This Row],[Vertex]],Vertices[],MATCH("ID",Vertices[[#Headers],[Vertex]:[Edge Weight by Salience]],0),FALSE)</f>
        <v>114</v>
      </c>
    </row>
    <row r="40" spans="1:3" ht="15">
      <c r="A40" s="78" t="s">
        <v>1212</v>
      </c>
      <c r="B40" s="107" t="s">
        <v>228</v>
      </c>
      <c r="C40" s="78">
        <f>VLOOKUP(GroupVertices[[#This Row],[Vertex]],Vertices[],MATCH("ID",Vertices[[#Headers],[Vertex]:[Edge Weight by Salience]],0),FALSE)</f>
        <v>88</v>
      </c>
    </row>
    <row r="41" spans="1:3" ht="15">
      <c r="A41" s="78" t="s">
        <v>1212</v>
      </c>
      <c r="B41" s="107" t="s">
        <v>386</v>
      </c>
      <c r="C41" s="78">
        <f>VLOOKUP(GroupVertices[[#This Row],[Vertex]],Vertices[],MATCH("ID",Vertices[[#Headers],[Vertex]:[Edge Weight by Salience]],0),FALSE)</f>
        <v>111</v>
      </c>
    </row>
    <row r="42" spans="1:3" ht="15">
      <c r="A42" s="78" t="s">
        <v>1212</v>
      </c>
      <c r="B42" s="107" t="s">
        <v>232</v>
      </c>
      <c r="C42" s="78">
        <f>VLOOKUP(GroupVertices[[#This Row],[Vertex]],Vertices[],MATCH("ID",Vertices[[#Headers],[Vertex]:[Edge Weight by Salience]],0),FALSE)</f>
        <v>100</v>
      </c>
    </row>
    <row r="43" spans="1:3" ht="15">
      <c r="A43" s="78" t="s">
        <v>1212</v>
      </c>
      <c r="B43" s="107" t="s">
        <v>262</v>
      </c>
      <c r="C43" s="78">
        <f>VLOOKUP(GroupVertices[[#This Row],[Vertex]],Vertices[],MATCH("ID",Vertices[[#Headers],[Vertex]:[Edge Weight by Salience]],0),FALSE)</f>
        <v>75</v>
      </c>
    </row>
    <row r="44" spans="1:3" ht="15">
      <c r="A44" s="78" t="s">
        <v>1212</v>
      </c>
      <c r="B44" s="107" t="s">
        <v>382</v>
      </c>
      <c r="C44" s="78">
        <f>VLOOKUP(GroupVertices[[#This Row],[Vertex]],Vertices[],MATCH("ID",Vertices[[#Headers],[Vertex]:[Edge Weight by Salience]],0),FALSE)</f>
        <v>99</v>
      </c>
    </row>
    <row r="45" spans="1:3" ht="15">
      <c r="A45" s="78" t="s">
        <v>1212</v>
      </c>
      <c r="B45" s="107" t="s">
        <v>381</v>
      </c>
      <c r="C45" s="78">
        <f>VLOOKUP(GroupVertices[[#This Row],[Vertex]],Vertices[],MATCH("ID",Vertices[[#Headers],[Vertex]:[Edge Weight by Salience]],0),FALSE)</f>
        <v>98</v>
      </c>
    </row>
    <row r="46" spans="1:3" ht="15">
      <c r="A46" s="78" t="s">
        <v>1212</v>
      </c>
      <c r="B46" s="107" t="s">
        <v>380</v>
      </c>
      <c r="C46" s="78">
        <f>VLOOKUP(GroupVertices[[#This Row],[Vertex]],Vertices[],MATCH("ID",Vertices[[#Headers],[Vertex]:[Edge Weight by Salience]],0),FALSE)</f>
        <v>97</v>
      </c>
    </row>
    <row r="47" spans="1:3" ht="15">
      <c r="A47" s="78" t="s">
        <v>1212</v>
      </c>
      <c r="B47" s="107" t="s">
        <v>231</v>
      </c>
      <c r="C47" s="78">
        <f>VLOOKUP(GroupVertices[[#This Row],[Vertex]],Vertices[],MATCH("ID",Vertices[[#Headers],[Vertex]:[Edge Weight by Salience]],0),FALSE)</f>
        <v>95</v>
      </c>
    </row>
    <row r="48" spans="1:3" ht="15">
      <c r="A48" s="78" t="s">
        <v>1212</v>
      </c>
      <c r="B48" s="107" t="s">
        <v>379</v>
      </c>
      <c r="C48" s="78">
        <f>VLOOKUP(GroupVertices[[#This Row],[Vertex]],Vertices[],MATCH("ID",Vertices[[#Headers],[Vertex]:[Edge Weight by Salience]],0),FALSE)</f>
        <v>94</v>
      </c>
    </row>
    <row r="49" spans="1:3" ht="15">
      <c r="A49" s="78" t="s">
        <v>1212</v>
      </c>
      <c r="B49" s="107" t="s">
        <v>229</v>
      </c>
      <c r="C49" s="78">
        <f>VLOOKUP(GroupVertices[[#This Row],[Vertex]],Vertices[],MATCH("ID",Vertices[[#Headers],[Vertex]:[Edge Weight by Salience]],0),FALSE)</f>
        <v>91</v>
      </c>
    </row>
    <row r="50" spans="1:3" ht="15">
      <c r="A50" s="78" t="s">
        <v>1212</v>
      </c>
      <c r="B50" s="107" t="s">
        <v>378</v>
      </c>
      <c r="C50" s="78">
        <f>VLOOKUP(GroupVertices[[#This Row],[Vertex]],Vertices[],MATCH("ID",Vertices[[#Headers],[Vertex]:[Edge Weight by Salience]],0),FALSE)</f>
        <v>92</v>
      </c>
    </row>
    <row r="51" spans="1:3" ht="15">
      <c r="A51" s="78" t="s">
        <v>1212</v>
      </c>
      <c r="B51" s="107" t="s">
        <v>377</v>
      </c>
      <c r="C51" s="78">
        <f>VLOOKUP(GroupVertices[[#This Row],[Vertex]],Vertices[],MATCH("ID",Vertices[[#Headers],[Vertex]:[Edge Weight by Salience]],0),FALSE)</f>
        <v>90</v>
      </c>
    </row>
    <row r="52" spans="1:3" ht="15">
      <c r="A52" s="78" t="s">
        <v>1212</v>
      </c>
      <c r="B52" s="107" t="s">
        <v>376</v>
      </c>
      <c r="C52" s="78">
        <f>VLOOKUP(GroupVertices[[#This Row],[Vertex]],Vertices[],MATCH("ID",Vertices[[#Headers],[Vertex]:[Edge Weight by Salience]],0),FALSE)</f>
        <v>89</v>
      </c>
    </row>
    <row r="53" spans="1:3" ht="15">
      <c r="A53" s="78" t="s">
        <v>1212</v>
      </c>
      <c r="B53" s="107" t="s">
        <v>375</v>
      </c>
      <c r="C53" s="78">
        <f>VLOOKUP(GroupVertices[[#This Row],[Vertex]],Vertices[],MATCH("ID",Vertices[[#Headers],[Vertex]:[Edge Weight by Salience]],0),FALSE)</f>
        <v>87</v>
      </c>
    </row>
    <row r="54" spans="1:3" ht="15">
      <c r="A54" s="78" t="s">
        <v>1212</v>
      </c>
      <c r="B54" s="107" t="s">
        <v>374</v>
      </c>
      <c r="C54" s="78">
        <f>VLOOKUP(GroupVertices[[#This Row],[Vertex]],Vertices[],MATCH("ID",Vertices[[#Headers],[Vertex]:[Edge Weight by Salience]],0),FALSE)</f>
        <v>86</v>
      </c>
    </row>
    <row r="55" spans="1:3" ht="15">
      <c r="A55" s="78" t="s">
        <v>1212</v>
      </c>
      <c r="B55" s="107" t="s">
        <v>373</v>
      </c>
      <c r="C55" s="78">
        <f>VLOOKUP(GroupVertices[[#This Row],[Vertex]],Vertices[],MATCH("ID",Vertices[[#Headers],[Vertex]:[Edge Weight by Salience]],0),FALSE)</f>
        <v>85</v>
      </c>
    </row>
    <row r="56" spans="1:3" ht="15">
      <c r="A56" s="78" t="s">
        <v>1212</v>
      </c>
      <c r="B56" s="107" t="s">
        <v>227</v>
      </c>
      <c r="C56" s="78">
        <f>VLOOKUP(GroupVertices[[#This Row],[Vertex]],Vertices[],MATCH("ID",Vertices[[#Headers],[Vertex]:[Edge Weight by Salience]],0),FALSE)</f>
        <v>83</v>
      </c>
    </row>
    <row r="57" spans="1:3" ht="15">
      <c r="A57" s="78" t="s">
        <v>1212</v>
      </c>
      <c r="B57" s="107" t="s">
        <v>372</v>
      </c>
      <c r="C57" s="78">
        <f>VLOOKUP(GroupVertices[[#This Row],[Vertex]],Vertices[],MATCH("ID",Vertices[[#Headers],[Vertex]:[Edge Weight by Salience]],0),FALSE)</f>
        <v>82</v>
      </c>
    </row>
    <row r="58" spans="1:3" ht="15">
      <c r="A58" s="78" t="s">
        <v>1212</v>
      </c>
      <c r="B58" s="107" t="s">
        <v>220</v>
      </c>
      <c r="C58" s="78">
        <f>VLOOKUP(GroupVertices[[#This Row],[Vertex]],Vertices[],MATCH("ID",Vertices[[#Headers],[Vertex]:[Edge Weight by Salience]],0),FALSE)</f>
        <v>70</v>
      </c>
    </row>
    <row r="59" spans="1:3" ht="15">
      <c r="A59" s="78" t="s">
        <v>1212</v>
      </c>
      <c r="B59" s="107" t="s">
        <v>370</v>
      </c>
      <c r="C59" s="78">
        <f>VLOOKUP(GroupVertices[[#This Row],[Vertex]],Vertices[],MATCH("ID",Vertices[[#Headers],[Vertex]:[Edge Weight by Salience]],0),FALSE)</f>
        <v>69</v>
      </c>
    </row>
    <row r="60" spans="1:3" ht="15">
      <c r="A60" s="78" t="s">
        <v>1212</v>
      </c>
      <c r="B60" s="107" t="s">
        <v>218</v>
      </c>
      <c r="C60" s="78">
        <f>VLOOKUP(GroupVertices[[#This Row],[Vertex]],Vertices[],MATCH("ID",Vertices[[#Headers],[Vertex]:[Edge Weight by Salience]],0),FALSE)</f>
        <v>65</v>
      </c>
    </row>
    <row r="61" spans="1:3" ht="15">
      <c r="A61" s="78" t="s">
        <v>1212</v>
      </c>
      <c r="B61" s="107" t="s">
        <v>216</v>
      </c>
      <c r="C61" s="78">
        <f>VLOOKUP(GroupVertices[[#This Row],[Vertex]],Vertices[],MATCH("ID",Vertices[[#Headers],[Vertex]:[Edge Weight by Salience]],0),FALSE)</f>
        <v>61</v>
      </c>
    </row>
    <row r="62" spans="1:3" ht="15">
      <c r="A62" s="78" t="s">
        <v>1212</v>
      </c>
      <c r="B62" s="107" t="s">
        <v>368</v>
      </c>
      <c r="C62" s="78">
        <f>VLOOKUP(GroupVertices[[#This Row],[Vertex]],Vertices[],MATCH("ID",Vertices[[#Headers],[Vertex]:[Edge Weight by Salience]],0),FALSE)</f>
        <v>57</v>
      </c>
    </row>
    <row r="63" spans="1:3" ht="15">
      <c r="A63" s="78" t="s">
        <v>1212</v>
      </c>
      <c r="B63" s="107" t="s">
        <v>211</v>
      </c>
      <c r="C63" s="78">
        <f>VLOOKUP(GroupVertices[[#This Row],[Vertex]],Vertices[],MATCH("ID",Vertices[[#Headers],[Vertex]:[Edge Weight by Salience]],0),FALSE)</f>
        <v>50</v>
      </c>
    </row>
    <row r="64" spans="1:3" ht="15">
      <c r="A64" s="78" t="s">
        <v>1212</v>
      </c>
      <c r="B64" s="107" t="s">
        <v>210</v>
      </c>
      <c r="C64" s="78">
        <f>VLOOKUP(GroupVertices[[#This Row],[Vertex]],Vertices[],MATCH("ID",Vertices[[#Headers],[Vertex]:[Edge Weight by Salience]],0),FALSE)</f>
        <v>49</v>
      </c>
    </row>
    <row r="65" spans="1:3" ht="15">
      <c r="A65" s="78" t="s">
        <v>1212</v>
      </c>
      <c r="B65" s="107" t="s">
        <v>209</v>
      </c>
      <c r="C65" s="78">
        <f>VLOOKUP(GroupVertices[[#This Row],[Vertex]],Vertices[],MATCH("ID",Vertices[[#Headers],[Vertex]:[Edge Weight by Salience]],0),FALSE)</f>
        <v>48</v>
      </c>
    </row>
    <row r="66" spans="1:3" ht="15">
      <c r="A66" s="78" t="s">
        <v>1212</v>
      </c>
      <c r="B66" s="107" t="s">
        <v>208</v>
      </c>
      <c r="C66" s="78">
        <f>VLOOKUP(GroupVertices[[#This Row],[Vertex]],Vertices[],MATCH("ID",Vertices[[#Headers],[Vertex]:[Edge Weight by Salience]],0),FALSE)</f>
        <v>46</v>
      </c>
    </row>
    <row r="67" spans="1:3" ht="15">
      <c r="A67" s="78" t="s">
        <v>1212</v>
      </c>
      <c r="B67" s="107" t="s">
        <v>366</v>
      </c>
      <c r="C67" s="78">
        <f>VLOOKUP(GroupVertices[[#This Row],[Vertex]],Vertices[],MATCH("ID",Vertices[[#Headers],[Vertex]:[Edge Weight by Salience]],0),FALSE)</f>
        <v>45</v>
      </c>
    </row>
    <row r="68" spans="1:3" ht="15">
      <c r="A68" s="78" t="s">
        <v>1212</v>
      </c>
      <c r="B68" s="107" t="s">
        <v>365</v>
      </c>
      <c r="C68" s="78">
        <f>VLOOKUP(GroupVertices[[#This Row],[Vertex]],Vertices[],MATCH("ID",Vertices[[#Headers],[Vertex]:[Edge Weight by Salience]],0),FALSE)</f>
        <v>44</v>
      </c>
    </row>
    <row r="69" spans="1:3" ht="15">
      <c r="A69" s="78" t="s">
        <v>1212</v>
      </c>
      <c r="B69" s="107" t="s">
        <v>203</v>
      </c>
      <c r="C69" s="78">
        <f>VLOOKUP(GroupVertices[[#This Row],[Vertex]],Vertices[],MATCH("ID",Vertices[[#Headers],[Vertex]:[Edge Weight by Salience]],0),FALSE)</f>
        <v>30</v>
      </c>
    </row>
    <row r="70" spans="1:3" ht="15">
      <c r="A70" s="78" t="s">
        <v>1212</v>
      </c>
      <c r="B70" s="107" t="s">
        <v>362</v>
      </c>
      <c r="C70" s="78">
        <f>VLOOKUP(GroupVertices[[#This Row],[Vertex]],Vertices[],MATCH("ID",Vertices[[#Headers],[Vertex]:[Edge Weight by Salience]],0),FALSE)</f>
        <v>25</v>
      </c>
    </row>
    <row r="71" spans="1:3" ht="15">
      <c r="A71" s="78" t="s">
        <v>1212</v>
      </c>
      <c r="B71" s="107" t="s">
        <v>361</v>
      </c>
      <c r="C71" s="78">
        <f>VLOOKUP(GroupVertices[[#This Row],[Vertex]],Vertices[],MATCH("ID",Vertices[[#Headers],[Vertex]:[Edge Weight by Salience]],0),FALSE)</f>
        <v>19</v>
      </c>
    </row>
    <row r="72" spans="1:3" ht="15">
      <c r="A72" s="78" t="s">
        <v>1212</v>
      </c>
      <c r="B72" s="107" t="s">
        <v>360</v>
      </c>
      <c r="C72" s="78">
        <f>VLOOKUP(GroupVertices[[#This Row],[Vertex]],Vertices[],MATCH("ID",Vertices[[#Headers],[Vertex]:[Edge Weight by Salience]],0),FALSE)</f>
        <v>5</v>
      </c>
    </row>
    <row r="73" spans="1:3" ht="15">
      <c r="A73" s="78" t="s">
        <v>1212</v>
      </c>
      <c r="B73" s="107" t="s">
        <v>359</v>
      </c>
      <c r="C73" s="78">
        <f>VLOOKUP(GroupVertices[[#This Row],[Vertex]],Vertices[],MATCH("ID",Vertices[[#Headers],[Vertex]:[Edge Weight by Salience]],0),FALSE)</f>
        <v>4</v>
      </c>
    </row>
    <row r="74" spans="1:3" ht="15">
      <c r="A74" s="78" t="s">
        <v>1213</v>
      </c>
      <c r="B74" s="107" t="s">
        <v>242</v>
      </c>
      <c r="C74" s="78">
        <f>VLOOKUP(GroupVertices[[#This Row],[Vertex]],Vertices[],MATCH("ID",Vertices[[#Headers],[Vertex]:[Edge Weight by Salience]],0),FALSE)</f>
        <v>11</v>
      </c>
    </row>
    <row r="75" spans="1:3" ht="15">
      <c r="A75" s="78" t="s">
        <v>1213</v>
      </c>
      <c r="B75" s="107" t="s">
        <v>357</v>
      </c>
      <c r="C75" s="78">
        <f>VLOOKUP(GroupVertices[[#This Row],[Vertex]],Vertices[],MATCH("ID",Vertices[[#Headers],[Vertex]:[Edge Weight by Salience]],0),FALSE)</f>
        <v>18</v>
      </c>
    </row>
    <row r="76" spans="1:3" ht="15">
      <c r="A76" s="78" t="s">
        <v>1213</v>
      </c>
      <c r="B76" s="107" t="s">
        <v>305</v>
      </c>
      <c r="C76" s="78">
        <f>VLOOKUP(GroupVertices[[#This Row],[Vertex]],Vertices[],MATCH("ID",Vertices[[#Headers],[Vertex]:[Edge Weight by Salience]],0),FALSE)</f>
        <v>107</v>
      </c>
    </row>
    <row r="77" spans="1:3" ht="15">
      <c r="A77" s="78" t="s">
        <v>1213</v>
      </c>
      <c r="B77" s="107" t="s">
        <v>355</v>
      </c>
      <c r="C77" s="78">
        <f>VLOOKUP(GroupVertices[[#This Row],[Vertex]],Vertices[],MATCH("ID",Vertices[[#Headers],[Vertex]:[Edge Weight by Salience]],0),FALSE)</f>
        <v>218</v>
      </c>
    </row>
    <row r="78" spans="1:3" ht="15">
      <c r="A78" s="78" t="s">
        <v>1213</v>
      </c>
      <c r="B78" s="107" t="s">
        <v>392</v>
      </c>
      <c r="C78" s="78">
        <f>VLOOKUP(GroupVertices[[#This Row],[Vertex]],Vertices[],MATCH("ID",Vertices[[#Headers],[Vertex]:[Edge Weight by Salience]],0),FALSE)</f>
        <v>133</v>
      </c>
    </row>
    <row r="79" spans="1:3" ht="15">
      <c r="A79" s="78" t="s">
        <v>1213</v>
      </c>
      <c r="B79" s="107" t="s">
        <v>329</v>
      </c>
      <c r="C79" s="78">
        <f>VLOOKUP(GroupVertices[[#This Row],[Vertex]],Vertices[],MATCH("ID",Vertices[[#Headers],[Vertex]:[Edge Weight by Salience]],0),FALSE)</f>
        <v>162</v>
      </c>
    </row>
    <row r="80" spans="1:3" ht="15">
      <c r="A80" s="78" t="s">
        <v>1213</v>
      </c>
      <c r="B80" s="107" t="s">
        <v>335</v>
      </c>
      <c r="C80" s="78">
        <f>VLOOKUP(GroupVertices[[#This Row],[Vertex]],Vertices[],MATCH("ID",Vertices[[#Headers],[Vertex]:[Edge Weight by Salience]],0),FALSE)</f>
        <v>188</v>
      </c>
    </row>
    <row r="81" spans="1:3" ht="15">
      <c r="A81" s="78" t="s">
        <v>1213</v>
      </c>
      <c r="B81" s="107" t="s">
        <v>328</v>
      </c>
      <c r="C81" s="78">
        <f>VLOOKUP(GroupVertices[[#This Row],[Vertex]],Vertices[],MATCH("ID",Vertices[[#Headers],[Vertex]:[Edge Weight by Salience]],0),FALSE)</f>
        <v>210</v>
      </c>
    </row>
    <row r="82" spans="1:3" ht="15">
      <c r="A82" s="78" t="s">
        <v>1213</v>
      </c>
      <c r="B82" s="107" t="s">
        <v>312</v>
      </c>
      <c r="C82" s="78">
        <f>VLOOKUP(GroupVertices[[#This Row],[Vertex]],Vertices[],MATCH("ID",Vertices[[#Headers],[Vertex]:[Edge Weight by Salience]],0),FALSE)</f>
        <v>29</v>
      </c>
    </row>
    <row r="83" spans="1:3" ht="15">
      <c r="A83" s="78" t="s">
        <v>1213</v>
      </c>
      <c r="B83" s="107" t="s">
        <v>363</v>
      </c>
      <c r="C83" s="78">
        <f>VLOOKUP(GroupVertices[[#This Row],[Vertex]],Vertices[],MATCH("ID",Vertices[[#Headers],[Vertex]:[Edge Weight by Salience]],0),FALSE)</f>
        <v>27</v>
      </c>
    </row>
    <row r="84" spans="1:3" ht="15">
      <c r="A84" s="78" t="s">
        <v>1213</v>
      </c>
      <c r="B84" s="107" t="s">
        <v>270</v>
      </c>
      <c r="C84" s="78">
        <f>VLOOKUP(GroupVertices[[#This Row],[Vertex]],Vertices[],MATCH("ID",Vertices[[#Headers],[Vertex]:[Edge Weight by Salience]],0),FALSE)</f>
        <v>54</v>
      </c>
    </row>
    <row r="85" spans="1:3" ht="15">
      <c r="A85" s="78" t="s">
        <v>1213</v>
      </c>
      <c r="B85" s="107" t="s">
        <v>339</v>
      </c>
      <c r="C85" s="78">
        <f>VLOOKUP(GroupVertices[[#This Row],[Vertex]],Vertices[],MATCH("ID",Vertices[[#Headers],[Vertex]:[Edge Weight by Salience]],0),FALSE)</f>
        <v>17</v>
      </c>
    </row>
    <row r="86" spans="1:3" ht="15">
      <c r="A86" s="78" t="s">
        <v>1213</v>
      </c>
      <c r="B86" s="107" t="s">
        <v>342</v>
      </c>
      <c r="C86" s="78">
        <f>VLOOKUP(GroupVertices[[#This Row],[Vertex]],Vertices[],MATCH("ID",Vertices[[#Headers],[Vertex]:[Edge Weight by Salience]],0),FALSE)</f>
        <v>216</v>
      </c>
    </row>
    <row r="87" spans="1:3" ht="15">
      <c r="A87" s="78" t="s">
        <v>1213</v>
      </c>
      <c r="B87" s="107" t="s">
        <v>283</v>
      </c>
      <c r="C87" s="78">
        <f>VLOOKUP(GroupVertices[[#This Row],[Vertex]],Vertices[],MATCH("ID",Vertices[[#Headers],[Vertex]:[Edge Weight by Salience]],0),FALSE)</f>
        <v>22</v>
      </c>
    </row>
    <row r="88" spans="1:3" ht="15">
      <c r="A88" s="78" t="s">
        <v>1213</v>
      </c>
      <c r="B88" s="107" t="s">
        <v>234</v>
      </c>
      <c r="C88" s="78">
        <f>VLOOKUP(GroupVertices[[#This Row],[Vertex]],Vertices[],MATCH("ID",Vertices[[#Headers],[Vertex]:[Edge Weight by Salience]],0),FALSE)</f>
        <v>108</v>
      </c>
    </row>
    <row r="89" spans="1:3" ht="15">
      <c r="A89" s="78" t="s">
        <v>1213</v>
      </c>
      <c r="B89" s="107" t="s">
        <v>245</v>
      </c>
      <c r="C89" s="78">
        <f>VLOOKUP(GroupVertices[[#This Row],[Vertex]],Vertices[],MATCH("ID",Vertices[[#Headers],[Vertex]:[Edge Weight by Salience]],0),FALSE)</f>
        <v>12</v>
      </c>
    </row>
    <row r="90" spans="1:3" ht="15">
      <c r="A90" s="78" t="s">
        <v>1213</v>
      </c>
      <c r="B90" s="107" t="s">
        <v>304</v>
      </c>
      <c r="C90" s="78">
        <f>VLOOKUP(GroupVertices[[#This Row],[Vertex]],Vertices[],MATCH("ID",Vertices[[#Headers],[Vertex]:[Edge Weight by Salience]],0),FALSE)</f>
        <v>166</v>
      </c>
    </row>
    <row r="91" spans="1:3" ht="15">
      <c r="A91" s="78" t="s">
        <v>1213</v>
      </c>
      <c r="B91" s="107" t="s">
        <v>313</v>
      </c>
      <c r="C91" s="78">
        <f>VLOOKUP(GroupVertices[[#This Row],[Vertex]],Vertices[],MATCH("ID",Vertices[[#Headers],[Vertex]:[Edge Weight by Salience]],0),FALSE)</f>
        <v>191</v>
      </c>
    </row>
    <row r="92" spans="1:3" ht="15">
      <c r="A92" s="78" t="s">
        <v>1213</v>
      </c>
      <c r="B92" s="107" t="s">
        <v>396</v>
      </c>
      <c r="C92" s="78">
        <f>VLOOKUP(GroupVertices[[#This Row],[Vertex]],Vertices[],MATCH("ID",Vertices[[#Headers],[Vertex]:[Edge Weight by Salience]],0),FALSE)</f>
        <v>159</v>
      </c>
    </row>
    <row r="93" spans="1:3" ht="15">
      <c r="A93" s="78" t="s">
        <v>1213</v>
      </c>
      <c r="B93" s="107" t="s">
        <v>320</v>
      </c>
      <c r="C93" s="78">
        <f>VLOOKUP(GroupVertices[[#This Row],[Vertex]],Vertices[],MATCH("ID",Vertices[[#Headers],[Vertex]:[Edge Weight by Salience]],0),FALSE)</f>
        <v>201</v>
      </c>
    </row>
    <row r="94" spans="1:3" ht="15">
      <c r="A94" s="78" t="s">
        <v>1213</v>
      </c>
      <c r="B94" s="107" t="s">
        <v>293</v>
      </c>
      <c r="C94" s="78">
        <f>VLOOKUP(GroupVertices[[#This Row],[Vertex]],Vertices[],MATCH("ID",Vertices[[#Headers],[Vertex]:[Edge Weight by Salience]],0),FALSE)</f>
        <v>23</v>
      </c>
    </row>
    <row r="95" spans="1:3" ht="15">
      <c r="A95" s="78" t="s">
        <v>1213</v>
      </c>
      <c r="B95" s="107" t="s">
        <v>288</v>
      </c>
      <c r="C95" s="78">
        <f>VLOOKUP(GroupVertices[[#This Row],[Vertex]],Vertices[],MATCH("ID",Vertices[[#Headers],[Vertex]:[Edge Weight by Salience]],0),FALSE)</f>
        <v>126</v>
      </c>
    </row>
    <row r="96" spans="1:3" ht="15">
      <c r="A96" s="78" t="s">
        <v>1213</v>
      </c>
      <c r="B96" s="107" t="s">
        <v>282</v>
      </c>
      <c r="C96" s="78">
        <f>VLOOKUP(GroupVertices[[#This Row],[Vertex]],Vertices[],MATCH("ID",Vertices[[#Headers],[Vertex]:[Edge Weight by Salience]],0),FALSE)</f>
        <v>180</v>
      </c>
    </row>
    <row r="97" spans="1:3" ht="15">
      <c r="A97" s="78" t="s">
        <v>1213</v>
      </c>
      <c r="B97" s="107" t="s">
        <v>307</v>
      </c>
      <c r="C97" s="78">
        <f>VLOOKUP(GroupVertices[[#This Row],[Vertex]],Vertices[],MATCH("ID",Vertices[[#Headers],[Vertex]:[Edge Weight by Salience]],0),FALSE)</f>
        <v>196</v>
      </c>
    </row>
    <row r="98" spans="1:3" ht="15">
      <c r="A98" s="78" t="s">
        <v>1213</v>
      </c>
      <c r="B98" s="107" t="s">
        <v>308</v>
      </c>
      <c r="C98" s="78">
        <f>VLOOKUP(GroupVertices[[#This Row],[Vertex]],Vertices[],MATCH("ID",Vertices[[#Headers],[Vertex]:[Edge Weight by Salience]],0),FALSE)</f>
        <v>134</v>
      </c>
    </row>
    <row r="99" spans="1:3" ht="15">
      <c r="A99" s="78" t="s">
        <v>1213</v>
      </c>
      <c r="B99" s="107" t="s">
        <v>306</v>
      </c>
      <c r="C99" s="78">
        <f>VLOOKUP(GroupVertices[[#This Row],[Vertex]],Vertices[],MATCH("ID",Vertices[[#Headers],[Vertex]:[Edge Weight by Salience]],0),FALSE)</f>
        <v>195</v>
      </c>
    </row>
    <row r="100" spans="1:3" ht="15">
      <c r="A100" s="78" t="s">
        <v>1213</v>
      </c>
      <c r="B100" s="107" t="s">
        <v>321</v>
      </c>
      <c r="C100" s="78">
        <f>VLOOKUP(GroupVertices[[#This Row],[Vertex]],Vertices[],MATCH("ID",Vertices[[#Headers],[Vertex]:[Edge Weight by Salience]],0),FALSE)</f>
        <v>55</v>
      </c>
    </row>
    <row r="101" spans="1:3" ht="15">
      <c r="A101" s="78" t="s">
        <v>1213</v>
      </c>
      <c r="B101" s="107" t="s">
        <v>246</v>
      </c>
      <c r="C101" s="78">
        <f>VLOOKUP(GroupVertices[[#This Row],[Vertex]],Vertices[],MATCH("ID",Vertices[[#Headers],[Vertex]:[Edge Weight by Salience]],0),FALSE)</f>
        <v>119</v>
      </c>
    </row>
    <row r="102" spans="1:3" ht="15">
      <c r="A102" s="78" t="s">
        <v>1213</v>
      </c>
      <c r="B102" s="107" t="s">
        <v>264</v>
      </c>
      <c r="C102" s="78">
        <f>VLOOKUP(GroupVertices[[#This Row],[Vertex]],Vertices[],MATCH("ID",Vertices[[#Headers],[Vertex]:[Edge Weight by Salience]],0),FALSE)</f>
        <v>71</v>
      </c>
    </row>
    <row r="103" spans="1:3" ht="15">
      <c r="A103" s="78" t="s">
        <v>1213</v>
      </c>
      <c r="B103" s="107" t="s">
        <v>213</v>
      </c>
      <c r="C103" s="78">
        <f>VLOOKUP(GroupVertices[[#This Row],[Vertex]],Vertices[],MATCH("ID",Vertices[[#Headers],[Vertex]:[Edge Weight by Salience]],0),FALSE)</f>
        <v>21</v>
      </c>
    </row>
    <row r="104" spans="1:3" ht="15">
      <c r="A104" s="78" t="s">
        <v>1213</v>
      </c>
      <c r="B104" s="107" t="s">
        <v>295</v>
      </c>
      <c r="C104" s="78">
        <f>VLOOKUP(GroupVertices[[#This Row],[Vertex]],Vertices[],MATCH("ID",Vertices[[#Headers],[Vertex]:[Edge Weight by Salience]],0),FALSE)</f>
        <v>24</v>
      </c>
    </row>
    <row r="105" spans="1:3" ht="15">
      <c r="A105" s="78" t="s">
        <v>1213</v>
      </c>
      <c r="B105" s="107" t="s">
        <v>388</v>
      </c>
      <c r="C105" s="78">
        <f>VLOOKUP(GroupVertices[[#This Row],[Vertex]],Vertices[],MATCH("ID",Vertices[[#Headers],[Vertex]:[Edge Weight by Salience]],0),FALSE)</f>
        <v>117</v>
      </c>
    </row>
    <row r="106" spans="1:3" ht="15">
      <c r="A106" s="78" t="s">
        <v>1213</v>
      </c>
      <c r="B106" s="107" t="s">
        <v>292</v>
      </c>
      <c r="C106" s="78">
        <f>VLOOKUP(GroupVertices[[#This Row],[Vertex]],Vertices[],MATCH("ID",Vertices[[#Headers],[Vertex]:[Edge Weight by Salience]],0),FALSE)</f>
        <v>113</v>
      </c>
    </row>
    <row r="107" spans="1:3" ht="15">
      <c r="A107" s="78" t="s">
        <v>1213</v>
      </c>
      <c r="B107" s="107" t="s">
        <v>243</v>
      </c>
      <c r="C107" s="78">
        <f>VLOOKUP(GroupVertices[[#This Row],[Vertex]],Vertices[],MATCH("ID",Vertices[[#Headers],[Vertex]:[Edge Weight by Salience]],0),FALSE)</f>
        <v>53</v>
      </c>
    </row>
    <row r="108" spans="1:3" ht="15">
      <c r="A108" s="78" t="s">
        <v>1213</v>
      </c>
      <c r="B108" s="107" t="s">
        <v>251</v>
      </c>
      <c r="C108" s="78">
        <f>VLOOKUP(GroupVertices[[#This Row],[Vertex]],Vertices[],MATCH("ID",Vertices[[#Headers],[Vertex]:[Edge Weight by Salience]],0),FALSE)</f>
        <v>154</v>
      </c>
    </row>
    <row r="109" spans="1:3" ht="15">
      <c r="A109" s="78" t="s">
        <v>1213</v>
      </c>
      <c r="B109" s="107" t="s">
        <v>271</v>
      </c>
      <c r="C109" s="78">
        <f>VLOOKUP(GroupVertices[[#This Row],[Vertex]],Vertices[],MATCH("ID",Vertices[[#Headers],[Vertex]:[Edge Weight by Salience]],0),FALSE)</f>
        <v>63</v>
      </c>
    </row>
    <row r="110" spans="1:3" ht="15">
      <c r="A110" s="78" t="s">
        <v>1213</v>
      </c>
      <c r="B110" s="107" t="s">
        <v>401</v>
      </c>
      <c r="C110" s="78">
        <f>VLOOKUP(GroupVertices[[#This Row],[Vertex]],Vertices[],MATCH("ID",Vertices[[#Headers],[Vertex]:[Edge Weight by Salience]],0),FALSE)</f>
        <v>179</v>
      </c>
    </row>
    <row r="111" spans="1:3" ht="15">
      <c r="A111" s="78" t="s">
        <v>1213</v>
      </c>
      <c r="B111" s="107" t="s">
        <v>280</v>
      </c>
      <c r="C111" s="78">
        <f>VLOOKUP(GroupVertices[[#This Row],[Vertex]],Vertices[],MATCH("ID",Vertices[[#Headers],[Vertex]:[Edge Weight by Salience]],0),FALSE)</f>
        <v>178</v>
      </c>
    </row>
    <row r="112" spans="1:3" ht="15">
      <c r="A112" s="78" t="s">
        <v>1213</v>
      </c>
      <c r="B112" s="107" t="s">
        <v>281</v>
      </c>
      <c r="C112" s="78">
        <f>VLOOKUP(GroupVertices[[#This Row],[Vertex]],Vertices[],MATCH("ID",Vertices[[#Headers],[Vertex]:[Edge Weight by Salience]],0),FALSE)</f>
        <v>42</v>
      </c>
    </row>
    <row r="113" spans="1:3" ht="15">
      <c r="A113" s="78" t="s">
        <v>1213</v>
      </c>
      <c r="B113" s="107" t="s">
        <v>349</v>
      </c>
      <c r="C113" s="78">
        <f>VLOOKUP(GroupVertices[[#This Row],[Vertex]],Vertices[],MATCH("ID",Vertices[[#Headers],[Vertex]:[Edge Weight by Salience]],0),FALSE)</f>
        <v>127</v>
      </c>
    </row>
    <row r="114" spans="1:3" ht="15">
      <c r="A114" s="78" t="s">
        <v>1213</v>
      </c>
      <c r="B114" s="107" t="s">
        <v>348</v>
      </c>
      <c r="C114" s="78">
        <f>VLOOKUP(GroupVertices[[#This Row],[Vertex]],Vertices[],MATCH("ID",Vertices[[#Headers],[Vertex]:[Edge Weight by Salience]],0),FALSE)</f>
        <v>172</v>
      </c>
    </row>
    <row r="115" spans="1:3" ht="15">
      <c r="A115" s="78" t="s">
        <v>1213</v>
      </c>
      <c r="B115" s="107" t="s">
        <v>356</v>
      </c>
      <c r="C115" s="78">
        <f>VLOOKUP(GroupVertices[[#This Row],[Vertex]],Vertices[],MATCH("ID",Vertices[[#Headers],[Vertex]:[Edge Weight by Salience]],0),FALSE)</f>
        <v>129</v>
      </c>
    </row>
    <row r="116" spans="1:3" ht="15">
      <c r="A116" s="78" t="s">
        <v>1213</v>
      </c>
      <c r="B116" s="107" t="s">
        <v>267</v>
      </c>
      <c r="C116" s="78">
        <f>VLOOKUP(GroupVertices[[#This Row],[Vertex]],Vertices[],MATCH("ID",Vertices[[#Headers],[Vertex]:[Edge Weight by Salience]],0),FALSE)</f>
        <v>102</v>
      </c>
    </row>
    <row r="117" spans="1:3" ht="15">
      <c r="A117" s="78" t="s">
        <v>1213</v>
      </c>
      <c r="B117" s="107" t="s">
        <v>257</v>
      </c>
      <c r="C117" s="78">
        <f>VLOOKUP(GroupVertices[[#This Row],[Vertex]],Vertices[],MATCH("ID",Vertices[[#Headers],[Vertex]:[Edge Weight by Salience]],0),FALSE)</f>
        <v>123</v>
      </c>
    </row>
    <row r="118" spans="1:3" ht="15">
      <c r="A118" s="78" t="s">
        <v>1213</v>
      </c>
      <c r="B118" s="107" t="s">
        <v>259</v>
      </c>
      <c r="C118" s="78">
        <f>VLOOKUP(GroupVertices[[#This Row],[Vertex]],Vertices[],MATCH("ID",Vertices[[#Headers],[Vertex]:[Edge Weight by Salience]],0),FALSE)</f>
        <v>125</v>
      </c>
    </row>
    <row r="119" spans="1:3" ht="15">
      <c r="A119" s="78" t="s">
        <v>1213</v>
      </c>
      <c r="B119" s="107" t="s">
        <v>237</v>
      </c>
      <c r="C119" s="78">
        <f>VLOOKUP(GroupVertices[[#This Row],[Vertex]],Vertices[],MATCH("ID",Vertices[[#Headers],[Vertex]:[Edge Weight by Salience]],0),FALSE)</f>
        <v>132</v>
      </c>
    </row>
    <row r="120" spans="1:3" ht="15">
      <c r="A120" s="78" t="s">
        <v>1213</v>
      </c>
      <c r="B120" s="107" t="s">
        <v>236</v>
      </c>
      <c r="C120" s="78">
        <f>VLOOKUP(GroupVertices[[#This Row],[Vertex]],Vertices[],MATCH("ID",Vertices[[#Headers],[Vertex]:[Edge Weight by Salience]],0),FALSE)</f>
        <v>115</v>
      </c>
    </row>
    <row r="121" spans="1:3" ht="15">
      <c r="A121" s="78" t="s">
        <v>1213</v>
      </c>
      <c r="B121" s="107" t="s">
        <v>258</v>
      </c>
      <c r="C121" s="78">
        <f>VLOOKUP(GroupVertices[[#This Row],[Vertex]],Vertices[],MATCH("ID",Vertices[[#Headers],[Vertex]:[Edge Weight by Salience]],0),FALSE)</f>
        <v>124</v>
      </c>
    </row>
    <row r="122" spans="1:3" ht="15">
      <c r="A122" s="78" t="s">
        <v>1213</v>
      </c>
      <c r="B122" s="107" t="s">
        <v>384</v>
      </c>
      <c r="C122" s="78">
        <f>VLOOKUP(GroupVertices[[#This Row],[Vertex]],Vertices[],MATCH("ID",Vertices[[#Headers],[Vertex]:[Edge Weight by Salience]],0),FALSE)</f>
        <v>105</v>
      </c>
    </row>
    <row r="123" spans="1:3" ht="15">
      <c r="A123" s="78" t="s">
        <v>1213</v>
      </c>
      <c r="B123" s="107" t="s">
        <v>296</v>
      </c>
      <c r="C123" s="78">
        <f>VLOOKUP(GroupVertices[[#This Row],[Vertex]],Vertices[],MATCH("ID",Vertices[[#Headers],[Vertex]:[Edge Weight by Salience]],0),FALSE)</f>
        <v>52</v>
      </c>
    </row>
    <row r="124" spans="1:3" ht="15">
      <c r="A124" s="78" t="s">
        <v>1213</v>
      </c>
      <c r="B124" s="107" t="s">
        <v>367</v>
      </c>
      <c r="C124" s="78">
        <f>VLOOKUP(GroupVertices[[#This Row],[Vertex]],Vertices[],MATCH("ID",Vertices[[#Headers],[Vertex]:[Edge Weight by Salience]],0),FALSE)</f>
        <v>56</v>
      </c>
    </row>
    <row r="125" spans="1:3" ht="15">
      <c r="A125" s="78" t="s">
        <v>1213</v>
      </c>
      <c r="B125" s="107" t="s">
        <v>212</v>
      </c>
      <c r="C125" s="78">
        <f>VLOOKUP(GroupVertices[[#This Row],[Vertex]],Vertices[],MATCH("ID",Vertices[[#Headers],[Vertex]:[Edge Weight by Salience]],0),FALSE)</f>
        <v>51</v>
      </c>
    </row>
    <row r="126" spans="1:3" ht="15">
      <c r="A126" s="78" t="s">
        <v>1213</v>
      </c>
      <c r="B126" s="107" t="s">
        <v>202</v>
      </c>
      <c r="C126" s="78">
        <f>VLOOKUP(GroupVertices[[#This Row],[Vertex]],Vertices[],MATCH("ID",Vertices[[#Headers],[Vertex]:[Edge Weight by Salience]],0),FALSE)</f>
        <v>26</v>
      </c>
    </row>
    <row r="127" spans="1:3" ht="15">
      <c r="A127" s="78" t="s">
        <v>1213</v>
      </c>
      <c r="B127" s="107" t="s">
        <v>201</v>
      </c>
      <c r="C127" s="78">
        <f>VLOOKUP(GroupVertices[[#This Row],[Vertex]],Vertices[],MATCH("ID",Vertices[[#Headers],[Vertex]:[Edge Weight by Salience]],0),FALSE)</f>
        <v>20</v>
      </c>
    </row>
    <row r="128" spans="1:3" ht="15">
      <c r="A128" s="78" t="s">
        <v>1214</v>
      </c>
      <c r="B128" s="107" t="s">
        <v>347</v>
      </c>
      <c r="C128" s="78">
        <f>VLOOKUP(GroupVertices[[#This Row],[Vertex]],Vertices[],MATCH("ID",Vertices[[#Headers],[Vertex]:[Edge Weight by Salience]],0),FALSE)</f>
        <v>219</v>
      </c>
    </row>
    <row r="129" spans="1:3" ht="15">
      <c r="A129" s="78" t="s">
        <v>1214</v>
      </c>
      <c r="B129" s="107" t="s">
        <v>274</v>
      </c>
      <c r="C129" s="78">
        <f>VLOOKUP(GroupVertices[[#This Row],[Vertex]],Vertices[],MATCH("ID",Vertices[[#Headers],[Vertex]:[Edge Weight by Salience]],0),FALSE)</f>
        <v>122</v>
      </c>
    </row>
    <row r="130" spans="1:3" ht="15">
      <c r="A130" s="78" t="s">
        <v>1214</v>
      </c>
      <c r="B130" s="107" t="s">
        <v>222</v>
      </c>
      <c r="C130" s="78">
        <f>VLOOKUP(GroupVertices[[#This Row],[Vertex]],Vertices[],MATCH("ID",Vertices[[#Headers],[Vertex]:[Edge Weight by Salience]],0),FALSE)</f>
        <v>10</v>
      </c>
    </row>
    <row r="131" spans="1:3" ht="15">
      <c r="A131" s="78" t="s">
        <v>1214</v>
      </c>
      <c r="B131" s="107" t="s">
        <v>353</v>
      </c>
      <c r="C131" s="78">
        <f>VLOOKUP(GroupVertices[[#This Row],[Vertex]],Vertices[],MATCH("ID",Vertices[[#Headers],[Vertex]:[Edge Weight by Salience]],0),FALSE)</f>
        <v>204</v>
      </c>
    </row>
    <row r="132" spans="1:3" ht="15">
      <c r="A132" s="78" t="s">
        <v>1214</v>
      </c>
      <c r="B132" s="107" t="s">
        <v>343</v>
      </c>
      <c r="C132" s="78">
        <f>VLOOKUP(GroupVertices[[#This Row],[Vertex]],Vertices[],MATCH("ID",Vertices[[#Headers],[Vertex]:[Edge Weight by Salience]],0),FALSE)</f>
        <v>217</v>
      </c>
    </row>
    <row r="133" spans="1:3" ht="15">
      <c r="A133" s="78" t="s">
        <v>1214</v>
      </c>
      <c r="B133" s="107" t="s">
        <v>352</v>
      </c>
      <c r="C133" s="78">
        <f>VLOOKUP(GroupVertices[[#This Row],[Vertex]],Vertices[],MATCH("ID",Vertices[[#Headers],[Vertex]:[Edge Weight by Salience]],0),FALSE)</f>
        <v>36</v>
      </c>
    </row>
    <row r="134" spans="1:3" ht="15">
      <c r="A134" s="78" t="s">
        <v>1214</v>
      </c>
      <c r="B134" s="107" t="s">
        <v>275</v>
      </c>
      <c r="C134" s="78">
        <f>VLOOKUP(GroupVertices[[#This Row],[Vertex]],Vertices[],MATCH("ID",Vertices[[#Headers],[Vertex]:[Edge Weight by Salience]],0),FALSE)</f>
        <v>13</v>
      </c>
    </row>
    <row r="135" spans="1:3" ht="15">
      <c r="A135" s="78" t="s">
        <v>1214</v>
      </c>
      <c r="B135" s="107" t="s">
        <v>350</v>
      </c>
      <c r="C135" s="78">
        <f>VLOOKUP(GroupVertices[[#This Row],[Vertex]],Vertices[],MATCH("ID",Vertices[[#Headers],[Vertex]:[Edge Weight by Salience]],0),FALSE)</f>
        <v>150</v>
      </c>
    </row>
    <row r="136" spans="1:3" ht="15">
      <c r="A136" s="78" t="s">
        <v>1214</v>
      </c>
      <c r="B136" s="107" t="s">
        <v>317</v>
      </c>
      <c r="C136" s="78">
        <f>VLOOKUP(GroupVertices[[#This Row],[Vertex]],Vertices[],MATCH("ID",Vertices[[#Headers],[Vertex]:[Edge Weight by Salience]],0),FALSE)</f>
        <v>171</v>
      </c>
    </row>
    <row r="137" spans="1:3" ht="15">
      <c r="A137" s="78" t="s">
        <v>1214</v>
      </c>
      <c r="B137" s="107" t="s">
        <v>310</v>
      </c>
      <c r="C137" s="78">
        <f>VLOOKUP(GroupVertices[[#This Row],[Vertex]],Vertices[],MATCH("ID",Vertices[[#Headers],[Vertex]:[Edge Weight by Salience]],0),FALSE)</f>
        <v>199</v>
      </c>
    </row>
    <row r="138" spans="1:3" ht="15">
      <c r="A138" s="78" t="s">
        <v>1214</v>
      </c>
      <c r="B138" s="107" t="s">
        <v>414</v>
      </c>
      <c r="C138" s="78">
        <f>VLOOKUP(GroupVertices[[#This Row],[Vertex]],Vertices[],MATCH("ID",Vertices[[#Headers],[Vertex]:[Edge Weight by Salience]],0),FALSE)</f>
        <v>213</v>
      </c>
    </row>
    <row r="139" spans="1:3" ht="15">
      <c r="A139" s="78" t="s">
        <v>1214</v>
      </c>
      <c r="B139" s="107" t="s">
        <v>265</v>
      </c>
      <c r="C139" s="78">
        <f>VLOOKUP(GroupVertices[[#This Row],[Vertex]],Vertices[],MATCH("ID",Vertices[[#Headers],[Vertex]:[Edge Weight by Salience]],0),FALSE)</f>
        <v>118</v>
      </c>
    </row>
    <row r="140" spans="1:3" ht="15">
      <c r="A140" s="78" t="s">
        <v>1214</v>
      </c>
      <c r="B140" s="107" t="s">
        <v>214</v>
      </c>
      <c r="C140" s="78">
        <f>VLOOKUP(GroupVertices[[#This Row],[Vertex]],Vertices[],MATCH("ID",Vertices[[#Headers],[Vertex]:[Edge Weight by Salience]],0),FALSE)</f>
        <v>58</v>
      </c>
    </row>
    <row r="141" spans="1:3" ht="15">
      <c r="A141" s="78" t="s">
        <v>1214</v>
      </c>
      <c r="B141" s="107" t="s">
        <v>325</v>
      </c>
      <c r="C141" s="78">
        <f>VLOOKUP(GroupVertices[[#This Row],[Vertex]],Vertices[],MATCH("ID",Vertices[[#Headers],[Vertex]:[Edge Weight by Salience]],0),FALSE)</f>
        <v>67</v>
      </c>
    </row>
    <row r="142" spans="1:3" ht="15">
      <c r="A142" s="78" t="s">
        <v>1214</v>
      </c>
      <c r="B142" s="107" t="s">
        <v>324</v>
      </c>
      <c r="C142" s="78">
        <f>VLOOKUP(GroupVertices[[#This Row],[Vertex]],Vertices[],MATCH("ID",Vertices[[#Headers],[Vertex]:[Edge Weight by Salience]],0),FALSE)</f>
        <v>60</v>
      </c>
    </row>
    <row r="143" spans="1:3" ht="15">
      <c r="A143" s="78" t="s">
        <v>1214</v>
      </c>
      <c r="B143" s="107" t="s">
        <v>323</v>
      </c>
      <c r="C143" s="78">
        <f>VLOOKUP(GroupVertices[[#This Row],[Vertex]],Vertices[],MATCH("ID",Vertices[[#Headers],[Vertex]:[Edge Weight by Salience]],0),FALSE)</f>
        <v>208</v>
      </c>
    </row>
    <row r="144" spans="1:3" ht="15">
      <c r="A144" s="78" t="s">
        <v>1214</v>
      </c>
      <c r="B144" s="107" t="s">
        <v>411</v>
      </c>
      <c r="C144" s="78">
        <f>VLOOKUP(GroupVertices[[#This Row],[Vertex]],Vertices[],MATCH("ID",Vertices[[#Headers],[Vertex]:[Edge Weight by Salience]],0),FALSE)</f>
        <v>205</v>
      </c>
    </row>
    <row r="145" spans="1:3" ht="15">
      <c r="A145" s="78" t="s">
        <v>1214</v>
      </c>
      <c r="B145" s="107" t="s">
        <v>239</v>
      </c>
      <c r="C145" s="78">
        <f>VLOOKUP(GroupVertices[[#This Row],[Vertex]],Vertices[],MATCH("ID",Vertices[[#Headers],[Vertex]:[Edge Weight by Salience]],0),FALSE)</f>
        <v>137</v>
      </c>
    </row>
    <row r="146" spans="1:3" ht="15">
      <c r="A146" s="78" t="s">
        <v>1214</v>
      </c>
      <c r="B146" s="107" t="s">
        <v>319</v>
      </c>
      <c r="C146" s="78">
        <f>VLOOKUP(GroupVertices[[#This Row],[Vertex]],Vertices[],MATCH("ID",Vertices[[#Headers],[Vertex]:[Edge Weight by Salience]],0),FALSE)</f>
        <v>202</v>
      </c>
    </row>
    <row r="147" spans="1:3" ht="15">
      <c r="A147" s="78" t="s">
        <v>1214</v>
      </c>
      <c r="B147" s="107" t="s">
        <v>410</v>
      </c>
      <c r="C147" s="78">
        <f>VLOOKUP(GroupVertices[[#This Row],[Vertex]],Vertices[],MATCH("ID",Vertices[[#Headers],[Vertex]:[Edge Weight by Salience]],0),FALSE)</f>
        <v>203</v>
      </c>
    </row>
    <row r="148" spans="1:3" ht="15">
      <c r="A148" s="78" t="s">
        <v>1214</v>
      </c>
      <c r="B148" s="107" t="s">
        <v>318</v>
      </c>
      <c r="C148" s="78">
        <f>VLOOKUP(GroupVertices[[#This Row],[Vertex]],Vertices[],MATCH("ID",Vertices[[#Headers],[Vertex]:[Edge Weight by Salience]],0),FALSE)</f>
        <v>112</v>
      </c>
    </row>
    <row r="149" spans="1:3" ht="15">
      <c r="A149" s="78" t="s">
        <v>1214</v>
      </c>
      <c r="B149" s="107" t="s">
        <v>404</v>
      </c>
      <c r="C149" s="78">
        <f>VLOOKUP(GroupVertices[[#This Row],[Vertex]],Vertices[],MATCH("ID",Vertices[[#Headers],[Vertex]:[Edge Weight by Salience]],0),FALSE)</f>
        <v>192</v>
      </c>
    </row>
    <row r="150" spans="1:3" ht="15">
      <c r="A150" s="78" t="s">
        <v>1214</v>
      </c>
      <c r="B150" s="107" t="s">
        <v>253</v>
      </c>
      <c r="C150" s="78">
        <f>VLOOKUP(GroupVertices[[#This Row],[Vertex]],Vertices[],MATCH("ID",Vertices[[#Headers],[Vertex]:[Edge Weight by Salience]],0),FALSE)</f>
        <v>155</v>
      </c>
    </row>
    <row r="151" spans="1:3" ht="15">
      <c r="A151" s="78" t="s">
        <v>1214</v>
      </c>
      <c r="B151" s="107" t="s">
        <v>260</v>
      </c>
      <c r="C151" s="78">
        <f>VLOOKUP(GroupVertices[[#This Row],[Vertex]],Vertices[],MATCH("ID",Vertices[[#Headers],[Vertex]:[Edge Weight by Salience]],0),FALSE)</f>
        <v>77</v>
      </c>
    </row>
    <row r="152" spans="1:3" ht="15">
      <c r="A152" s="78" t="s">
        <v>1214</v>
      </c>
      <c r="B152" s="107" t="s">
        <v>336</v>
      </c>
      <c r="C152" s="78">
        <f>VLOOKUP(GroupVertices[[#This Row],[Vertex]],Vertices[],MATCH("ID",Vertices[[#Headers],[Vertex]:[Edge Weight by Salience]],0),FALSE)</f>
        <v>168</v>
      </c>
    </row>
    <row r="153" spans="1:3" ht="15">
      <c r="A153" s="78" t="s">
        <v>1214</v>
      </c>
      <c r="B153" s="107" t="s">
        <v>276</v>
      </c>
      <c r="C153" s="78">
        <f>VLOOKUP(GroupVertices[[#This Row],[Vertex]],Vertices[],MATCH("ID",Vertices[[#Headers],[Vertex]:[Edge Weight by Salience]],0),FALSE)</f>
        <v>74</v>
      </c>
    </row>
    <row r="154" spans="1:3" ht="15">
      <c r="A154" s="78" t="s">
        <v>1214</v>
      </c>
      <c r="B154" s="107" t="s">
        <v>400</v>
      </c>
      <c r="C154" s="78">
        <f>VLOOKUP(GroupVertices[[#This Row],[Vertex]],Vertices[],MATCH("ID",Vertices[[#Headers],[Vertex]:[Edge Weight by Salience]],0),FALSE)</f>
        <v>175</v>
      </c>
    </row>
    <row r="155" spans="1:3" ht="15">
      <c r="A155" s="78" t="s">
        <v>1214</v>
      </c>
      <c r="B155" s="107" t="s">
        <v>273</v>
      </c>
      <c r="C155" s="78">
        <f>VLOOKUP(GroupVertices[[#This Row],[Vertex]],Vertices[],MATCH("ID",Vertices[[#Headers],[Vertex]:[Edge Weight by Salience]],0),FALSE)</f>
        <v>174</v>
      </c>
    </row>
    <row r="156" spans="1:3" ht="15">
      <c r="A156" s="78" t="s">
        <v>1214</v>
      </c>
      <c r="B156" s="107" t="s">
        <v>261</v>
      </c>
      <c r="C156" s="78">
        <f>VLOOKUP(GroupVertices[[#This Row],[Vertex]],Vertices[],MATCH("ID",Vertices[[#Headers],[Vertex]:[Edge Weight by Salience]],0),FALSE)</f>
        <v>103</v>
      </c>
    </row>
    <row r="157" spans="1:3" ht="15">
      <c r="A157" s="78" t="s">
        <v>1214</v>
      </c>
      <c r="B157" s="107" t="s">
        <v>302</v>
      </c>
      <c r="C157" s="78">
        <f>VLOOKUP(GroupVertices[[#This Row],[Vertex]],Vertices[],MATCH("ID",Vertices[[#Headers],[Vertex]:[Edge Weight by Salience]],0),FALSE)</f>
        <v>152</v>
      </c>
    </row>
    <row r="158" spans="1:3" ht="15">
      <c r="A158" s="78" t="s">
        <v>1214</v>
      </c>
      <c r="B158" s="107" t="s">
        <v>301</v>
      </c>
      <c r="C158" s="78">
        <f>VLOOKUP(GroupVertices[[#This Row],[Vertex]],Vertices[],MATCH("ID",Vertices[[#Headers],[Vertex]:[Edge Weight by Salience]],0),FALSE)</f>
        <v>151</v>
      </c>
    </row>
    <row r="159" spans="1:3" ht="15">
      <c r="A159" s="78" t="s">
        <v>1214</v>
      </c>
      <c r="B159" s="107" t="s">
        <v>311</v>
      </c>
      <c r="C159" s="78">
        <f>VLOOKUP(GroupVertices[[#This Row],[Vertex]],Vertices[],MATCH("ID",Vertices[[#Headers],[Vertex]:[Edge Weight by Salience]],0),FALSE)</f>
        <v>169</v>
      </c>
    </row>
    <row r="160" spans="1:3" ht="15">
      <c r="A160" s="78" t="s">
        <v>1214</v>
      </c>
      <c r="B160" s="107" t="s">
        <v>398</v>
      </c>
      <c r="C160" s="78">
        <f>VLOOKUP(GroupVertices[[#This Row],[Vertex]],Vertices[],MATCH("ID",Vertices[[#Headers],[Vertex]:[Edge Weight by Salience]],0),FALSE)</f>
        <v>163</v>
      </c>
    </row>
    <row r="161" spans="1:3" ht="15">
      <c r="A161" s="78" t="s">
        <v>1214</v>
      </c>
      <c r="B161" s="107" t="s">
        <v>300</v>
      </c>
      <c r="C161" s="78">
        <f>VLOOKUP(GroupVertices[[#This Row],[Vertex]],Vertices[],MATCH("ID",Vertices[[#Headers],[Vertex]:[Edge Weight by Salience]],0),FALSE)</f>
        <v>153</v>
      </c>
    </row>
    <row r="162" spans="1:3" ht="15">
      <c r="A162" s="78" t="s">
        <v>1214</v>
      </c>
      <c r="B162" s="107" t="s">
        <v>326</v>
      </c>
      <c r="C162" s="78">
        <f>VLOOKUP(GroupVertices[[#This Row],[Vertex]],Vertices[],MATCH("ID",Vertices[[#Headers],[Vertex]:[Edge Weight by Salience]],0),FALSE)</f>
        <v>148</v>
      </c>
    </row>
    <row r="163" spans="1:3" ht="15">
      <c r="A163" s="78" t="s">
        <v>1214</v>
      </c>
      <c r="B163" s="107" t="s">
        <v>250</v>
      </c>
      <c r="C163" s="78">
        <f>VLOOKUP(GroupVertices[[#This Row],[Vertex]],Vertices[],MATCH("ID",Vertices[[#Headers],[Vertex]:[Edge Weight by Salience]],0),FALSE)</f>
        <v>149</v>
      </c>
    </row>
    <row r="164" spans="1:3" ht="15">
      <c r="A164" s="78" t="s">
        <v>1214</v>
      </c>
      <c r="B164" s="107" t="s">
        <v>248</v>
      </c>
      <c r="C164" s="78">
        <f>VLOOKUP(GroupVertices[[#This Row],[Vertex]],Vertices[],MATCH("ID",Vertices[[#Headers],[Vertex]:[Edge Weight by Salience]],0),FALSE)</f>
        <v>146</v>
      </c>
    </row>
    <row r="165" spans="1:3" ht="15">
      <c r="A165" s="78" t="s">
        <v>1214</v>
      </c>
      <c r="B165" s="107" t="s">
        <v>223</v>
      </c>
      <c r="C165" s="78">
        <f>VLOOKUP(GroupVertices[[#This Row],[Vertex]],Vertices[],MATCH("ID",Vertices[[#Headers],[Vertex]:[Edge Weight by Salience]],0),FALSE)</f>
        <v>73</v>
      </c>
    </row>
    <row r="166" spans="1:3" ht="15">
      <c r="A166" s="78" t="s">
        <v>1214</v>
      </c>
      <c r="B166" s="107" t="s">
        <v>354</v>
      </c>
      <c r="C166" s="78">
        <f>VLOOKUP(GroupVertices[[#This Row],[Vertex]],Vertices[],MATCH("ID",Vertices[[#Headers],[Vertex]:[Edge Weight by Salience]],0),FALSE)</f>
        <v>76</v>
      </c>
    </row>
    <row r="167" spans="1:3" ht="15">
      <c r="A167" s="78" t="s">
        <v>1214</v>
      </c>
      <c r="B167" s="107" t="s">
        <v>215</v>
      </c>
      <c r="C167" s="78">
        <f>VLOOKUP(GroupVertices[[#This Row],[Vertex]],Vertices[],MATCH("ID",Vertices[[#Headers],[Vertex]:[Edge Weight by Salience]],0),FALSE)</f>
        <v>59</v>
      </c>
    </row>
    <row r="168" spans="1:3" ht="15">
      <c r="A168" s="78" t="s">
        <v>1215</v>
      </c>
      <c r="B168" s="107" t="s">
        <v>331</v>
      </c>
      <c r="C168" s="78">
        <f>VLOOKUP(GroupVertices[[#This Row],[Vertex]],Vertices[],MATCH("ID",Vertices[[#Headers],[Vertex]:[Edge Weight by Salience]],0),FALSE)</f>
        <v>35</v>
      </c>
    </row>
    <row r="169" spans="1:3" ht="15">
      <c r="A169" s="78" t="s">
        <v>1215</v>
      </c>
      <c r="B169" s="107" t="s">
        <v>337</v>
      </c>
      <c r="C169" s="78">
        <f>VLOOKUP(GroupVertices[[#This Row],[Vertex]],Vertices[],MATCH("ID",Vertices[[#Headers],[Vertex]:[Edge Weight by Salience]],0),FALSE)</f>
        <v>215</v>
      </c>
    </row>
    <row r="170" spans="1:3" ht="15">
      <c r="A170" s="78" t="s">
        <v>1215</v>
      </c>
      <c r="B170" s="107" t="s">
        <v>316</v>
      </c>
      <c r="C170" s="78">
        <f>VLOOKUP(GroupVertices[[#This Row],[Vertex]],Vertices[],MATCH("ID",Vertices[[#Headers],[Vertex]:[Edge Weight by Salience]],0),FALSE)</f>
        <v>143</v>
      </c>
    </row>
    <row r="171" spans="1:3" ht="15">
      <c r="A171" s="78" t="s">
        <v>1215</v>
      </c>
      <c r="B171" s="107" t="s">
        <v>415</v>
      </c>
      <c r="C171" s="78">
        <f>VLOOKUP(GroupVertices[[#This Row],[Vertex]],Vertices[],MATCH("ID",Vertices[[#Headers],[Vertex]:[Edge Weight by Salience]],0),FALSE)</f>
        <v>214</v>
      </c>
    </row>
    <row r="172" spans="1:3" ht="15">
      <c r="A172" s="78" t="s">
        <v>1215</v>
      </c>
      <c r="B172" s="107" t="s">
        <v>287</v>
      </c>
      <c r="C172" s="78">
        <f>VLOOKUP(GroupVertices[[#This Row],[Vertex]],Vertices[],MATCH("ID",Vertices[[#Headers],[Vertex]:[Edge Weight by Salience]],0),FALSE)</f>
        <v>184</v>
      </c>
    </row>
    <row r="173" spans="1:3" ht="15">
      <c r="A173" s="78" t="s">
        <v>1215</v>
      </c>
      <c r="B173" s="107" t="s">
        <v>338</v>
      </c>
      <c r="C173" s="78">
        <f>VLOOKUP(GroupVertices[[#This Row],[Vertex]],Vertices[],MATCH("ID",Vertices[[#Headers],[Vertex]:[Edge Weight by Salience]],0),FALSE)</f>
        <v>212</v>
      </c>
    </row>
    <row r="174" spans="1:3" ht="15">
      <c r="A174" s="78" t="s">
        <v>1215</v>
      </c>
      <c r="B174" s="107" t="s">
        <v>315</v>
      </c>
      <c r="C174" s="78">
        <f>VLOOKUP(GroupVertices[[#This Row],[Vertex]],Vertices[],MATCH("ID",Vertices[[#Headers],[Vertex]:[Edge Weight by Salience]],0),FALSE)</f>
        <v>170</v>
      </c>
    </row>
    <row r="175" spans="1:3" ht="15">
      <c r="A175" s="78" t="s">
        <v>1215</v>
      </c>
      <c r="B175" s="107" t="s">
        <v>340</v>
      </c>
      <c r="C175" s="78">
        <f>VLOOKUP(GroupVertices[[#This Row],[Vertex]],Vertices[],MATCH("ID",Vertices[[#Headers],[Vertex]:[Edge Weight by Salience]],0),FALSE)</f>
        <v>32</v>
      </c>
    </row>
    <row r="176" spans="1:3" ht="15">
      <c r="A176" s="78" t="s">
        <v>1215</v>
      </c>
      <c r="B176" s="107" t="s">
        <v>290</v>
      </c>
      <c r="C176" s="78">
        <f>VLOOKUP(GroupVertices[[#This Row],[Vertex]],Vertices[],MATCH("ID",Vertices[[#Headers],[Vertex]:[Edge Weight by Salience]],0),FALSE)</f>
        <v>186</v>
      </c>
    </row>
    <row r="177" spans="1:3" ht="15">
      <c r="A177" s="78" t="s">
        <v>1215</v>
      </c>
      <c r="B177" s="107" t="s">
        <v>219</v>
      </c>
      <c r="C177" s="78">
        <f>VLOOKUP(GroupVertices[[#This Row],[Vertex]],Vertices[],MATCH("ID",Vertices[[#Headers],[Vertex]:[Edge Weight by Salience]],0),FALSE)</f>
        <v>62</v>
      </c>
    </row>
    <row r="178" spans="1:3" ht="15">
      <c r="A178" s="78" t="s">
        <v>1215</v>
      </c>
      <c r="B178" s="107" t="s">
        <v>226</v>
      </c>
      <c r="C178" s="78">
        <f>VLOOKUP(GroupVertices[[#This Row],[Vertex]],Vertices[],MATCH("ID",Vertices[[#Headers],[Vertex]:[Edge Weight by Salience]],0),FALSE)</f>
        <v>80</v>
      </c>
    </row>
    <row r="179" spans="1:3" ht="15">
      <c r="A179" s="78" t="s">
        <v>1215</v>
      </c>
      <c r="B179" s="107" t="s">
        <v>309</v>
      </c>
      <c r="C179" s="78">
        <f>VLOOKUP(GroupVertices[[#This Row],[Vertex]],Vertices[],MATCH("ID",Vertices[[#Headers],[Vertex]:[Edge Weight by Salience]],0),FALSE)</f>
        <v>28</v>
      </c>
    </row>
    <row r="180" spans="1:3" ht="15">
      <c r="A180" s="78" t="s">
        <v>1215</v>
      </c>
      <c r="B180" s="107" t="s">
        <v>341</v>
      </c>
      <c r="C180" s="78">
        <f>VLOOKUP(GroupVertices[[#This Row],[Vertex]],Vertices[],MATCH("ID",Vertices[[#Headers],[Vertex]:[Edge Weight by Salience]],0),FALSE)</f>
        <v>16</v>
      </c>
    </row>
    <row r="181" spans="1:3" ht="15">
      <c r="A181" s="78" t="s">
        <v>1215</v>
      </c>
      <c r="B181" s="107" t="s">
        <v>332</v>
      </c>
      <c r="C181" s="78">
        <f>VLOOKUP(GroupVertices[[#This Row],[Vertex]],Vertices[],MATCH("ID",Vertices[[#Headers],[Vertex]:[Edge Weight by Salience]],0),FALSE)</f>
        <v>120</v>
      </c>
    </row>
    <row r="182" spans="1:3" ht="15">
      <c r="A182" s="78" t="s">
        <v>1215</v>
      </c>
      <c r="B182" s="107" t="s">
        <v>409</v>
      </c>
      <c r="C182" s="78">
        <f>VLOOKUP(GroupVertices[[#This Row],[Vertex]],Vertices[],MATCH("ID",Vertices[[#Headers],[Vertex]:[Edge Weight by Salience]],0),FALSE)</f>
        <v>200</v>
      </c>
    </row>
    <row r="183" spans="1:3" ht="15">
      <c r="A183" s="78" t="s">
        <v>1215</v>
      </c>
      <c r="B183" s="107" t="s">
        <v>403</v>
      </c>
      <c r="C183" s="78">
        <f>VLOOKUP(GroupVertices[[#This Row],[Vertex]],Vertices[],MATCH("ID",Vertices[[#Headers],[Vertex]:[Edge Weight by Salience]],0),FALSE)</f>
        <v>187</v>
      </c>
    </row>
    <row r="184" spans="1:3" ht="15">
      <c r="A184" s="78" t="s">
        <v>1215</v>
      </c>
      <c r="B184" s="107" t="s">
        <v>297</v>
      </c>
      <c r="C184" s="78">
        <f>VLOOKUP(GroupVertices[[#This Row],[Vertex]],Vertices[],MATCH("ID",Vertices[[#Headers],[Vertex]:[Edge Weight by Salience]],0),FALSE)</f>
        <v>43</v>
      </c>
    </row>
    <row r="185" spans="1:3" ht="15">
      <c r="A185" s="78" t="s">
        <v>1215</v>
      </c>
      <c r="B185" s="107" t="s">
        <v>351</v>
      </c>
      <c r="C185" s="78">
        <f>VLOOKUP(GroupVertices[[#This Row],[Vertex]],Vertices[],MATCH("ID",Vertices[[#Headers],[Vertex]:[Edge Weight by Salience]],0),FALSE)</f>
        <v>128</v>
      </c>
    </row>
    <row r="186" spans="1:3" ht="15">
      <c r="A186" s="78" t="s">
        <v>1215</v>
      </c>
      <c r="B186" s="107" t="s">
        <v>303</v>
      </c>
      <c r="C186" s="78">
        <f>VLOOKUP(GroupVertices[[#This Row],[Vertex]],Vertices[],MATCH("ID",Vertices[[#Headers],[Vertex]:[Edge Weight by Salience]],0),FALSE)</f>
        <v>167</v>
      </c>
    </row>
    <row r="187" spans="1:3" ht="15">
      <c r="A187" s="78" t="s">
        <v>1215</v>
      </c>
      <c r="B187" s="107" t="s">
        <v>394</v>
      </c>
      <c r="C187" s="78">
        <f>VLOOKUP(GroupVertices[[#This Row],[Vertex]],Vertices[],MATCH("ID",Vertices[[#Headers],[Vertex]:[Edge Weight by Salience]],0),FALSE)</f>
        <v>141</v>
      </c>
    </row>
    <row r="188" spans="1:3" ht="15">
      <c r="A188" s="78" t="s">
        <v>1215</v>
      </c>
      <c r="B188" s="107" t="s">
        <v>330</v>
      </c>
      <c r="C188" s="78">
        <f>VLOOKUP(GroupVertices[[#This Row],[Vertex]],Vertices[],MATCH("ID",Vertices[[#Headers],[Vertex]:[Edge Weight by Salience]],0),FALSE)</f>
        <v>116</v>
      </c>
    </row>
    <row r="189" spans="1:3" ht="15">
      <c r="A189" s="78" t="s">
        <v>1215</v>
      </c>
      <c r="B189" s="107" t="s">
        <v>393</v>
      </c>
      <c r="C189" s="78">
        <f>VLOOKUP(GroupVertices[[#This Row],[Vertex]],Vertices[],MATCH("ID",Vertices[[#Headers],[Vertex]:[Edge Weight by Salience]],0),FALSE)</f>
        <v>140</v>
      </c>
    </row>
    <row r="190" spans="1:3" ht="15">
      <c r="A190" s="78" t="s">
        <v>1215</v>
      </c>
      <c r="B190" s="107" t="s">
        <v>205</v>
      </c>
      <c r="C190" s="78">
        <f>VLOOKUP(GroupVertices[[#This Row],[Vertex]],Vertices[],MATCH("ID",Vertices[[#Headers],[Vertex]:[Edge Weight by Salience]],0),FALSE)</f>
        <v>7</v>
      </c>
    </row>
    <row r="191" spans="1:3" ht="15">
      <c r="A191" s="78" t="s">
        <v>1215</v>
      </c>
      <c r="B191" s="107" t="s">
        <v>314</v>
      </c>
      <c r="C191" s="78">
        <f>VLOOKUP(GroupVertices[[#This Row],[Vertex]],Vertices[],MATCH("ID",Vertices[[#Headers],[Vertex]:[Edge Weight by Salience]],0),FALSE)</f>
        <v>14</v>
      </c>
    </row>
    <row r="192" spans="1:3" ht="15">
      <c r="A192" s="78" t="s">
        <v>1215</v>
      </c>
      <c r="B192" s="107" t="s">
        <v>206</v>
      </c>
      <c r="C192" s="78">
        <f>VLOOKUP(GroupVertices[[#This Row],[Vertex]],Vertices[],MATCH("ID",Vertices[[#Headers],[Vertex]:[Edge Weight by Salience]],0),FALSE)</f>
        <v>40</v>
      </c>
    </row>
    <row r="193" spans="1:3" ht="15">
      <c r="A193" s="78" t="s">
        <v>1215</v>
      </c>
      <c r="B193" s="107" t="s">
        <v>266</v>
      </c>
      <c r="C193" s="78">
        <f>VLOOKUP(GroupVertices[[#This Row],[Vertex]],Vertices[],MATCH("ID",Vertices[[#Headers],[Vertex]:[Edge Weight by Salience]],0),FALSE)</f>
        <v>165</v>
      </c>
    </row>
    <row r="194" spans="1:3" ht="15">
      <c r="A194" s="78" t="s">
        <v>1215</v>
      </c>
      <c r="B194" s="107" t="s">
        <v>244</v>
      </c>
      <c r="C194" s="78">
        <f>VLOOKUP(GroupVertices[[#This Row],[Vertex]],Vertices[],MATCH("ID",Vertices[[#Headers],[Vertex]:[Edge Weight by Salience]],0),FALSE)</f>
        <v>144</v>
      </c>
    </row>
    <row r="195" spans="1:3" ht="15">
      <c r="A195" s="78" t="s">
        <v>1215</v>
      </c>
      <c r="B195" s="107" t="s">
        <v>240</v>
      </c>
      <c r="C195" s="78">
        <f>VLOOKUP(GroupVertices[[#This Row],[Vertex]],Vertices[],MATCH("ID",Vertices[[#Headers],[Vertex]:[Edge Weight by Salience]],0),FALSE)</f>
        <v>139</v>
      </c>
    </row>
    <row r="196" spans="1:3" ht="15">
      <c r="A196" s="78" t="s">
        <v>1215</v>
      </c>
      <c r="B196" s="107" t="s">
        <v>291</v>
      </c>
      <c r="C196" s="78">
        <f>VLOOKUP(GroupVertices[[#This Row],[Vertex]],Vertices[],MATCH("ID",Vertices[[#Headers],[Vertex]:[Edge Weight by Salience]],0),FALSE)</f>
        <v>9</v>
      </c>
    </row>
    <row r="197" spans="1:3" ht="15">
      <c r="A197" s="78" t="s">
        <v>1215</v>
      </c>
      <c r="B197" s="107" t="s">
        <v>241</v>
      </c>
      <c r="C197" s="78">
        <f>VLOOKUP(GroupVertices[[#This Row],[Vertex]],Vertices[],MATCH("ID",Vertices[[#Headers],[Vertex]:[Edge Weight by Salience]],0),FALSE)</f>
        <v>138</v>
      </c>
    </row>
    <row r="198" spans="1:3" ht="15">
      <c r="A198" s="78" t="s">
        <v>1215</v>
      </c>
      <c r="B198" s="107" t="s">
        <v>371</v>
      </c>
      <c r="C198" s="78">
        <f>VLOOKUP(GroupVertices[[#This Row],[Vertex]],Vertices[],MATCH("ID",Vertices[[#Headers],[Vertex]:[Edge Weight by Salience]],0),FALSE)</f>
        <v>81</v>
      </c>
    </row>
    <row r="199" spans="1:3" ht="15">
      <c r="A199" s="78" t="s">
        <v>1215</v>
      </c>
      <c r="B199" s="107" t="s">
        <v>233</v>
      </c>
      <c r="C199" s="78">
        <f>VLOOKUP(GroupVertices[[#This Row],[Vertex]],Vertices[],MATCH("ID",Vertices[[#Headers],[Vertex]:[Edge Weight by Salience]],0),FALSE)</f>
        <v>101</v>
      </c>
    </row>
    <row r="200" spans="1:3" ht="15">
      <c r="A200" s="78" t="s">
        <v>1215</v>
      </c>
      <c r="B200" s="107" t="s">
        <v>224</v>
      </c>
      <c r="C200" s="78">
        <f>VLOOKUP(GroupVertices[[#This Row],[Vertex]],Vertices[],MATCH("ID",Vertices[[#Headers],[Vertex]:[Edge Weight by Salience]],0),FALSE)</f>
        <v>78</v>
      </c>
    </row>
    <row r="201" spans="1:3" ht="15">
      <c r="A201" s="78" t="s">
        <v>1215</v>
      </c>
      <c r="B201" s="107" t="s">
        <v>369</v>
      </c>
      <c r="C201" s="78">
        <f>VLOOKUP(GroupVertices[[#This Row],[Vertex]],Vertices[],MATCH("ID",Vertices[[#Headers],[Vertex]:[Edge Weight by Salience]],0),FALSE)</f>
        <v>68</v>
      </c>
    </row>
    <row r="202" spans="1:3" ht="15">
      <c r="A202" s="78" t="s">
        <v>1215</v>
      </c>
      <c r="B202" s="107" t="s">
        <v>207</v>
      </c>
      <c r="C202" s="78">
        <f>VLOOKUP(GroupVertices[[#This Row],[Vertex]],Vertices[],MATCH("ID",Vertices[[#Headers],[Vertex]:[Edge Weight by Salience]],0),FALSE)</f>
        <v>41</v>
      </c>
    </row>
    <row r="203" spans="1:3" ht="15">
      <c r="A203" s="78" t="s">
        <v>1215</v>
      </c>
      <c r="B203" s="107" t="s">
        <v>364</v>
      </c>
      <c r="C203" s="78">
        <f>VLOOKUP(GroupVertices[[#This Row],[Vertex]],Vertices[],MATCH("ID",Vertices[[#Headers],[Vertex]:[Edge Weight by Salience]],0),FALSE)</f>
        <v>39</v>
      </c>
    </row>
    <row r="204" spans="1:3" ht="15">
      <c r="A204" s="78" t="s">
        <v>1215</v>
      </c>
      <c r="B204" s="107" t="s">
        <v>204</v>
      </c>
      <c r="C204" s="78">
        <f>VLOOKUP(GroupVertices[[#This Row],[Vertex]],Vertices[],MATCH("ID",Vertices[[#Headers],[Vertex]:[Edge Weight by Salience]],0),FALSE)</f>
        <v>38</v>
      </c>
    </row>
    <row r="205" spans="1:3" ht="15">
      <c r="A205" s="78" t="s">
        <v>1215</v>
      </c>
      <c r="B205" s="107" t="s">
        <v>200</v>
      </c>
      <c r="C205" s="78">
        <f>VLOOKUP(GroupVertices[[#This Row],[Vertex]],Vertices[],MATCH("ID",Vertices[[#Headers],[Vertex]:[Edge Weight by Salience]],0),FALSE)</f>
        <v>6</v>
      </c>
    </row>
    <row r="206" spans="1:3" ht="15">
      <c r="A206" s="78" t="s">
        <v>1216</v>
      </c>
      <c r="B206" s="107" t="s">
        <v>397</v>
      </c>
      <c r="C206" s="78">
        <f>VLOOKUP(GroupVertices[[#This Row],[Vertex]],Vertices[],MATCH("ID",Vertices[[#Headers],[Vertex]:[Edge Weight by Salience]],0),FALSE)</f>
        <v>161</v>
      </c>
    </row>
    <row r="207" spans="1:3" ht="15">
      <c r="A207" s="78" t="s">
        <v>1216</v>
      </c>
      <c r="B207" s="107" t="s">
        <v>346</v>
      </c>
      <c r="C207" s="78">
        <f>VLOOKUP(GroupVertices[[#This Row],[Vertex]],Vertices[],MATCH("ID",Vertices[[#Headers],[Vertex]:[Edge Weight by Salience]],0),FALSE)</f>
        <v>157</v>
      </c>
    </row>
    <row r="208" spans="1:3" ht="15">
      <c r="A208" s="78" t="s">
        <v>1216</v>
      </c>
      <c r="B208" s="107" t="s">
        <v>327</v>
      </c>
      <c r="C208" s="78">
        <f>VLOOKUP(GroupVertices[[#This Row],[Vertex]],Vertices[],MATCH("ID",Vertices[[#Headers],[Vertex]:[Edge Weight by Salience]],0),FALSE)</f>
        <v>209</v>
      </c>
    </row>
    <row r="209" spans="1:3" ht="15">
      <c r="A209" s="78" t="s">
        <v>1216</v>
      </c>
      <c r="B209" s="107" t="s">
        <v>413</v>
      </c>
      <c r="C209" s="78">
        <f>VLOOKUP(GroupVertices[[#This Row],[Vertex]],Vertices[],MATCH("ID",Vertices[[#Headers],[Vertex]:[Edge Weight by Salience]],0),FALSE)</f>
        <v>211</v>
      </c>
    </row>
    <row r="210" spans="1:3" ht="15">
      <c r="A210" s="78" t="s">
        <v>1216</v>
      </c>
      <c r="B210" s="107" t="s">
        <v>225</v>
      </c>
      <c r="C210" s="78">
        <f>VLOOKUP(GroupVertices[[#This Row],[Vertex]],Vertices[],MATCH("ID",Vertices[[#Headers],[Vertex]:[Edge Weight by Salience]],0),FALSE)</f>
        <v>79</v>
      </c>
    </row>
    <row r="211" spans="1:3" ht="15">
      <c r="A211" s="78" t="s">
        <v>1216</v>
      </c>
      <c r="B211" s="107" t="s">
        <v>407</v>
      </c>
      <c r="C211" s="78">
        <f>VLOOKUP(GroupVertices[[#This Row],[Vertex]],Vertices[],MATCH("ID",Vertices[[#Headers],[Vertex]:[Edge Weight by Salience]],0),FALSE)</f>
        <v>197</v>
      </c>
    </row>
    <row r="212" spans="1:3" ht="15">
      <c r="A212" s="78" t="s">
        <v>1216</v>
      </c>
      <c r="B212" s="107" t="s">
        <v>256</v>
      </c>
      <c r="C212" s="78">
        <f>VLOOKUP(GroupVertices[[#This Row],[Vertex]],Vertices[],MATCH("ID",Vertices[[#Headers],[Vertex]:[Edge Weight by Salience]],0),FALSE)</f>
        <v>160</v>
      </c>
    </row>
    <row r="213" spans="1:3" ht="15">
      <c r="A213" s="78" t="s">
        <v>1216</v>
      </c>
      <c r="B213" s="107" t="s">
        <v>406</v>
      </c>
      <c r="C213" s="78">
        <f>VLOOKUP(GroupVertices[[#This Row],[Vertex]],Vertices[],MATCH("ID",Vertices[[#Headers],[Vertex]:[Edge Weight by Salience]],0),FALSE)</f>
        <v>194</v>
      </c>
    </row>
    <row r="214" spans="1:3" ht="15">
      <c r="A214" s="78" t="s">
        <v>1216</v>
      </c>
      <c r="B214" s="107" t="s">
        <v>255</v>
      </c>
      <c r="C214" s="78">
        <f>VLOOKUP(GroupVertices[[#This Row],[Vertex]],Vertices[],MATCH("ID",Vertices[[#Headers],[Vertex]:[Edge Weight by Salience]],0),FALSE)</f>
        <v>158</v>
      </c>
    </row>
    <row r="215" spans="1:3" ht="15">
      <c r="A215" s="78" t="s">
        <v>1216</v>
      </c>
      <c r="B215" s="107" t="s">
        <v>254</v>
      </c>
      <c r="C215" s="78">
        <f>VLOOKUP(GroupVertices[[#This Row],[Vertex]],Vertices[],MATCH("ID",Vertices[[#Headers],[Vertex]:[Edge Weight by Salience]],0),FALSE)</f>
        <v>156</v>
      </c>
    </row>
    <row r="216" spans="1:3" ht="15">
      <c r="A216" s="78" t="s">
        <v>1217</v>
      </c>
      <c r="B216" s="107" t="s">
        <v>289</v>
      </c>
      <c r="C216" s="78">
        <f>VLOOKUP(GroupVertices[[#This Row],[Vertex]],Vertices[],MATCH("ID",Vertices[[#Headers],[Vertex]:[Edge Weight by Salience]],0),FALSE)</f>
        <v>147</v>
      </c>
    </row>
    <row r="217" spans="1:3" ht="15">
      <c r="A217" s="78" t="s">
        <v>1217</v>
      </c>
      <c r="B217" s="107" t="s">
        <v>402</v>
      </c>
      <c r="C217" s="78">
        <f>VLOOKUP(GroupVertices[[#This Row],[Vertex]],Vertices[],MATCH("ID",Vertices[[#Headers],[Vertex]:[Edge Weight by Salience]],0),FALSE)</f>
        <v>185</v>
      </c>
    </row>
    <row r="218" spans="1:3" ht="15">
      <c r="A218" s="78" t="s">
        <v>1217</v>
      </c>
      <c r="B218" s="107" t="s">
        <v>389</v>
      </c>
      <c r="C218" s="78">
        <f>VLOOKUP(GroupVertices[[#This Row],[Vertex]],Vertices[],MATCH("ID",Vertices[[#Headers],[Vertex]:[Edge Weight by Salience]],0),FALSE)</f>
        <v>121</v>
      </c>
    </row>
    <row r="219" spans="1:3" ht="15">
      <c r="A219" s="78" t="s">
        <v>1217</v>
      </c>
      <c r="B219" s="107" t="s">
        <v>247</v>
      </c>
      <c r="C219" s="78">
        <f>VLOOKUP(GroupVertices[[#This Row],[Vertex]],Vertices[],MATCH("ID",Vertices[[#Headers],[Vertex]:[Edge Weight by Salience]],0),FALSE)</f>
        <v>145</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1230</v>
      </c>
      <c r="B2" s="34" t="s">
        <v>191</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104</v>
      </c>
      <c r="J2" s="37">
        <f>MIN(Vertices[Betweenness Centrality])</f>
        <v>0</v>
      </c>
      <c r="K2" s="38">
        <f>COUNTIF(Vertices[Betweenness Centrality],"&gt;= "&amp;J2)-COUNTIF(Vertices[Betweenness Centrality],"&gt;="&amp;J3)</f>
        <v>214</v>
      </c>
      <c r="L2" s="37">
        <f>MIN(Vertices[Closeness Centrality])</f>
        <v>0.002309</v>
      </c>
      <c r="M2" s="38">
        <f>COUNTIF(Vertices[Closeness Centrality],"&gt;= "&amp;L2)-COUNTIF(Vertices[Closeness Centrality],"&gt;="&amp;L3)</f>
        <v>106</v>
      </c>
      <c r="N2" s="37">
        <f>MIN(Vertices[Eigenvector Centrality])</f>
        <v>0.001263</v>
      </c>
      <c r="O2" s="38">
        <f>COUNTIF(Vertices[Eigenvector Centrality],"&gt;= "&amp;N2)-COUNTIF(Vertices[Eigenvector Centrality],"&gt;="&amp;N3)</f>
        <v>49</v>
      </c>
      <c r="P2" s="37">
        <f>MIN(Vertices[PageRank])</f>
        <v>0.221608</v>
      </c>
      <c r="Q2" s="38">
        <f>COUNTIF(Vertices[PageRank],"&gt;= "&amp;P2)-COUNTIF(Vertices[PageRank],"&gt;="&amp;P3)</f>
        <v>89</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0"/>
      <c r="B3" s="110"/>
      <c r="D3" s="32">
        <f aca="true" t="shared" si="1" ref="D3:D26">D2+($D$57-$D$2)/BinDivisor</f>
        <v>0</v>
      </c>
      <c r="E3" s="3">
        <f>COUNTIF(Vertices[Degree],"&gt;= "&amp;D3)-COUNTIF(Vertices[Degree],"&gt;="&amp;D4)</f>
        <v>0</v>
      </c>
      <c r="F3" s="39">
        <f aca="true" t="shared" si="2" ref="F3:F26">F2+($F$57-$F$2)/BinDivisor</f>
        <v>0.7818181818181819</v>
      </c>
      <c r="G3" s="40">
        <f>COUNTIF(Vertices[In-Degree],"&gt;= "&amp;F3)-COUNTIF(Vertices[In-Degree],"&gt;="&amp;F4)</f>
        <v>35</v>
      </c>
      <c r="H3" s="39">
        <f aca="true" t="shared" si="3" ref="H3:H26">H2+($H$57-$H$2)/BinDivisor</f>
        <v>3.9454545454545453</v>
      </c>
      <c r="I3" s="40">
        <f>COUNTIF(Vertices[Out-Degree],"&gt;= "&amp;H3)-COUNTIF(Vertices[Out-Degree],"&gt;="&amp;H4)</f>
        <v>45</v>
      </c>
      <c r="J3" s="39">
        <f aca="true" t="shared" si="4" ref="J3:J26">J2+($J$57-$J$2)/BinDivisor</f>
        <v>606.2681775818182</v>
      </c>
      <c r="K3" s="40">
        <f>COUNTIF(Vertices[Betweenness Centrality],"&gt;= "&amp;J3)-COUNTIF(Vertices[Betweenness Centrality],"&gt;="&amp;J4)</f>
        <v>3</v>
      </c>
      <c r="L3" s="39">
        <f aca="true" t="shared" si="5" ref="L3:L26">L2+($L$57-$L$2)/BinDivisor</f>
        <v>0.0023507999999999997</v>
      </c>
      <c r="M3" s="40">
        <f>COUNTIF(Vertices[Closeness Centrality],"&gt;= "&amp;L3)-COUNTIF(Vertices[Closeness Centrality],"&gt;="&amp;L4)</f>
        <v>56</v>
      </c>
      <c r="N3" s="39">
        <f aca="true" t="shared" si="6" ref="N3:N26">N2+($N$57-$N$2)/BinDivisor</f>
        <v>0.0018748727272727274</v>
      </c>
      <c r="O3" s="40">
        <f>COUNTIF(Vertices[Eigenvector Centrality],"&gt;= "&amp;N3)-COUNTIF(Vertices[Eigenvector Centrality],"&gt;="&amp;N4)</f>
        <v>30</v>
      </c>
      <c r="P3" s="39">
        <f aca="true" t="shared" si="7" ref="P3:P26">P2+($P$57-$P$2)/BinDivisor</f>
        <v>0.5499615090909091</v>
      </c>
      <c r="Q3" s="40">
        <f>COUNTIF(Vertices[PageRank],"&gt;= "&amp;P3)-COUNTIF(Vertices[PageRank],"&gt;="&amp;P4)</f>
        <v>38</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218</v>
      </c>
      <c r="D4" s="32">
        <f t="shared" si="1"/>
        <v>0</v>
      </c>
      <c r="E4" s="3">
        <f>COUNTIF(Vertices[Degree],"&gt;= "&amp;D4)-COUNTIF(Vertices[Degree],"&gt;="&amp;D5)</f>
        <v>0</v>
      </c>
      <c r="F4" s="37">
        <f t="shared" si="2"/>
        <v>1.5636363636363637</v>
      </c>
      <c r="G4" s="38">
        <f>COUNTIF(Vertices[In-Degree],"&gt;= "&amp;F4)-COUNTIF(Vertices[In-Degree],"&gt;="&amp;F5)</f>
        <v>29</v>
      </c>
      <c r="H4" s="37">
        <f t="shared" si="3"/>
        <v>7.890909090909091</v>
      </c>
      <c r="I4" s="38">
        <f>COUNTIF(Vertices[Out-Degree],"&gt;= "&amp;H4)-COUNTIF(Vertices[Out-Degree],"&gt;="&amp;H5)</f>
        <v>27</v>
      </c>
      <c r="J4" s="37">
        <f t="shared" si="4"/>
        <v>1212.5363551636365</v>
      </c>
      <c r="K4" s="38">
        <f>COUNTIF(Vertices[Betweenness Centrality],"&gt;= "&amp;J4)-COUNTIF(Vertices[Betweenness Centrality],"&gt;="&amp;J5)</f>
        <v>0</v>
      </c>
      <c r="L4" s="37">
        <f t="shared" si="5"/>
        <v>0.0023925999999999995</v>
      </c>
      <c r="M4" s="38">
        <f>COUNTIF(Vertices[Closeness Centrality],"&gt;= "&amp;L4)-COUNTIF(Vertices[Closeness Centrality],"&gt;="&amp;L5)</f>
        <v>24</v>
      </c>
      <c r="N4" s="37">
        <f t="shared" si="6"/>
        <v>0.0024867454545454545</v>
      </c>
      <c r="O4" s="38">
        <f>COUNTIF(Vertices[Eigenvector Centrality],"&gt;= "&amp;N4)-COUNTIF(Vertices[Eigenvector Centrality],"&gt;="&amp;N5)</f>
        <v>28</v>
      </c>
      <c r="P4" s="37">
        <f t="shared" si="7"/>
        <v>0.8783150181818182</v>
      </c>
      <c r="Q4" s="38">
        <f>COUNTIF(Vertices[PageRank],"&gt;= "&amp;P4)-COUNTIF(Vertices[PageRank],"&gt;="&amp;P5)</f>
        <v>36</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10"/>
      <c r="B5" s="110"/>
      <c r="D5" s="32">
        <f t="shared" si="1"/>
        <v>0</v>
      </c>
      <c r="E5" s="3">
        <f>COUNTIF(Vertices[Degree],"&gt;= "&amp;D5)-COUNTIF(Vertices[Degree],"&gt;="&amp;D6)</f>
        <v>0</v>
      </c>
      <c r="F5" s="39">
        <f t="shared" si="2"/>
        <v>2.3454545454545457</v>
      </c>
      <c r="G5" s="40">
        <f>COUNTIF(Vertices[In-Degree],"&gt;= "&amp;F5)-COUNTIF(Vertices[In-Degree],"&gt;="&amp;F6)</f>
        <v>25</v>
      </c>
      <c r="H5" s="39">
        <f t="shared" si="3"/>
        <v>11.836363636363636</v>
      </c>
      <c r="I5" s="40">
        <f>COUNTIF(Vertices[Out-Degree],"&gt;= "&amp;H5)-COUNTIF(Vertices[Out-Degree],"&gt;="&amp;H6)</f>
        <v>16</v>
      </c>
      <c r="J5" s="39">
        <f t="shared" si="4"/>
        <v>1818.8045327454547</v>
      </c>
      <c r="K5" s="40">
        <f>COUNTIF(Vertices[Betweenness Centrality],"&gt;= "&amp;J5)-COUNTIF(Vertices[Betweenness Centrality],"&gt;="&amp;J6)</f>
        <v>0</v>
      </c>
      <c r="L5" s="39">
        <f t="shared" si="5"/>
        <v>0.0024343999999999993</v>
      </c>
      <c r="M5" s="40">
        <f>COUNTIF(Vertices[Closeness Centrality],"&gt;= "&amp;L5)-COUNTIF(Vertices[Closeness Centrality],"&gt;="&amp;L6)</f>
        <v>13</v>
      </c>
      <c r="N5" s="39">
        <f t="shared" si="6"/>
        <v>0.003098618181818182</v>
      </c>
      <c r="O5" s="40">
        <f>COUNTIF(Vertices[Eigenvector Centrality],"&gt;= "&amp;N5)-COUNTIF(Vertices[Eigenvector Centrality],"&gt;="&amp;N6)</f>
        <v>8</v>
      </c>
      <c r="P5" s="39">
        <f t="shared" si="7"/>
        <v>1.2066685272727273</v>
      </c>
      <c r="Q5" s="40">
        <f>COUNTIF(Vertices[PageRank],"&gt;= "&amp;P5)-COUNTIF(Vertices[PageRank],"&gt;="&amp;P6)</f>
        <v>20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1589</v>
      </c>
      <c r="D6" s="32">
        <f t="shared" si="1"/>
        <v>0</v>
      </c>
      <c r="E6" s="3">
        <f>COUNTIF(Vertices[Degree],"&gt;= "&amp;D6)-COUNTIF(Vertices[Degree],"&gt;="&amp;D7)</f>
        <v>0</v>
      </c>
      <c r="F6" s="37">
        <f t="shared" si="2"/>
        <v>3.1272727272727274</v>
      </c>
      <c r="G6" s="38">
        <f>COUNTIF(Vertices[In-Degree],"&gt;= "&amp;F6)-COUNTIF(Vertices[In-Degree],"&gt;="&amp;F7)</f>
        <v>0</v>
      </c>
      <c r="H6" s="37">
        <f t="shared" si="3"/>
        <v>15.781818181818181</v>
      </c>
      <c r="I6" s="38">
        <f>COUNTIF(Vertices[Out-Degree],"&gt;= "&amp;H6)-COUNTIF(Vertices[Out-Degree],"&gt;="&amp;H7)</f>
        <v>10</v>
      </c>
      <c r="J6" s="37">
        <f t="shared" si="4"/>
        <v>2425.072710327273</v>
      </c>
      <c r="K6" s="38">
        <f>COUNTIF(Vertices[Betweenness Centrality],"&gt;= "&amp;J6)-COUNTIF(Vertices[Betweenness Centrality],"&gt;="&amp;J7)</f>
        <v>0</v>
      </c>
      <c r="L6" s="37">
        <f t="shared" si="5"/>
        <v>0.002476199999999999</v>
      </c>
      <c r="M6" s="38">
        <f>COUNTIF(Vertices[Closeness Centrality],"&gt;= "&amp;L6)-COUNTIF(Vertices[Closeness Centrality],"&gt;="&amp;L7)</f>
        <v>9</v>
      </c>
      <c r="N6" s="37">
        <f t="shared" si="6"/>
        <v>0.0037104909090909096</v>
      </c>
      <c r="O6" s="38">
        <f>COUNTIF(Vertices[Eigenvector Centrality],"&gt;= "&amp;N6)-COUNTIF(Vertices[Eigenvector Centrality],"&gt;="&amp;N7)</f>
        <v>12</v>
      </c>
      <c r="P6" s="37">
        <f t="shared" si="7"/>
        <v>1.5350220363636364</v>
      </c>
      <c r="Q6" s="38">
        <f>COUNTIF(Vertices[PageRank],"&gt;= "&amp;P6)-COUNTIF(Vertices[PageRank],"&gt;="&amp;P7)</f>
        <v>12</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3.909090909090909</v>
      </c>
      <c r="G7" s="40">
        <f>COUNTIF(Vertices[In-Degree],"&gt;= "&amp;F7)-COUNTIF(Vertices[In-Degree],"&gt;="&amp;F8)</f>
        <v>17</v>
      </c>
      <c r="H7" s="39">
        <f t="shared" si="3"/>
        <v>19.727272727272727</v>
      </c>
      <c r="I7" s="40">
        <f>COUNTIF(Vertices[Out-Degree],"&gt;= "&amp;H7)-COUNTIF(Vertices[Out-Degree],"&gt;="&amp;H8)</f>
        <v>6</v>
      </c>
      <c r="J7" s="39">
        <f t="shared" si="4"/>
        <v>3031.340887909091</v>
      </c>
      <c r="K7" s="40">
        <f>COUNTIF(Vertices[Betweenness Centrality],"&gt;= "&amp;J7)-COUNTIF(Vertices[Betweenness Centrality],"&gt;="&amp;J8)</f>
        <v>0</v>
      </c>
      <c r="L7" s="39">
        <f t="shared" si="5"/>
        <v>0.002517999999999999</v>
      </c>
      <c r="M7" s="40">
        <f>COUNTIF(Vertices[Closeness Centrality],"&gt;= "&amp;L7)-COUNTIF(Vertices[Closeness Centrality],"&gt;="&amp;L8)</f>
        <v>3</v>
      </c>
      <c r="N7" s="39">
        <f t="shared" si="6"/>
        <v>0.004322363636363637</v>
      </c>
      <c r="O7" s="40">
        <f>COUNTIF(Vertices[Eigenvector Centrality],"&gt;= "&amp;N7)-COUNTIF(Vertices[Eigenvector Centrality],"&gt;="&amp;N8)</f>
        <v>16</v>
      </c>
      <c r="P7" s="39">
        <f t="shared" si="7"/>
        <v>1.8633755454545455</v>
      </c>
      <c r="Q7" s="40">
        <f>COUNTIF(Vertices[PageRank],"&gt;= "&amp;P7)-COUNTIF(Vertices[PageRank],"&gt;="&amp;P8)</f>
        <v>8</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1589</v>
      </c>
      <c r="D8" s="32">
        <f t="shared" si="1"/>
        <v>0</v>
      </c>
      <c r="E8" s="3">
        <f>COUNTIF(Vertices[Degree],"&gt;= "&amp;D8)-COUNTIF(Vertices[Degree],"&gt;="&amp;D9)</f>
        <v>0</v>
      </c>
      <c r="F8" s="37">
        <f t="shared" si="2"/>
        <v>4.690909090909091</v>
      </c>
      <c r="G8" s="38">
        <f>COUNTIF(Vertices[In-Degree],"&gt;= "&amp;F8)-COUNTIF(Vertices[In-Degree],"&gt;="&amp;F9)</f>
        <v>15</v>
      </c>
      <c r="H8" s="37">
        <f t="shared" si="3"/>
        <v>23.672727272727272</v>
      </c>
      <c r="I8" s="38">
        <f>COUNTIF(Vertices[Out-Degree],"&gt;= "&amp;H8)-COUNTIF(Vertices[Out-Degree],"&gt;="&amp;H9)</f>
        <v>3</v>
      </c>
      <c r="J8" s="37">
        <f t="shared" si="4"/>
        <v>3637.6090654909094</v>
      </c>
      <c r="K8" s="38">
        <f>COUNTIF(Vertices[Betweenness Centrality],"&gt;= "&amp;J8)-COUNTIF(Vertices[Betweenness Centrality],"&gt;="&amp;J9)</f>
        <v>0</v>
      </c>
      <c r="L8" s="37">
        <f t="shared" si="5"/>
        <v>0.002559799999999999</v>
      </c>
      <c r="M8" s="38">
        <f>COUNTIF(Vertices[Closeness Centrality],"&gt;= "&amp;L8)-COUNTIF(Vertices[Closeness Centrality],"&gt;="&amp;L9)</f>
        <v>2</v>
      </c>
      <c r="N8" s="37">
        <f t="shared" si="6"/>
        <v>0.004934236363636365</v>
      </c>
      <c r="O8" s="38">
        <f>COUNTIF(Vertices[Eigenvector Centrality],"&gt;= "&amp;N8)-COUNTIF(Vertices[Eigenvector Centrality],"&gt;="&amp;N9)</f>
        <v>15</v>
      </c>
      <c r="P8" s="37">
        <f t="shared" si="7"/>
        <v>2.191729054545455</v>
      </c>
      <c r="Q8" s="38">
        <f>COUNTIF(Vertices[PageRank],"&gt;= "&amp;P8)-COUNTIF(Vertices[PageRank],"&gt;="&amp;P9)</f>
        <v>6</v>
      </c>
      <c r="R8" s="37">
        <f t="shared" si="8"/>
        <v>0.07272727272727272</v>
      </c>
      <c r="S8" s="43">
        <f>COUNTIF(Vertices[Clustering Coefficient],"&gt;= "&amp;R8)-COUNTIF(Vertices[Clustering Coefficient],"&gt;="&amp;R9)</f>
        <v>0</v>
      </c>
      <c r="T8" s="37" t="e">
        <f ca="1" t="shared" si="9"/>
        <v>#REF!</v>
      </c>
      <c r="U8" s="38" t="e">
        <f ca="1" t="shared" si="0"/>
        <v>#REF!</v>
      </c>
    </row>
    <row r="9" spans="1:21" ht="15">
      <c r="A9" s="110"/>
      <c r="B9" s="110"/>
      <c r="D9" s="32">
        <f t="shared" si="1"/>
        <v>0</v>
      </c>
      <c r="E9" s="3">
        <f>COUNTIF(Vertices[Degree],"&gt;= "&amp;D9)-COUNTIF(Vertices[Degree],"&gt;="&amp;D10)</f>
        <v>0</v>
      </c>
      <c r="F9" s="39">
        <f t="shared" si="2"/>
        <v>5.4727272727272736</v>
      </c>
      <c r="G9" s="40">
        <f>COUNTIF(Vertices[In-Degree],"&gt;= "&amp;F9)-COUNTIF(Vertices[In-Degree],"&gt;="&amp;F10)</f>
        <v>10</v>
      </c>
      <c r="H9" s="39">
        <f t="shared" si="3"/>
        <v>27.618181818181817</v>
      </c>
      <c r="I9" s="40">
        <f>COUNTIF(Vertices[Out-Degree],"&gt;= "&amp;H9)-COUNTIF(Vertices[Out-Degree],"&gt;="&amp;H10)</f>
        <v>1</v>
      </c>
      <c r="J9" s="39">
        <f t="shared" si="4"/>
        <v>4243.877243072728</v>
      </c>
      <c r="K9" s="40">
        <f>COUNTIF(Vertices[Betweenness Centrality],"&gt;= "&amp;J9)-COUNTIF(Vertices[Betweenness Centrality],"&gt;="&amp;J10)</f>
        <v>0</v>
      </c>
      <c r="L9" s="39">
        <f t="shared" si="5"/>
        <v>0.0026015999999999986</v>
      </c>
      <c r="M9" s="40">
        <f>COUNTIF(Vertices[Closeness Centrality],"&gt;= "&amp;L9)-COUNTIF(Vertices[Closeness Centrality],"&gt;="&amp;L10)</f>
        <v>2</v>
      </c>
      <c r="N9" s="39">
        <f t="shared" si="6"/>
        <v>0.005546109090909092</v>
      </c>
      <c r="O9" s="40">
        <f>COUNTIF(Vertices[Eigenvector Centrality],"&gt;= "&amp;N9)-COUNTIF(Vertices[Eigenvector Centrality],"&gt;="&amp;N10)</f>
        <v>10</v>
      </c>
      <c r="P9" s="39">
        <f t="shared" si="7"/>
        <v>2.5200825636363637</v>
      </c>
      <c r="Q9" s="40">
        <f>COUNTIF(Vertices[PageRank],"&gt;= "&amp;P9)-COUNTIF(Vertices[PageRank],"&gt;="&amp;P10)</f>
        <v>1</v>
      </c>
      <c r="R9" s="39">
        <f t="shared" si="8"/>
        <v>0.08484848484848484</v>
      </c>
      <c r="S9" s="44">
        <f>COUNTIF(Vertices[Clustering Coefficient],"&gt;= "&amp;R9)-COUNTIF(Vertices[Clustering Coefficient],"&gt;="&amp;R10)</f>
        <v>1</v>
      </c>
      <c r="T9" s="39" t="e">
        <f ca="1" t="shared" si="9"/>
        <v>#REF!</v>
      </c>
      <c r="U9" s="40" t="e">
        <f ca="1" t="shared" si="0"/>
        <v>#REF!</v>
      </c>
    </row>
    <row r="10" spans="1:21" ht="15">
      <c r="A10" s="34" t="s">
        <v>1231</v>
      </c>
      <c r="B10" s="34">
        <v>1</v>
      </c>
      <c r="D10" s="32">
        <f t="shared" si="1"/>
        <v>0</v>
      </c>
      <c r="E10" s="3">
        <f>COUNTIF(Vertices[Degree],"&gt;= "&amp;D10)-COUNTIF(Vertices[Degree],"&gt;="&amp;D11)</f>
        <v>0</v>
      </c>
      <c r="F10" s="37">
        <f t="shared" si="2"/>
        <v>6.254545454545456</v>
      </c>
      <c r="G10" s="38">
        <f>COUNTIF(Vertices[In-Degree],"&gt;= "&amp;F10)-COUNTIF(Vertices[In-Degree],"&gt;="&amp;F11)</f>
        <v>13</v>
      </c>
      <c r="H10" s="37">
        <f t="shared" si="3"/>
        <v>31.563636363636363</v>
      </c>
      <c r="I10" s="38">
        <f>COUNTIF(Vertices[Out-Degree],"&gt;= "&amp;H10)-COUNTIF(Vertices[Out-Degree],"&gt;="&amp;H11)</f>
        <v>1</v>
      </c>
      <c r="J10" s="37">
        <f t="shared" si="4"/>
        <v>4850.145420654546</v>
      </c>
      <c r="K10" s="38">
        <f>COUNTIF(Vertices[Betweenness Centrality],"&gt;= "&amp;J10)-COUNTIF(Vertices[Betweenness Centrality],"&gt;="&amp;J11)</f>
        <v>0</v>
      </c>
      <c r="L10" s="37">
        <f t="shared" si="5"/>
        <v>0.0026433999999999984</v>
      </c>
      <c r="M10" s="38">
        <f>COUNTIF(Vertices[Closeness Centrality],"&gt;= "&amp;L10)-COUNTIF(Vertices[Closeness Centrality],"&gt;="&amp;L11)</f>
        <v>1</v>
      </c>
      <c r="N10" s="37">
        <f t="shared" si="6"/>
        <v>0.00615798181818182</v>
      </c>
      <c r="O10" s="38">
        <f>COUNTIF(Vertices[Eigenvector Centrality],"&gt;= "&amp;N10)-COUNTIF(Vertices[Eigenvector Centrality],"&gt;="&amp;N11)</f>
        <v>4</v>
      </c>
      <c r="P10" s="37">
        <f t="shared" si="7"/>
        <v>2.8484360727272726</v>
      </c>
      <c r="Q10" s="38">
        <f>COUNTIF(Vertices[PageRank],"&gt;= "&amp;P10)-COUNTIF(Vertices[PageRank],"&gt;="&amp;P11)</f>
        <v>3</v>
      </c>
      <c r="R10" s="37">
        <f t="shared" si="8"/>
        <v>0.09696969696969696</v>
      </c>
      <c r="S10" s="43">
        <f>COUNTIF(Vertices[Clustering Coefficient],"&gt;= "&amp;R10)-COUNTIF(Vertices[Clustering Coefficient],"&gt;="&amp;R11)</f>
        <v>0</v>
      </c>
      <c r="T10" s="37" t="e">
        <f ca="1" t="shared" si="9"/>
        <v>#REF!</v>
      </c>
      <c r="U10" s="38" t="e">
        <f ca="1" t="shared" si="0"/>
        <v>#REF!</v>
      </c>
    </row>
    <row r="11" spans="1:21" ht="15">
      <c r="A11" s="110"/>
      <c r="B11" s="110"/>
      <c r="D11" s="32">
        <f t="shared" si="1"/>
        <v>0</v>
      </c>
      <c r="E11" s="3">
        <f>COUNTIF(Vertices[Degree],"&gt;= "&amp;D11)-COUNTIF(Vertices[Degree],"&gt;="&amp;D12)</f>
        <v>0</v>
      </c>
      <c r="F11" s="39">
        <f t="shared" si="2"/>
        <v>7.036363636363638</v>
      </c>
      <c r="G11" s="40">
        <f>COUNTIF(Vertices[In-Degree],"&gt;= "&amp;F11)-COUNTIF(Vertices[In-Degree],"&gt;="&amp;F12)</f>
        <v>0</v>
      </c>
      <c r="H11" s="39">
        <f t="shared" si="3"/>
        <v>35.50909090909091</v>
      </c>
      <c r="I11" s="40">
        <f>COUNTIF(Vertices[Out-Degree],"&gt;= "&amp;H11)-COUNTIF(Vertices[Out-Degree],"&gt;="&amp;H12)</f>
        <v>1</v>
      </c>
      <c r="J11" s="39">
        <f t="shared" si="4"/>
        <v>5456.413598236364</v>
      </c>
      <c r="K11" s="40">
        <f>COUNTIF(Vertices[Betweenness Centrality],"&gt;= "&amp;J11)-COUNTIF(Vertices[Betweenness Centrality],"&gt;="&amp;J12)</f>
        <v>0</v>
      </c>
      <c r="L11" s="39">
        <f t="shared" si="5"/>
        <v>0.0026851999999999983</v>
      </c>
      <c r="M11" s="40">
        <f>COUNTIF(Vertices[Closeness Centrality],"&gt;= "&amp;L11)-COUNTIF(Vertices[Closeness Centrality],"&gt;="&amp;L12)</f>
        <v>1</v>
      </c>
      <c r="N11" s="39">
        <f t="shared" si="6"/>
        <v>0.0067698545454545475</v>
      </c>
      <c r="O11" s="40">
        <f>COUNTIF(Vertices[Eigenvector Centrality],"&gt;= "&amp;N11)-COUNTIF(Vertices[Eigenvector Centrality],"&gt;="&amp;N12)</f>
        <v>7</v>
      </c>
      <c r="P11" s="39">
        <f t="shared" si="7"/>
        <v>3.1767895818181815</v>
      </c>
      <c r="Q11" s="40">
        <f>COUNTIF(Vertices[PageRank],"&gt;= "&amp;P11)-COUNTIF(Vertices[PageRank],"&gt;="&amp;P12)</f>
        <v>1</v>
      </c>
      <c r="R11" s="39">
        <f t="shared" si="8"/>
        <v>0.10909090909090907</v>
      </c>
      <c r="S11" s="44">
        <f>COUNTIF(Vertices[Clustering Coefficient],"&gt;= "&amp;R11)-COUNTIF(Vertices[Clustering Coefficient],"&gt;="&amp;R12)</f>
        <v>7</v>
      </c>
      <c r="T11" s="39" t="e">
        <f ca="1" t="shared" si="9"/>
        <v>#REF!</v>
      </c>
      <c r="U11" s="40" t="e">
        <f ca="1" t="shared" si="0"/>
        <v>#REF!</v>
      </c>
    </row>
    <row r="12" spans="1:21" ht="15">
      <c r="A12" s="34" t="s">
        <v>417</v>
      </c>
      <c r="B12" s="34">
        <v>1589</v>
      </c>
      <c r="D12" s="32">
        <f t="shared" si="1"/>
        <v>0</v>
      </c>
      <c r="E12" s="3">
        <f>COUNTIF(Vertices[Degree],"&gt;= "&amp;D12)-COUNTIF(Vertices[Degree],"&gt;="&amp;D13)</f>
        <v>0</v>
      </c>
      <c r="F12" s="37">
        <f t="shared" si="2"/>
        <v>7.81818181818182</v>
      </c>
      <c r="G12" s="38">
        <f>COUNTIF(Vertices[In-Degree],"&gt;= "&amp;F12)-COUNTIF(Vertices[In-Degree],"&gt;="&amp;F13)</f>
        <v>13</v>
      </c>
      <c r="H12" s="37">
        <f t="shared" si="3"/>
        <v>39.45454545454545</v>
      </c>
      <c r="I12" s="38">
        <f>COUNTIF(Vertices[Out-Degree],"&gt;= "&amp;H12)-COUNTIF(Vertices[Out-Degree],"&gt;="&amp;H13)</f>
        <v>3</v>
      </c>
      <c r="J12" s="37">
        <f t="shared" si="4"/>
        <v>6062.681775818182</v>
      </c>
      <c r="K12" s="38">
        <f>COUNTIF(Vertices[Betweenness Centrality],"&gt;= "&amp;J12)-COUNTIF(Vertices[Betweenness Centrality],"&gt;="&amp;J13)</f>
        <v>0</v>
      </c>
      <c r="L12" s="37">
        <f t="shared" si="5"/>
        <v>0.002726999999999998</v>
      </c>
      <c r="M12" s="38">
        <f>COUNTIF(Vertices[Closeness Centrality],"&gt;= "&amp;L12)-COUNTIF(Vertices[Closeness Centrality],"&gt;="&amp;L13)</f>
        <v>0</v>
      </c>
      <c r="N12" s="37">
        <f t="shared" si="6"/>
        <v>0.007381727272727275</v>
      </c>
      <c r="O12" s="38">
        <f>COUNTIF(Vertices[Eigenvector Centrality],"&gt;= "&amp;N12)-COUNTIF(Vertices[Eigenvector Centrality],"&gt;="&amp;N13)</f>
        <v>7</v>
      </c>
      <c r="P12" s="37">
        <f t="shared" si="7"/>
        <v>3.5051430909090904</v>
      </c>
      <c r="Q12" s="38">
        <f>COUNTIF(Vertices[PageRank],"&gt;= "&amp;P12)-COUNTIF(Vertices[PageRank],"&gt;="&amp;P13)</f>
        <v>2</v>
      </c>
      <c r="R12" s="37">
        <f t="shared" si="8"/>
        <v>0.12121212121212119</v>
      </c>
      <c r="S12" s="43">
        <f>COUNTIF(Vertices[Clustering Coefficient],"&gt;= "&amp;R12)-COUNTIF(Vertices[Clustering Coefficient],"&gt;="&amp;R13)</f>
        <v>2</v>
      </c>
      <c r="T12" s="37" t="e">
        <f ca="1" t="shared" si="9"/>
        <v>#REF!</v>
      </c>
      <c r="U12" s="38" t="e">
        <f ca="1" t="shared" si="0"/>
        <v>#REF!</v>
      </c>
    </row>
    <row r="13" spans="1:21" ht="15">
      <c r="A13" s="110"/>
      <c r="B13" s="110"/>
      <c r="D13" s="32">
        <f t="shared" si="1"/>
        <v>0</v>
      </c>
      <c r="E13" s="3">
        <f>COUNTIF(Vertices[Degree],"&gt;= "&amp;D13)-COUNTIF(Vertices[Degree],"&gt;="&amp;D14)</f>
        <v>0</v>
      </c>
      <c r="F13" s="39">
        <f t="shared" si="2"/>
        <v>8.600000000000001</v>
      </c>
      <c r="G13" s="40">
        <f>COUNTIF(Vertices[In-Degree],"&gt;= "&amp;F13)-COUNTIF(Vertices[In-Degree],"&gt;="&amp;F14)</f>
        <v>8</v>
      </c>
      <c r="H13" s="39">
        <f t="shared" si="3"/>
        <v>43.4</v>
      </c>
      <c r="I13" s="40">
        <f>COUNTIF(Vertices[Out-Degree],"&gt;= "&amp;H13)-COUNTIF(Vertices[Out-Degree],"&gt;="&amp;H14)</f>
        <v>0</v>
      </c>
      <c r="J13" s="39">
        <f t="shared" si="4"/>
        <v>6668.949953400001</v>
      </c>
      <c r="K13" s="40">
        <f>COUNTIF(Vertices[Betweenness Centrality],"&gt;= "&amp;J13)-COUNTIF(Vertices[Betweenness Centrality],"&gt;="&amp;J14)</f>
        <v>0</v>
      </c>
      <c r="L13" s="39">
        <f t="shared" si="5"/>
        <v>0.002768799999999998</v>
      </c>
      <c r="M13" s="40">
        <f>COUNTIF(Vertices[Closeness Centrality],"&gt;= "&amp;L13)-COUNTIF(Vertices[Closeness Centrality],"&gt;="&amp;L14)</f>
        <v>0</v>
      </c>
      <c r="N13" s="39">
        <f t="shared" si="6"/>
        <v>0.007993600000000002</v>
      </c>
      <c r="O13" s="40">
        <f>COUNTIF(Vertices[Eigenvector Centrality],"&gt;= "&amp;N13)-COUNTIF(Vertices[Eigenvector Centrality],"&gt;="&amp;N14)</f>
        <v>4</v>
      </c>
      <c r="P13" s="39">
        <f t="shared" si="7"/>
        <v>3.8334965999999993</v>
      </c>
      <c r="Q13" s="40">
        <f>COUNTIF(Vertices[PageRank],"&gt;= "&amp;P13)-COUNTIF(Vertices[PageRank],"&gt;="&amp;P14)</f>
        <v>0</v>
      </c>
      <c r="R13" s="39">
        <f t="shared" si="8"/>
        <v>0.1333333333333333</v>
      </c>
      <c r="S13" s="44">
        <f>COUNTIF(Vertices[Clustering Coefficient],"&gt;= "&amp;R13)-COUNTIF(Vertices[Clustering Coefficient],"&gt;="&amp;R14)</f>
        <v>8</v>
      </c>
      <c r="T13" s="39" t="e">
        <f ca="1" t="shared" si="9"/>
        <v>#REF!</v>
      </c>
      <c r="U13" s="40" t="e">
        <f ca="1" t="shared" si="0"/>
        <v>#REF!</v>
      </c>
    </row>
    <row r="14" spans="1:21" ht="15">
      <c r="A14" s="34" t="s">
        <v>151</v>
      </c>
      <c r="B14" s="34">
        <v>1</v>
      </c>
      <c r="D14" s="32">
        <f t="shared" si="1"/>
        <v>0</v>
      </c>
      <c r="E14" s="3">
        <f>COUNTIF(Vertices[Degree],"&gt;= "&amp;D14)-COUNTIF(Vertices[Degree],"&gt;="&amp;D15)</f>
        <v>0</v>
      </c>
      <c r="F14" s="37">
        <f t="shared" si="2"/>
        <v>9.381818181818183</v>
      </c>
      <c r="G14" s="38">
        <f>COUNTIF(Vertices[In-Degree],"&gt;= "&amp;F14)-COUNTIF(Vertices[In-Degree],"&gt;="&amp;F15)</f>
        <v>8</v>
      </c>
      <c r="H14" s="37">
        <f t="shared" si="3"/>
        <v>47.345454545454544</v>
      </c>
      <c r="I14" s="38">
        <f>COUNTIF(Vertices[Out-Degree],"&gt;= "&amp;H14)-COUNTIF(Vertices[Out-Degree],"&gt;="&amp;H15)</f>
        <v>0</v>
      </c>
      <c r="J14" s="37">
        <f t="shared" si="4"/>
        <v>7275.218130981819</v>
      </c>
      <c r="K14" s="38">
        <f>COUNTIF(Vertices[Betweenness Centrality],"&gt;= "&amp;J14)-COUNTIF(Vertices[Betweenness Centrality],"&gt;="&amp;J15)</f>
        <v>0</v>
      </c>
      <c r="L14" s="37">
        <f t="shared" si="5"/>
        <v>0.0028105999999999977</v>
      </c>
      <c r="M14" s="38">
        <f>COUNTIF(Vertices[Closeness Centrality],"&gt;= "&amp;L14)-COUNTIF(Vertices[Closeness Centrality],"&gt;="&amp;L15)</f>
        <v>0</v>
      </c>
      <c r="N14" s="37">
        <f t="shared" si="6"/>
        <v>0.00860547272727273</v>
      </c>
      <c r="O14" s="38">
        <f>COUNTIF(Vertices[Eigenvector Centrality],"&gt;= "&amp;N14)-COUNTIF(Vertices[Eigenvector Centrality],"&gt;="&amp;N15)</f>
        <v>7</v>
      </c>
      <c r="P14" s="37">
        <f t="shared" si="7"/>
        <v>4.161850109090908</v>
      </c>
      <c r="Q14" s="38">
        <f>COUNTIF(Vertices[PageRank],"&gt;= "&amp;P14)-COUNTIF(Vertices[PageRank],"&gt;="&amp;P15)</f>
        <v>1</v>
      </c>
      <c r="R14" s="37">
        <f t="shared" si="8"/>
        <v>0.14545454545454542</v>
      </c>
      <c r="S14" s="43">
        <f>COUNTIF(Vertices[Clustering Coefficient],"&gt;= "&amp;R14)-COUNTIF(Vertices[Clustering Coefficient],"&gt;="&amp;R15)</f>
        <v>6</v>
      </c>
      <c r="T14" s="37" t="e">
        <f ca="1" t="shared" si="9"/>
        <v>#REF!</v>
      </c>
      <c r="U14" s="38" t="e">
        <f ca="1" t="shared" si="0"/>
        <v>#REF!</v>
      </c>
    </row>
    <row r="15" spans="1:21" ht="15">
      <c r="A15" s="110"/>
      <c r="B15" s="110"/>
      <c r="D15" s="32">
        <f t="shared" si="1"/>
        <v>0</v>
      </c>
      <c r="E15" s="3">
        <f>COUNTIF(Vertices[Degree],"&gt;= "&amp;D15)-COUNTIF(Vertices[Degree],"&gt;="&amp;D16)</f>
        <v>0</v>
      </c>
      <c r="F15" s="39">
        <f t="shared" si="2"/>
        <v>10.163636363636364</v>
      </c>
      <c r="G15" s="40">
        <f>COUNTIF(Vertices[In-Degree],"&gt;= "&amp;F15)-COUNTIF(Vertices[In-Degree],"&gt;="&amp;F16)</f>
        <v>0</v>
      </c>
      <c r="H15" s="39">
        <f t="shared" si="3"/>
        <v>51.29090909090909</v>
      </c>
      <c r="I15" s="40">
        <f>COUNTIF(Vertices[Out-Degree],"&gt;= "&amp;H15)-COUNTIF(Vertices[Out-Degree],"&gt;="&amp;H16)</f>
        <v>0</v>
      </c>
      <c r="J15" s="39">
        <f t="shared" si="4"/>
        <v>7881.486308563637</v>
      </c>
      <c r="K15" s="40">
        <f>COUNTIF(Vertices[Betweenness Centrality],"&gt;= "&amp;J15)-COUNTIF(Vertices[Betweenness Centrality],"&gt;="&amp;J16)</f>
        <v>0</v>
      </c>
      <c r="L15" s="39">
        <f t="shared" si="5"/>
        <v>0.0028523999999999976</v>
      </c>
      <c r="M15" s="40">
        <f>COUNTIF(Vertices[Closeness Centrality],"&gt;= "&amp;L15)-COUNTIF(Vertices[Closeness Centrality],"&gt;="&amp;L16)</f>
        <v>0</v>
      </c>
      <c r="N15" s="39">
        <f t="shared" si="6"/>
        <v>0.009217345454545457</v>
      </c>
      <c r="O15" s="40">
        <f>COUNTIF(Vertices[Eigenvector Centrality],"&gt;= "&amp;N15)-COUNTIF(Vertices[Eigenvector Centrality],"&gt;="&amp;N16)</f>
        <v>2</v>
      </c>
      <c r="P15" s="39">
        <f t="shared" si="7"/>
        <v>4.490203618181817</v>
      </c>
      <c r="Q15" s="40">
        <f>COUNTIF(Vertices[PageRank],"&gt;= "&amp;P15)-COUNTIF(Vertices[PageRank],"&gt;="&amp;P16)</f>
        <v>0</v>
      </c>
      <c r="R15" s="39">
        <f t="shared" si="8"/>
        <v>0.15757575757575754</v>
      </c>
      <c r="S15" s="44">
        <f>COUNTIF(Vertices[Clustering Coefficient],"&gt;= "&amp;R15)-COUNTIF(Vertices[Clustering Coefficient],"&gt;="&amp;R16)</f>
        <v>15</v>
      </c>
      <c r="T15" s="39" t="e">
        <f ca="1" t="shared" si="9"/>
        <v>#REF!</v>
      </c>
      <c r="U15" s="40" t="e">
        <f ca="1" t="shared" si="0"/>
        <v>#REF!</v>
      </c>
    </row>
    <row r="16" spans="1:21" ht="15">
      <c r="A16" s="34" t="s">
        <v>170</v>
      </c>
      <c r="B16" s="34">
        <v>0.09668508287292818</v>
      </c>
      <c r="D16" s="32">
        <f t="shared" si="1"/>
        <v>0</v>
      </c>
      <c r="E16" s="3">
        <f>COUNTIF(Vertices[Degree],"&gt;= "&amp;D16)-COUNTIF(Vertices[Degree],"&gt;="&amp;D17)</f>
        <v>0</v>
      </c>
      <c r="F16" s="37">
        <f t="shared" si="2"/>
        <v>10.945454545454545</v>
      </c>
      <c r="G16" s="38">
        <f>COUNTIF(Vertices[In-Degree],"&gt;= "&amp;F16)-COUNTIF(Vertices[In-Degree],"&gt;="&amp;F17)</f>
        <v>4</v>
      </c>
      <c r="H16" s="37">
        <f t="shared" si="3"/>
        <v>55.236363636363635</v>
      </c>
      <c r="I16" s="38">
        <f>COUNTIF(Vertices[Out-Degree],"&gt;= "&amp;H16)-COUNTIF(Vertices[Out-Degree],"&gt;="&amp;H17)</f>
        <v>0</v>
      </c>
      <c r="J16" s="37">
        <f t="shared" si="4"/>
        <v>8487.754486145455</v>
      </c>
      <c r="K16" s="38">
        <f>COUNTIF(Vertices[Betweenness Centrality],"&gt;= "&amp;J16)-COUNTIF(Vertices[Betweenness Centrality],"&gt;="&amp;J17)</f>
        <v>0</v>
      </c>
      <c r="L16" s="37">
        <f t="shared" si="5"/>
        <v>0.0028941999999999974</v>
      </c>
      <c r="M16" s="38">
        <f>COUNTIF(Vertices[Closeness Centrality],"&gt;= "&amp;L16)-COUNTIF(Vertices[Closeness Centrality],"&gt;="&amp;L17)</f>
        <v>0</v>
      </c>
      <c r="N16" s="37">
        <f t="shared" si="6"/>
        <v>0.009829218181818184</v>
      </c>
      <c r="O16" s="38">
        <f>COUNTIF(Vertices[Eigenvector Centrality],"&gt;= "&amp;N16)-COUNTIF(Vertices[Eigenvector Centrality],"&gt;="&amp;N17)</f>
        <v>5</v>
      </c>
      <c r="P16" s="37">
        <f t="shared" si="7"/>
        <v>4.818557127272726</v>
      </c>
      <c r="Q16" s="38">
        <f>COUNTIF(Vertices[PageRank],"&gt;= "&amp;P16)-COUNTIF(Vertices[PageRank],"&gt;="&amp;P17)</f>
        <v>0</v>
      </c>
      <c r="R16" s="37">
        <f t="shared" si="8"/>
        <v>0.16969696969696965</v>
      </c>
      <c r="S16" s="43">
        <f>COUNTIF(Vertices[Clustering Coefficient],"&gt;= "&amp;R16)-COUNTIF(Vertices[Clustering Coefficient],"&gt;="&amp;R17)</f>
        <v>9</v>
      </c>
      <c r="T16" s="37" t="e">
        <f ca="1" t="shared" si="9"/>
        <v>#REF!</v>
      </c>
      <c r="U16" s="38" t="e">
        <f ca="1" t="shared" si="0"/>
        <v>#REF!</v>
      </c>
    </row>
    <row r="17" spans="1:21" ht="15">
      <c r="A17" s="34" t="s">
        <v>171</v>
      </c>
      <c r="B17" s="34">
        <v>0.17632241813602015</v>
      </c>
      <c r="D17" s="32">
        <f t="shared" si="1"/>
        <v>0</v>
      </c>
      <c r="E17" s="3">
        <f>COUNTIF(Vertices[Degree],"&gt;= "&amp;D17)-COUNTIF(Vertices[Degree],"&gt;="&amp;D18)</f>
        <v>0</v>
      </c>
      <c r="F17" s="39">
        <f t="shared" si="2"/>
        <v>11.727272727272727</v>
      </c>
      <c r="G17" s="40">
        <f>COUNTIF(Vertices[In-Degree],"&gt;= "&amp;F17)-COUNTIF(Vertices[In-Degree],"&gt;="&amp;F18)</f>
        <v>6</v>
      </c>
      <c r="H17" s="39">
        <f t="shared" si="3"/>
        <v>59.18181818181818</v>
      </c>
      <c r="I17" s="40">
        <f>COUNTIF(Vertices[Out-Degree],"&gt;= "&amp;H17)-COUNTIF(Vertices[Out-Degree],"&gt;="&amp;H18)</f>
        <v>0</v>
      </c>
      <c r="J17" s="39">
        <f t="shared" si="4"/>
        <v>9094.022663727274</v>
      </c>
      <c r="K17" s="40">
        <f>COUNTIF(Vertices[Betweenness Centrality],"&gt;= "&amp;J17)-COUNTIF(Vertices[Betweenness Centrality],"&gt;="&amp;J18)</f>
        <v>0</v>
      </c>
      <c r="L17" s="39">
        <f t="shared" si="5"/>
        <v>0.002935999999999997</v>
      </c>
      <c r="M17" s="40">
        <f>COUNTIF(Vertices[Closeness Centrality],"&gt;= "&amp;L17)-COUNTIF(Vertices[Closeness Centrality],"&gt;="&amp;L18)</f>
        <v>0</v>
      </c>
      <c r="N17" s="39">
        <f t="shared" si="6"/>
        <v>0.010441090909090912</v>
      </c>
      <c r="O17" s="40">
        <f>COUNTIF(Vertices[Eigenvector Centrality],"&gt;= "&amp;N17)-COUNTIF(Vertices[Eigenvector Centrality],"&gt;="&amp;N18)</f>
        <v>2</v>
      </c>
      <c r="P17" s="39">
        <f t="shared" si="7"/>
        <v>5.146910636363635</v>
      </c>
      <c r="Q17" s="40">
        <f>COUNTIF(Vertices[PageRank],"&gt;= "&amp;P17)-COUNTIF(Vertices[PageRank],"&gt;="&amp;P18)</f>
        <v>0</v>
      </c>
      <c r="R17" s="39">
        <f t="shared" si="8"/>
        <v>0.18181818181818177</v>
      </c>
      <c r="S17" s="44">
        <f>COUNTIF(Vertices[Clustering Coefficient],"&gt;= "&amp;R17)-COUNTIF(Vertices[Clustering Coefficient],"&gt;="&amp;R18)</f>
        <v>7</v>
      </c>
      <c r="T17" s="39" t="e">
        <f ca="1" t="shared" si="9"/>
        <v>#REF!</v>
      </c>
      <c r="U17" s="40" t="e">
        <f ca="1" t="shared" si="0"/>
        <v>#REF!</v>
      </c>
    </row>
    <row r="18" spans="1:21" ht="15">
      <c r="A18" s="110"/>
      <c r="B18" s="110"/>
      <c r="D18" s="32">
        <f t="shared" si="1"/>
        <v>0</v>
      </c>
      <c r="E18" s="3">
        <f>COUNTIF(Vertices[Degree],"&gt;= "&amp;D18)-COUNTIF(Vertices[Degree],"&gt;="&amp;D19)</f>
        <v>0</v>
      </c>
      <c r="F18" s="37">
        <f t="shared" si="2"/>
        <v>12.509090909090908</v>
      </c>
      <c r="G18" s="38">
        <f>COUNTIF(Vertices[In-Degree],"&gt;= "&amp;F18)-COUNTIF(Vertices[In-Degree],"&gt;="&amp;F19)</f>
        <v>4</v>
      </c>
      <c r="H18" s="37">
        <f t="shared" si="3"/>
        <v>63.127272727272725</v>
      </c>
      <c r="I18" s="38">
        <f>COUNTIF(Vertices[Out-Degree],"&gt;= "&amp;H18)-COUNTIF(Vertices[Out-Degree],"&gt;="&amp;H19)</f>
        <v>0</v>
      </c>
      <c r="J18" s="37">
        <f t="shared" si="4"/>
        <v>9700.290841309092</v>
      </c>
      <c r="K18" s="38">
        <f>COUNTIF(Vertices[Betweenness Centrality],"&gt;= "&amp;J18)-COUNTIF(Vertices[Betweenness Centrality],"&gt;="&amp;J19)</f>
        <v>0</v>
      </c>
      <c r="L18" s="37">
        <f t="shared" si="5"/>
        <v>0.002977799999999997</v>
      </c>
      <c r="M18" s="38">
        <f>COUNTIF(Vertices[Closeness Centrality],"&gt;= "&amp;L18)-COUNTIF(Vertices[Closeness Centrality],"&gt;="&amp;L19)</f>
        <v>0</v>
      </c>
      <c r="N18" s="37">
        <f t="shared" si="6"/>
        <v>0.01105296363636364</v>
      </c>
      <c r="O18" s="38">
        <f>COUNTIF(Vertices[Eigenvector Centrality],"&gt;= "&amp;N18)-COUNTIF(Vertices[Eigenvector Centrality],"&gt;="&amp;N19)</f>
        <v>3</v>
      </c>
      <c r="P18" s="37">
        <f t="shared" si="7"/>
        <v>5.475264145454544</v>
      </c>
      <c r="Q18" s="38">
        <f>COUNTIF(Vertices[PageRank],"&gt;= "&amp;P18)-COUNTIF(Vertices[PageRank],"&gt;="&amp;P19)</f>
        <v>0</v>
      </c>
      <c r="R18" s="37">
        <f t="shared" si="8"/>
        <v>0.19393939393939388</v>
      </c>
      <c r="S18" s="43">
        <f>COUNTIF(Vertices[Clustering Coefficient],"&gt;= "&amp;R18)-COUNTIF(Vertices[Clustering Coefficient],"&gt;="&amp;R19)</f>
        <v>9</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13.29090909090909</v>
      </c>
      <c r="G19" s="40">
        <f>COUNTIF(Vertices[In-Degree],"&gt;= "&amp;F19)-COUNTIF(Vertices[In-Degree],"&gt;="&amp;F20)</f>
        <v>1</v>
      </c>
      <c r="H19" s="39">
        <f t="shared" si="3"/>
        <v>67.07272727272726</v>
      </c>
      <c r="I19" s="40">
        <f>COUNTIF(Vertices[Out-Degree],"&gt;= "&amp;H19)-COUNTIF(Vertices[Out-Degree],"&gt;="&amp;H20)</f>
        <v>0</v>
      </c>
      <c r="J19" s="39">
        <f t="shared" si="4"/>
        <v>10306.55901889091</v>
      </c>
      <c r="K19" s="40">
        <f>COUNTIF(Vertices[Betweenness Centrality],"&gt;= "&amp;J19)-COUNTIF(Vertices[Betweenness Centrality],"&gt;="&amp;J20)</f>
        <v>0</v>
      </c>
      <c r="L19" s="39">
        <f t="shared" si="5"/>
        <v>0.003019599999999997</v>
      </c>
      <c r="M19" s="40">
        <f>COUNTIF(Vertices[Closeness Centrality],"&gt;= "&amp;L19)-COUNTIF(Vertices[Closeness Centrality],"&gt;="&amp;L20)</f>
        <v>0</v>
      </c>
      <c r="N19" s="39">
        <f t="shared" si="6"/>
        <v>0.011664836363636367</v>
      </c>
      <c r="O19" s="40">
        <f>COUNTIF(Vertices[Eigenvector Centrality],"&gt;= "&amp;N19)-COUNTIF(Vertices[Eigenvector Centrality],"&gt;="&amp;N20)</f>
        <v>2</v>
      </c>
      <c r="P19" s="39">
        <f t="shared" si="7"/>
        <v>5.8036176545454525</v>
      </c>
      <c r="Q19" s="40">
        <f>COUNTIF(Vertices[PageRank],"&gt;= "&amp;P19)-COUNTIF(Vertices[PageRank],"&gt;="&amp;P20)</f>
        <v>0</v>
      </c>
      <c r="R19" s="39">
        <f t="shared" si="8"/>
        <v>0.206060606060606</v>
      </c>
      <c r="S19" s="44">
        <f>COUNTIF(Vertices[Clustering Coefficient],"&gt;= "&amp;R19)-COUNTIF(Vertices[Clustering Coefficient],"&gt;="&amp;R20)</f>
        <v>12</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14.07272727272727</v>
      </c>
      <c r="G20" s="38">
        <f>COUNTIF(Vertices[In-Degree],"&gt;= "&amp;F20)-COUNTIF(Vertices[In-Degree],"&gt;="&amp;F21)</f>
        <v>0</v>
      </c>
      <c r="H20" s="37">
        <f t="shared" si="3"/>
        <v>71.0181818181818</v>
      </c>
      <c r="I20" s="38">
        <f>COUNTIF(Vertices[Out-Degree],"&gt;= "&amp;H20)-COUNTIF(Vertices[Out-Degree],"&gt;="&amp;H21)</f>
        <v>0</v>
      </c>
      <c r="J20" s="37">
        <f t="shared" si="4"/>
        <v>10912.827196472728</v>
      </c>
      <c r="K20" s="38">
        <f>COUNTIF(Vertices[Betweenness Centrality],"&gt;= "&amp;J20)-COUNTIF(Vertices[Betweenness Centrality],"&gt;="&amp;J21)</f>
        <v>0</v>
      </c>
      <c r="L20" s="37">
        <f t="shared" si="5"/>
        <v>0.0030613999999999967</v>
      </c>
      <c r="M20" s="38">
        <f>COUNTIF(Vertices[Closeness Centrality],"&gt;= "&amp;L20)-COUNTIF(Vertices[Closeness Centrality],"&gt;="&amp;L21)</f>
        <v>0</v>
      </c>
      <c r="N20" s="37">
        <f t="shared" si="6"/>
        <v>0.012276709090909095</v>
      </c>
      <c r="O20" s="38">
        <f>COUNTIF(Vertices[Eigenvector Centrality],"&gt;= "&amp;N20)-COUNTIF(Vertices[Eigenvector Centrality],"&gt;="&amp;N21)</f>
        <v>1</v>
      </c>
      <c r="P20" s="37">
        <f t="shared" si="7"/>
        <v>6.131971163636361</v>
      </c>
      <c r="Q20" s="38">
        <f>COUNTIF(Vertices[PageRank],"&gt;= "&amp;P20)-COUNTIF(Vertices[PageRank],"&gt;="&amp;P21)</f>
        <v>0</v>
      </c>
      <c r="R20" s="37">
        <f t="shared" si="8"/>
        <v>0.21818181818181812</v>
      </c>
      <c r="S20" s="43">
        <f>COUNTIF(Vertices[Clustering Coefficient],"&gt;= "&amp;R20)-COUNTIF(Vertices[Clustering Coefficient],"&gt;="&amp;R21)</f>
        <v>9</v>
      </c>
      <c r="T20" s="37" t="e">
        <f ca="1" t="shared" si="9"/>
        <v>#REF!</v>
      </c>
      <c r="U20" s="38" t="e">
        <f ca="1" t="shared" si="0"/>
        <v>#REF!</v>
      </c>
    </row>
    <row r="21" spans="1:21" ht="15">
      <c r="A21" s="34" t="s">
        <v>154</v>
      </c>
      <c r="B21" s="34">
        <v>218</v>
      </c>
      <c r="D21" s="32">
        <f t="shared" si="1"/>
        <v>0</v>
      </c>
      <c r="E21" s="3">
        <f>COUNTIF(Vertices[Degree],"&gt;= "&amp;D21)-COUNTIF(Vertices[Degree],"&gt;="&amp;D22)</f>
        <v>0</v>
      </c>
      <c r="F21" s="39">
        <f t="shared" si="2"/>
        <v>14.854545454545452</v>
      </c>
      <c r="G21" s="40">
        <f>COUNTIF(Vertices[In-Degree],"&gt;= "&amp;F21)-COUNTIF(Vertices[In-Degree],"&gt;="&amp;F22)</f>
        <v>3</v>
      </c>
      <c r="H21" s="39">
        <f t="shared" si="3"/>
        <v>74.96363636363634</v>
      </c>
      <c r="I21" s="40">
        <f>COUNTIF(Vertices[Out-Degree],"&gt;= "&amp;H21)-COUNTIF(Vertices[Out-Degree],"&gt;="&amp;H22)</f>
        <v>0</v>
      </c>
      <c r="J21" s="39">
        <f t="shared" si="4"/>
        <v>11519.095374054546</v>
      </c>
      <c r="K21" s="40">
        <f>COUNTIF(Vertices[Betweenness Centrality],"&gt;= "&amp;J21)-COUNTIF(Vertices[Betweenness Centrality],"&gt;="&amp;J22)</f>
        <v>0</v>
      </c>
      <c r="L21" s="39">
        <f t="shared" si="5"/>
        <v>0.0031031999999999965</v>
      </c>
      <c r="M21" s="40">
        <f>COUNTIF(Vertices[Closeness Centrality],"&gt;= "&amp;L21)-COUNTIF(Vertices[Closeness Centrality],"&gt;="&amp;L22)</f>
        <v>0</v>
      </c>
      <c r="N21" s="39">
        <f t="shared" si="6"/>
        <v>0.012888581818181822</v>
      </c>
      <c r="O21" s="40">
        <f>COUNTIF(Vertices[Eigenvector Centrality],"&gt;= "&amp;N21)-COUNTIF(Vertices[Eigenvector Centrality],"&gt;="&amp;N22)</f>
        <v>0</v>
      </c>
      <c r="P21" s="39">
        <f t="shared" si="7"/>
        <v>6.46032467272727</v>
      </c>
      <c r="Q21" s="40">
        <f>COUNTIF(Vertices[PageRank],"&gt;= "&amp;P21)-COUNTIF(Vertices[PageRank],"&gt;="&amp;P22)</f>
        <v>0</v>
      </c>
      <c r="R21" s="39">
        <f t="shared" si="8"/>
        <v>0.23030303030303023</v>
      </c>
      <c r="S21" s="44">
        <f>COUNTIF(Vertices[Clustering Coefficient],"&gt;= "&amp;R21)-COUNTIF(Vertices[Clustering Coefficient],"&gt;="&amp;R22)</f>
        <v>6</v>
      </c>
      <c r="T21" s="39" t="e">
        <f ca="1" t="shared" si="9"/>
        <v>#REF!</v>
      </c>
      <c r="U21" s="40" t="e">
        <f ca="1" t="shared" si="0"/>
        <v>#REF!</v>
      </c>
    </row>
    <row r="22" spans="1:21" ht="15">
      <c r="A22" s="34" t="s">
        <v>155</v>
      </c>
      <c r="B22" s="34">
        <v>1589</v>
      </c>
      <c r="D22" s="32">
        <f t="shared" si="1"/>
        <v>0</v>
      </c>
      <c r="E22" s="3">
        <f>COUNTIF(Vertices[Degree],"&gt;= "&amp;D22)-COUNTIF(Vertices[Degree],"&gt;="&amp;D23)</f>
        <v>0</v>
      </c>
      <c r="F22" s="37">
        <f t="shared" si="2"/>
        <v>15.636363636363633</v>
      </c>
      <c r="G22" s="38">
        <f>COUNTIF(Vertices[In-Degree],"&gt;= "&amp;F22)-COUNTIF(Vertices[In-Degree],"&gt;="&amp;F23)</f>
        <v>0</v>
      </c>
      <c r="H22" s="37">
        <f t="shared" si="3"/>
        <v>78.90909090909088</v>
      </c>
      <c r="I22" s="38">
        <f>COUNTIF(Vertices[Out-Degree],"&gt;= "&amp;H22)-COUNTIF(Vertices[Out-Degree],"&gt;="&amp;H23)</f>
        <v>0</v>
      </c>
      <c r="J22" s="37">
        <f t="shared" si="4"/>
        <v>12125.363551636365</v>
      </c>
      <c r="K22" s="38">
        <f>COUNTIF(Vertices[Betweenness Centrality],"&gt;= "&amp;J22)-COUNTIF(Vertices[Betweenness Centrality],"&gt;="&amp;J23)</f>
        <v>0</v>
      </c>
      <c r="L22" s="37">
        <f t="shared" si="5"/>
        <v>0.0031449999999999963</v>
      </c>
      <c r="M22" s="38">
        <f>COUNTIF(Vertices[Closeness Centrality],"&gt;= "&amp;L22)-COUNTIF(Vertices[Closeness Centrality],"&gt;="&amp;L23)</f>
        <v>0</v>
      </c>
      <c r="N22" s="37">
        <f t="shared" si="6"/>
        <v>0.01350045454545455</v>
      </c>
      <c r="O22" s="38">
        <f>COUNTIF(Vertices[Eigenvector Centrality],"&gt;= "&amp;N22)-COUNTIF(Vertices[Eigenvector Centrality],"&gt;="&amp;N23)</f>
        <v>0</v>
      </c>
      <c r="P22" s="37">
        <f t="shared" si="7"/>
        <v>6.788678181818179</v>
      </c>
      <c r="Q22" s="38">
        <f>COUNTIF(Vertices[PageRank],"&gt;= "&amp;P22)-COUNTIF(Vertices[PageRank],"&gt;="&amp;P23)</f>
        <v>0</v>
      </c>
      <c r="R22" s="37">
        <f t="shared" si="8"/>
        <v>0.24242424242424235</v>
      </c>
      <c r="S22" s="43">
        <f>COUNTIF(Vertices[Clustering Coefficient],"&gt;= "&amp;R22)-COUNTIF(Vertices[Clustering Coefficient],"&gt;="&amp;R23)</f>
        <v>19</v>
      </c>
      <c r="T22" s="37" t="e">
        <f ca="1" t="shared" si="9"/>
        <v>#REF!</v>
      </c>
      <c r="U22" s="38" t="e">
        <f ca="1" t="shared" si="0"/>
        <v>#REF!</v>
      </c>
    </row>
    <row r="23" spans="1:21" ht="15">
      <c r="A23" s="110"/>
      <c r="B23" s="110"/>
      <c r="D23" s="32">
        <f t="shared" si="1"/>
        <v>0</v>
      </c>
      <c r="E23" s="3">
        <f>COUNTIF(Vertices[Degree],"&gt;= "&amp;D23)-COUNTIF(Vertices[Degree],"&gt;="&amp;D24)</f>
        <v>0</v>
      </c>
      <c r="F23" s="39">
        <f t="shared" si="2"/>
        <v>16.418181818181814</v>
      </c>
      <c r="G23" s="40">
        <f>COUNTIF(Vertices[In-Degree],"&gt;= "&amp;F23)-COUNTIF(Vertices[In-Degree],"&gt;="&amp;F24)</f>
        <v>2</v>
      </c>
      <c r="H23" s="39">
        <f t="shared" si="3"/>
        <v>82.85454545454542</v>
      </c>
      <c r="I23" s="40">
        <f>COUNTIF(Vertices[Out-Degree],"&gt;= "&amp;H23)-COUNTIF(Vertices[Out-Degree],"&gt;="&amp;H24)</f>
        <v>0</v>
      </c>
      <c r="J23" s="39">
        <f t="shared" si="4"/>
        <v>12731.631729218183</v>
      </c>
      <c r="K23" s="40">
        <f>COUNTIF(Vertices[Betweenness Centrality],"&gt;= "&amp;J23)-COUNTIF(Vertices[Betweenness Centrality],"&gt;="&amp;J24)</f>
        <v>0</v>
      </c>
      <c r="L23" s="39">
        <f t="shared" si="5"/>
        <v>0.003186799999999996</v>
      </c>
      <c r="M23" s="40">
        <f>COUNTIF(Vertices[Closeness Centrality],"&gt;= "&amp;L23)-COUNTIF(Vertices[Closeness Centrality],"&gt;="&amp;L24)</f>
        <v>0</v>
      </c>
      <c r="N23" s="39">
        <f t="shared" si="6"/>
        <v>0.014112327272727277</v>
      </c>
      <c r="O23" s="40">
        <f>COUNTIF(Vertices[Eigenvector Centrality],"&gt;= "&amp;N23)-COUNTIF(Vertices[Eigenvector Centrality],"&gt;="&amp;N24)</f>
        <v>1</v>
      </c>
      <c r="P23" s="39">
        <f t="shared" si="7"/>
        <v>7.117031690909088</v>
      </c>
      <c r="Q23" s="40">
        <f>COUNTIF(Vertices[PageRank],"&gt;= "&amp;P23)-COUNTIF(Vertices[PageRank],"&gt;="&amp;P24)</f>
        <v>0</v>
      </c>
      <c r="R23" s="39">
        <f t="shared" si="8"/>
        <v>0.25454545454545446</v>
      </c>
      <c r="S23" s="44">
        <f>COUNTIF(Vertices[Clustering Coefficient],"&gt;= "&amp;R23)-COUNTIF(Vertices[Clustering Coefficient],"&gt;="&amp;R24)</f>
        <v>5</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17.199999999999996</v>
      </c>
      <c r="G24" s="38">
        <f>COUNTIF(Vertices[In-Degree],"&gt;= "&amp;F24)-COUNTIF(Vertices[In-Degree],"&gt;="&amp;F25)</f>
        <v>0</v>
      </c>
      <c r="H24" s="37">
        <f t="shared" si="3"/>
        <v>86.79999999999995</v>
      </c>
      <c r="I24" s="38">
        <f>COUNTIF(Vertices[Out-Degree],"&gt;= "&amp;H24)-COUNTIF(Vertices[Out-Degree],"&gt;="&amp;H25)</f>
        <v>0</v>
      </c>
      <c r="J24" s="37">
        <f t="shared" si="4"/>
        <v>13337.899906800001</v>
      </c>
      <c r="K24" s="38">
        <f>COUNTIF(Vertices[Betweenness Centrality],"&gt;= "&amp;J24)-COUNTIF(Vertices[Betweenness Centrality],"&gt;="&amp;J25)</f>
        <v>0</v>
      </c>
      <c r="L24" s="37">
        <f t="shared" si="5"/>
        <v>0.003228599999999996</v>
      </c>
      <c r="M24" s="38">
        <f>COUNTIF(Vertices[Closeness Centrality],"&gt;= "&amp;L24)-COUNTIF(Vertices[Closeness Centrality],"&gt;="&amp;L25)</f>
        <v>0</v>
      </c>
      <c r="N24" s="37">
        <f t="shared" si="6"/>
        <v>0.014724200000000005</v>
      </c>
      <c r="O24" s="38">
        <f>COUNTIF(Vertices[Eigenvector Centrality],"&gt;= "&amp;N24)-COUNTIF(Vertices[Eigenvector Centrality],"&gt;="&amp;N25)</f>
        <v>1</v>
      </c>
      <c r="P24" s="37">
        <f t="shared" si="7"/>
        <v>7.445385199999997</v>
      </c>
      <c r="Q24" s="38">
        <f>COUNTIF(Vertices[PageRank],"&gt;= "&amp;P24)-COUNTIF(Vertices[PageRank],"&gt;="&amp;P25)</f>
        <v>0</v>
      </c>
      <c r="R24" s="37">
        <f t="shared" si="8"/>
        <v>0.2666666666666666</v>
      </c>
      <c r="S24" s="43">
        <f>COUNTIF(Vertices[Clustering Coefficient],"&gt;= "&amp;R24)-COUNTIF(Vertices[Clustering Coefficient],"&gt;="&amp;R25)</f>
        <v>5</v>
      </c>
      <c r="T24" s="37" t="e">
        <f ca="1" t="shared" si="9"/>
        <v>#REF!</v>
      </c>
      <c r="U24" s="38" t="e">
        <f ca="1" t="shared" si="0"/>
        <v>#REF!</v>
      </c>
    </row>
    <row r="25" spans="1:21" ht="15">
      <c r="A25" s="34" t="s">
        <v>157</v>
      </c>
      <c r="B25" s="34">
        <v>1.929888</v>
      </c>
      <c r="D25" s="32">
        <f t="shared" si="1"/>
        <v>0</v>
      </c>
      <c r="E25" s="3">
        <f>COUNTIF(Vertices[Degree],"&gt;= "&amp;D25)-COUNTIF(Vertices[Degree],"&gt;="&amp;D26)</f>
        <v>0</v>
      </c>
      <c r="F25" s="39">
        <f t="shared" si="2"/>
        <v>17.981818181818177</v>
      </c>
      <c r="G25" s="40">
        <f>COUNTIF(Vertices[In-Degree],"&gt;= "&amp;F25)-COUNTIF(Vertices[In-Degree],"&gt;="&amp;F26)</f>
        <v>4</v>
      </c>
      <c r="H25" s="39">
        <f t="shared" si="3"/>
        <v>90.74545454545449</v>
      </c>
      <c r="I25" s="40">
        <f>COUNTIF(Vertices[Out-Degree],"&gt;= "&amp;H25)-COUNTIF(Vertices[Out-Degree],"&gt;="&amp;H26)</f>
        <v>0</v>
      </c>
      <c r="J25" s="39">
        <f t="shared" si="4"/>
        <v>13944.16808438182</v>
      </c>
      <c r="K25" s="40">
        <f>COUNTIF(Vertices[Betweenness Centrality],"&gt;= "&amp;J25)-COUNTIF(Vertices[Betweenness Centrality],"&gt;="&amp;J26)</f>
        <v>0</v>
      </c>
      <c r="L25" s="39">
        <f t="shared" si="5"/>
        <v>0.003270399999999996</v>
      </c>
      <c r="M25" s="40">
        <f>COUNTIF(Vertices[Closeness Centrality],"&gt;= "&amp;L25)-COUNTIF(Vertices[Closeness Centrality],"&gt;="&amp;L26)</f>
        <v>0</v>
      </c>
      <c r="N25" s="39">
        <f t="shared" si="6"/>
        <v>0.015336072727272733</v>
      </c>
      <c r="O25" s="40">
        <f>COUNTIF(Vertices[Eigenvector Centrality],"&gt;= "&amp;N25)-COUNTIF(Vertices[Eigenvector Centrality],"&gt;="&amp;N26)</f>
        <v>1</v>
      </c>
      <c r="P25" s="39">
        <f t="shared" si="7"/>
        <v>7.773738709090906</v>
      </c>
      <c r="Q25" s="40">
        <f>COUNTIF(Vertices[PageRank],"&gt;= "&amp;P25)-COUNTIF(Vertices[PageRank],"&gt;="&amp;P26)</f>
        <v>0</v>
      </c>
      <c r="R25" s="39">
        <f t="shared" si="8"/>
        <v>0.27878787878787875</v>
      </c>
      <c r="S25" s="44">
        <f>COUNTIF(Vertices[Clustering Coefficient],"&gt;= "&amp;R25)-COUNTIF(Vertices[Clustering Coefficient],"&gt;="&amp;R26)</f>
        <v>3</v>
      </c>
      <c r="T25" s="39" t="e">
        <f ca="1" t="shared" si="9"/>
        <v>#REF!</v>
      </c>
      <c r="U25" s="40" t="e">
        <f ca="1" t="shared" si="0"/>
        <v>#REF!</v>
      </c>
    </row>
    <row r="26" spans="1:21" ht="15">
      <c r="A26" s="110"/>
      <c r="B26" s="110"/>
      <c r="D26" s="32">
        <f t="shared" si="1"/>
        <v>0</v>
      </c>
      <c r="E26" s="3">
        <f>COUNTIF(Vertices[Degree],"&gt;= "&amp;D26)-COUNTIF(Vertices[Degree],"&gt;="&amp;D28)</f>
        <v>0</v>
      </c>
      <c r="F26" s="37">
        <f t="shared" si="2"/>
        <v>18.76363636363636</v>
      </c>
      <c r="G26" s="38">
        <f>COUNTIF(Vertices[In-Degree],"&gt;= "&amp;F26)-COUNTIF(Vertices[In-Degree],"&gt;="&amp;F28)</f>
        <v>2</v>
      </c>
      <c r="H26" s="37">
        <f t="shared" si="3"/>
        <v>94.69090909090903</v>
      </c>
      <c r="I26" s="38">
        <f>COUNTIF(Vertices[Out-Degree],"&gt;= "&amp;H26)-COUNTIF(Vertices[Out-Degree],"&gt;="&amp;H28)</f>
        <v>0</v>
      </c>
      <c r="J26" s="37">
        <f t="shared" si="4"/>
        <v>14550.436261963638</v>
      </c>
      <c r="K26" s="38">
        <f>COUNTIF(Vertices[Betweenness Centrality],"&gt;= "&amp;J26)-COUNTIF(Vertices[Betweenness Centrality],"&gt;="&amp;J28)</f>
        <v>0</v>
      </c>
      <c r="L26" s="37">
        <f t="shared" si="5"/>
        <v>0.0033121999999999956</v>
      </c>
      <c r="M26" s="38">
        <f>COUNTIF(Vertices[Closeness Centrality],"&gt;= "&amp;L26)-COUNTIF(Vertices[Closeness Centrality],"&gt;="&amp;L28)</f>
        <v>0</v>
      </c>
      <c r="N26" s="37">
        <f t="shared" si="6"/>
        <v>0.01594794545454546</v>
      </c>
      <c r="O26" s="38">
        <f>COUNTIF(Vertices[Eigenvector Centrality],"&gt;= "&amp;N26)-COUNTIF(Vertices[Eigenvector Centrality],"&gt;="&amp;N28)</f>
        <v>1</v>
      </c>
      <c r="P26" s="37">
        <f t="shared" si="7"/>
        <v>8.102092218181815</v>
      </c>
      <c r="Q26" s="38">
        <f>COUNTIF(Vertices[PageRank],"&gt;= "&amp;P26)-COUNTIF(Vertices[PageRank],"&gt;="&amp;P28)</f>
        <v>0</v>
      </c>
      <c r="R26" s="37">
        <f t="shared" si="8"/>
        <v>0.2909090909090909</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158</v>
      </c>
      <c r="B27" s="34">
        <v>0.033568680505644106</v>
      </c>
      <c r="D27" s="32"/>
      <c r="E27" s="3">
        <f>COUNTIF(Vertices[Degree],"&gt;= "&amp;D27)-COUNTIF(Vertices[Degree],"&gt;="&amp;D28)</f>
        <v>0</v>
      </c>
      <c r="F27" s="62"/>
      <c r="G27" s="63">
        <f>COUNTIF(Vertices[In-Degree],"&gt;= "&amp;F27)-COUNTIF(Vertices[In-Degree],"&gt;="&amp;F28)</f>
        <v>-18</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-71</v>
      </c>
      <c r="T27" s="62"/>
      <c r="U27" s="63">
        <f ca="1">COUNTIF(Vertices[Clustering Coefficient],"&gt;= "&amp;T27)-COUNTIF(Vertices[Clustering Coefficient],"&gt;="&amp;T28)</f>
        <v>0</v>
      </c>
    </row>
    <row r="28" spans="1:21" ht="15">
      <c r="A28" s="34" t="s">
        <v>1232</v>
      </c>
      <c r="B28" s="34">
        <v>0.217847</v>
      </c>
      <c r="D28" s="32">
        <f>D26+($D$57-$D$2)/BinDivisor</f>
        <v>0</v>
      </c>
      <c r="E28" s="3">
        <f>COUNTIF(Vertices[Degree],"&gt;= "&amp;D28)-COUNTIF(Vertices[Degree],"&gt;="&amp;D40)</f>
        <v>0</v>
      </c>
      <c r="F28" s="39">
        <f>F26+($F$57-$F$2)/BinDivisor</f>
        <v>19.54545454545454</v>
      </c>
      <c r="G28" s="40">
        <f>COUNTIF(Vertices[In-Degree],"&gt;= "&amp;F28)-COUNTIF(Vertices[In-Degree],"&gt;="&amp;F40)</f>
        <v>4</v>
      </c>
      <c r="H28" s="39">
        <f>H26+($H$57-$H$2)/BinDivisor</f>
        <v>98.63636363636357</v>
      </c>
      <c r="I28" s="40">
        <f>COUNTIF(Vertices[Out-Degree],"&gt;= "&amp;H28)-COUNTIF(Vertices[Out-Degree],"&gt;="&amp;H40)</f>
        <v>0</v>
      </c>
      <c r="J28" s="39">
        <f>J26+($J$57-$J$2)/BinDivisor</f>
        <v>15156.704439545456</v>
      </c>
      <c r="K28" s="40">
        <f>COUNTIF(Vertices[Betweenness Centrality],"&gt;= "&amp;J28)-COUNTIF(Vertices[Betweenness Centrality],"&gt;="&amp;J40)</f>
        <v>0</v>
      </c>
      <c r="L28" s="39">
        <f>L26+($L$57-$L$2)/BinDivisor</f>
        <v>0.0033539999999999954</v>
      </c>
      <c r="M28" s="40">
        <f>COUNTIF(Vertices[Closeness Centrality],"&gt;= "&amp;L28)-COUNTIF(Vertices[Closeness Centrality],"&gt;="&amp;L40)</f>
        <v>0</v>
      </c>
      <c r="N28" s="39">
        <f>N26+($N$57-$N$2)/BinDivisor</f>
        <v>0.016559818181818186</v>
      </c>
      <c r="O28" s="40">
        <f>COUNTIF(Vertices[Eigenvector Centrality],"&gt;= "&amp;N28)-COUNTIF(Vertices[Eigenvector Centrality],"&gt;="&amp;N40)</f>
        <v>0</v>
      </c>
      <c r="P28" s="39">
        <f>P26+($P$57-$P$2)/BinDivisor</f>
        <v>8.430445727272724</v>
      </c>
      <c r="Q28" s="40">
        <f>COUNTIF(Vertices[PageRank],"&gt;= "&amp;P28)-COUNTIF(Vertices[PageRank],"&gt;="&amp;P40)</f>
        <v>0</v>
      </c>
      <c r="R28" s="39">
        <f>R26+($R$57-$R$2)/BinDivisor</f>
        <v>0.30303030303030304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110"/>
      <c r="B29" s="11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1233</v>
      </c>
      <c r="B30" s="34" t="s">
        <v>1234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-14</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-69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-14</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-69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20.32727272727272</v>
      </c>
      <c r="G40" s="38">
        <f>COUNTIF(Vertices[In-Degree],"&gt;= "&amp;F40)-COUNTIF(Vertices[In-Degree],"&gt;="&amp;F41)</f>
        <v>0</v>
      </c>
      <c r="H40" s="37">
        <f>H28+($H$57-$H$2)/BinDivisor</f>
        <v>102.58181818181811</v>
      </c>
      <c r="I40" s="38">
        <f>COUNTIF(Vertices[Out-Degree],"&gt;= "&amp;H40)-COUNTIF(Vertices[Out-Degree],"&gt;="&amp;H41)</f>
        <v>0</v>
      </c>
      <c r="J40" s="37">
        <f>J28+($J$57-$J$2)/BinDivisor</f>
        <v>15762.972617127274</v>
      </c>
      <c r="K40" s="38">
        <f>COUNTIF(Vertices[Betweenness Centrality],"&gt;= "&amp;J40)-COUNTIF(Vertices[Betweenness Centrality],"&gt;="&amp;J41)</f>
        <v>0</v>
      </c>
      <c r="L40" s="37">
        <f>L28+($L$57-$L$2)/BinDivisor</f>
        <v>0.0033957999999999953</v>
      </c>
      <c r="M40" s="38">
        <f>COUNTIF(Vertices[Closeness Centrality],"&gt;= "&amp;L40)-COUNTIF(Vertices[Closeness Centrality],"&gt;="&amp;L41)</f>
        <v>0</v>
      </c>
      <c r="N40" s="37">
        <f>N28+($N$57-$N$2)/BinDivisor</f>
        <v>0.017171690909090914</v>
      </c>
      <c r="O40" s="38">
        <f>COUNTIF(Vertices[Eigenvector Centrality],"&gt;= "&amp;N40)-COUNTIF(Vertices[Eigenvector Centrality],"&gt;="&amp;N41)</f>
        <v>0</v>
      </c>
      <c r="P40" s="37">
        <f>P28+($P$57-$P$2)/BinDivisor</f>
        <v>8.758799236363634</v>
      </c>
      <c r="Q40" s="38">
        <f>COUNTIF(Vertices[PageRank],"&gt;= "&amp;P40)-COUNTIF(Vertices[PageRank],"&gt;="&amp;P41)</f>
        <v>0</v>
      </c>
      <c r="R40" s="37">
        <f>R28+($R$57-$R$2)/BinDivisor</f>
        <v>0.3151515151515152</v>
      </c>
      <c r="S40" s="43">
        <f>COUNTIF(Vertices[Clustering Coefficient],"&gt;= "&amp;R40)-COUNTIF(Vertices[Clustering Coefficient],"&gt;="&amp;R41)</f>
        <v>5</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21.109090909090902</v>
      </c>
      <c r="G41" s="40">
        <f>COUNTIF(Vertices[In-Degree],"&gt;= "&amp;F41)-COUNTIF(Vertices[In-Degree],"&gt;="&amp;F42)</f>
        <v>0</v>
      </c>
      <c r="H41" s="39">
        <f aca="true" t="shared" si="12" ref="H41:H56">H40+($H$57-$H$2)/BinDivisor</f>
        <v>106.52727272727265</v>
      </c>
      <c r="I41" s="40">
        <f>COUNTIF(Vertices[Out-Degree],"&gt;= "&amp;H41)-COUNTIF(Vertices[Out-Degree],"&gt;="&amp;H42)</f>
        <v>0</v>
      </c>
      <c r="J41" s="39">
        <f aca="true" t="shared" si="13" ref="J41:J56">J40+($J$57-$J$2)/BinDivisor</f>
        <v>16369.240794709092</v>
      </c>
      <c r="K41" s="40">
        <f>COUNTIF(Vertices[Betweenness Centrality],"&gt;= "&amp;J41)-COUNTIF(Vertices[Betweenness Centrality],"&gt;="&amp;J42)</f>
        <v>0</v>
      </c>
      <c r="L41" s="39">
        <f aca="true" t="shared" si="14" ref="L41:L56">L40+($L$57-$L$2)/BinDivisor</f>
        <v>0.003437599999999995</v>
      </c>
      <c r="M41" s="40">
        <f>COUNTIF(Vertices[Closeness Centrality],"&gt;= "&amp;L41)-COUNTIF(Vertices[Closeness Centrality],"&gt;="&amp;L42)</f>
        <v>0</v>
      </c>
      <c r="N41" s="39">
        <f aca="true" t="shared" si="15" ref="N41:N56">N40+($N$57-$N$2)/BinDivisor</f>
        <v>0.01778356363636364</v>
      </c>
      <c r="O41" s="40">
        <f>COUNTIF(Vertices[Eigenvector Centrality],"&gt;= "&amp;N41)-COUNTIF(Vertices[Eigenvector Centrality],"&gt;="&amp;N42)</f>
        <v>0</v>
      </c>
      <c r="P41" s="39">
        <f aca="true" t="shared" si="16" ref="P41:P56">P40+($P$57-$P$2)/BinDivisor</f>
        <v>9.087152745454544</v>
      </c>
      <c r="Q41" s="40">
        <f>COUNTIF(Vertices[PageRank],"&gt;= "&amp;P41)-COUNTIF(Vertices[PageRank],"&gt;="&amp;P42)</f>
        <v>0</v>
      </c>
      <c r="R41" s="39">
        <f aca="true" t="shared" si="17" ref="R41:R56">R40+($R$57-$R$2)/BinDivisor</f>
        <v>0.3272727272727273</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21.890909090909084</v>
      </c>
      <c r="G42" s="38">
        <f>COUNTIF(Vertices[In-Degree],"&gt;= "&amp;F42)-COUNTIF(Vertices[In-Degree],"&gt;="&amp;F43)</f>
        <v>1</v>
      </c>
      <c r="H42" s="37">
        <f t="shared" si="12"/>
        <v>110.47272727272718</v>
      </c>
      <c r="I42" s="38">
        <f>COUNTIF(Vertices[Out-Degree],"&gt;= "&amp;H42)-COUNTIF(Vertices[Out-Degree],"&gt;="&amp;H43)</f>
        <v>0</v>
      </c>
      <c r="J42" s="37">
        <f t="shared" si="13"/>
        <v>16975.50897229091</v>
      </c>
      <c r="K42" s="38">
        <f>COUNTIF(Vertices[Betweenness Centrality],"&gt;= "&amp;J42)-COUNTIF(Vertices[Betweenness Centrality],"&gt;="&amp;J43)</f>
        <v>0</v>
      </c>
      <c r="L42" s="37">
        <f t="shared" si="14"/>
        <v>0.003479399999999995</v>
      </c>
      <c r="M42" s="38">
        <f>COUNTIF(Vertices[Closeness Centrality],"&gt;= "&amp;L42)-COUNTIF(Vertices[Closeness Centrality],"&gt;="&amp;L43)</f>
        <v>0</v>
      </c>
      <c r="N42" s="37">
        <f t="shared" si="15"/>
        <v>0.01839543636363637</v>
      </c>
      <c r="O42" s="38">
        <f>COUNTIF(Vertices[Eigenvector Centrality],"&gt;= "&amp;N42)-COUNTIF(Vertices[Eigenvector Centrality],"&gt;="&amp;N43)</f>
        <v>1</v>
      </c>
      <c r="P42" s="37">
        <f t="shared" si="16"/>
        <v>9.415506254545454</v>
      </c>
      <c r="Q42" s="38">
        <f>COUNTIF(Vertices[PageRank],"&gt;= "&amp;P42)-COUNTIF(Vertices[PageRank],"&gt;="&amp;P43)</f>
        <v>0</v>
      </c>
      <c r="R42" s="37">
        <f t="shared" si="17"/>
        <v>0.33939393939393947</v>
      </c>
      <c r="S42" s="43">
        <f>COUNTIF(Vertices[Clustering Coefficient],"&gt;= "&amp;R42)-COUNTIF(Vertices[Clustering Coefficient],"&gt;="&amp;R43)</f>
        <v>3</v>
      </c>
      <c r="T42" s="37" t="e">
        <f ca="1" t="shared" si="18"/>
        <v>#REF!</v>
      </c>
      <c r="U42" s="38" t="e">
        <f ca="1" t="shared" si="0"/>
        <v>#REF!</v>
      </c>
    </row>
    <row r="43" spans="4:21" ht="15">
      <c r="D43" s="32">
        <f t="shared" si="10"/>
        <v>0</v>
      </c>
      <c r="E43" s="3">
        <f>COUNTIF(Vertices[Degree],"&gt;= "&amp;D43)-COUNTIF(Vertices[Degree],"&gt;="&amp;D44)</f>
        <v>0</v>
      </c>
      <c r="F43" s="39">
        <f t="shared" si="11"/>
        <v>22.672727272727265</v>
      </c>
      <c r="G43" s="40">
        <f>COUNTIF(Vertices[In-Degree],"&gt;= "&amp;F43)-COUNTIF(Vertices[In-Degree],"&gt;="&amp;F44)</f>
        <v>2</v>
      </c>
      <c r="H43" s="39">
        <f t="shared" si="12"/>
        <v>114.41818181818172</v>
      </c>
      <c r="I43" s="40">
        <f>COUNTIF(Vertices[Out-Degree],"&gt;= "&amp;H43)-COUNTIF(Vertices[Out-Degree],"&gt;="&amp;H44)</f>
        <v>0</v>
      </c>
      <c r="J43" s="39">
        <f t="shared" si="13"/>
        <v>17581.77714987273</v>
      </c>
      <c r="K43" s="40">
        <f>COUNTIF(Vertices[Betweenness Centrality],"&gt;= "&amp;J43)-COUNTIF(Vertices[Betweenness Centrality],"&gt;="&amp;J44)</f>
        <v>0</v>
      </c>
      <c r="L43" s="39">
        <f t="shared" si="14"/>
        <v>0.0035211999999999947</v>
      </c>
      <c r="M43" s="40">
        <f>COUNTIF(Vertices[Closeness Centrality],"&gt;= "&amp;L43)-COUNTIF(Vertices[Closeness Centrality],"&gt;="&amp;L44)</f>
        <v>0</v>
      </c>
      <c r="N43" s="39">
        <f t="shared" si="15"/>
        <v>0.019007309090909096</v>
      </c>
      <c r="O43" s="40">
        <f>COUNTIF(Vertices[Eigenvector Centrality],"&gt;= "&amp;N43)-COUNTIF(Vertices[Eigenvector Centrality],"&gt;="&amp;N44)</f>
        <v>0</v>
      </c>
      <c r="P43" s="39">
        <f t="shared" si="16"/>
        <v>9.743859763636364</v>
      </c>
      <c r="Q43" s="40">
        <f>COUNTIF(Vertices[PageRank],"&gt;= "&amp;P43)-COUNTIF(Vertices[PageRank],"&gt;="&amp;P44)</f>
        <v>0</v>
      </c>
      <c r="R43" s="39">
        <f t="shared" si="17"/>
        <v>0.3515151515151516</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23.454545454545446</v>
      </c>
      <c r="G44" s="38">
        <f>COUNTIF(Vertices[In-Degree],"&gt;= "&amp;F44)-COUNTIF(Vertices[In-Degree],"&gt;="&amp;F45)</f>
        <v>2</v>
      </c>
      <c r="H44" s="37">
        <f t="shared" si="12"/>
        <v>118.36363636363626</v>
      </c>
      <c r="I44" s="38">
        <f>COUNTIF(Vertices[Out-Degree],"&gt;= "&amp;H44)-COUNTIF(Vertices[Out-Degree],"&gt;="&amp;H45)</f>
        <v>0</v>
      </c>
      <c r="J44" s="37">
        <f t="shared" si="13"/>
        <v>18188.04532745455</v>
      </c>
      <c r="K44" s="38">
        <f>COUNTIF(Vertices[Betweenness Centrality],"&gt;= "&amp;J44)-COUNTIF(Vertices[Betweenness Centrality],"&gt;="&amp;J45)</f>
        <v>0</v>
      </c>
      <c r="L44" s="37">
        <f t="shared" si="14"/>
        <v>0.0035629999999999946</v>
      </c>
      <c r="M44" s="38">
        <f>COUNTIF(Vertices[Closeness Centrality],"&gt;= "&amp;L44)-COUNTIF(Vertices[Closeness Centrality],"&gt;="&amp;L45)</f>
        <v>0</v>
      </c>
      <c r="N44" s="37">
        <f t="shared" si="15"/>
        <v>0.019619181818181824</v>
      </c>
      <c r="O44" s="38">
        <f>COUNTIF(Vertices[Eigenvector Centrality],"&gt;= "&amp;N44)-COUNTIF(Vertices[Eigenvector Centrality],"&gt;="&amp;N45)</f>
        <v>0</v>
      </c>
      <c r="P44" s="37">
        <f t="shared" si="16"/>
        <v>10.072213272727273</v>
      </c>
      <c r="Q44" s="38">
        <f>COUNTIF(Vertices[PageRank],"&gt;= "&amp;P44)-COUNTIF(Vertices[PageRank],"&gt;="&amp;P45)</f>
        <v>0</v>
      </c>
      <c r="R44" s="37">
        <f t="shared" si="17"/>
        <v>0.36363636363636376</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24.236363636363627</v>
      </c>
      <c r="G45" s="40">
        <f>COUNTIF(Vertices[In-Degree],"&gt;= "&amp;F45)-COUNTIF(Vertices[In-Degree],"&gt;="&amp;F46)</f>
        <v>0</v>
      </c>
      <c r="H45" s="39">
        <f t="shared" si="12"/>
        <v>122.3090909090908</v>
      </c>
      <c r="I45" s="40">
        <f>COUNTIF(Vertices[Out-Degree],"&gt;= "&amp;H45)-COUNTIF(Vertices[Out-Degree],"&gt;="&amp;H46)</f>
        <v>0</v>
      </c>
      <c r="J45" s="39">
        <f t="shared" si="13"/>
        <v>18794.31350503637</v>
      </c>
      <c r="K45" s="40">
        <f>COUNTIF(Vertices[Betweenness Centrality],"&gt;= "&amp;J45)-COUNTIF(Vertices[Betweenness Centrality],"&gt;="&amp;J46)</f>
        <v>0</v>
      </c>
      <c r="L45" s="39">
        <f t="shared" si="14"/>
        <v>0.0036047999999999944</v>
      </c>
      <c r="M45" s="40">
        <f>COUNTIF(Vertices[Closeness Centrality],"&gt;= "&amp;L45)-COUNTIF(Vertices[Closeness Centrality],"&gt;="&amp;L46)</f>
        <v>0</v>
      </c>
      <c r="N45" s="39">
        <f t="shared" si="15"/>
        <v>0.02023105454545455</v>
      </c>
      <c r="O45" s="40">
        <f>COUNTIF(Vertices[Eigenvector Centrality],"&gt;= "&amp;N45)-COUNTIF(Vertices[Eigenvector Centrality],"&gt;="&amp;N46)</f>
        <v>0</v>
      </c>
      <c r="P45" s="39">
        <f t="shared" si="16"/>
        <v>10.400566781818183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25.01818181818181</v>
      </c>
      <c r="G46" s="38">
        <f>COUNTIF(Vertices[In-Degree],"&gt;= "&amp;F46)-COUNTIF(Vertices[In-Degree],"&gt;="&amp;F47)</f>
        <v>0</v>
      </c>
      <c r="H46" s="37">
        <f t="shared" si="12"/>
        <v>126.25454545454534</v>
      </c>
      <c r="I46" s="38">
        <f>COUNTIF(Vertices[Out-Degree],"&gt;= "&amp;H46)-COUNTIF(Vertices[Out-Degree],"&gt;="&amp;H47)</f>
        <v>0</v>
      </c>
      <c r="J46" s="37">
        <f t="shared" si="13"/>
        <v>19400.58168261819</v>
      </c>
      <c r="K46" s="38">
        <f>COUNTIF(Vertices[Betweenness Centrality],"&gt;= "&amp;J46)-COUNTIF(Vertices[Betweenness Centrality],"&gt;="&amp;J47)</f>
        <v>0</v>
      </c>
      <c r="L46" s="37">
        <f t="shared" si="14"/>
        <v>0.003646599999999994</v>
      </c>
      <c r="M46" s="38">
        <f>COUNTIF(Vertices[Closeness Centrality],"&gt;= "&amp;L46)-COUNTIF(Vertices[Closeness Centrality],"&gt;="&amp;L47)</f>
        <v>0</v>
      </c>
      <c r="N46" s="37">
        <f t="shared" si="15"/>
        <v>0.02084292727272728</v>
      </c>
      <c r="O46" s="38">
        <f>COUNTIF(Vertices[Eigenvector Centrality],"&gt;= "&amp;N46)-COUNTIF(Vertices[Eigenvector Centrality],"&gt;="&amp;N47)</f>
        <v>0</v>
      </c>
      <c r="P46" s="37">
        <f t="shared" si="16"/>
        <v>10.728920290909093</v>
      </c>
      <c r="Q46" s="38">
        <f>COUNTIF(Vertices[PageRank],"&gt;= "&amp;P46)-COUNTIF(Vertices[PageRank],"&gt;="&amp;P47)</f>
        <v>0</v>
      </c>
      <c r="R46" s="37">
        <f t="shared" si="17"/>
        <v>0.38787878787878804</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25.79999999999999</v>
      </c>
      <c r="G47" s="40">
        <f>COUNTIF(Vertices[In-Degree],"&gt;= "&amp;F47)-COUNTIF(Vertices[In-Degree],"&gt;="&amp;F48)</f>
        <v>0</v>
      </c>
      <c r="H47" s="39">
        <f t="shared" si="12"/>
        <v>130.19999999999987</v>
      </c>
      <c r="I47" s="40">
        <f>COUNTIF(Vertices[Out-Degree],"&gt;= "&amp;H47)-COUNTIF(Vertices[Out-Degree],"&gt;="&amp;H48)</f>
        <v>0</v>
      </c>
      <c r="J47" s="39">
        <f t="shared" si="13"/>
        <v>20006.84986020001</v>
      </c>
      <c r="K47" s="40">
        <f>COUNTIF(Vertices[Betweenness Centrality],"&gt;= "&amp;J47)-COUNTIF(Vertices[Betweenness Centrality],"&gt;="&amp;J48)</f>
        <v>0</v>
      </c>
      <c r="L47" s="39">
        <f t="shared" si="14"/>
        <v>0.003688399999999994</v>
      </c>
      <c r="M47" s="40">
        <f>COUNTIF(Vertices[Closeness Centrality],"&gt;= "&amp;L47)-COUNTIF(Vertices[Closeness Centrality],"&gt;="&amp;L48)</f>
        <v>0</v>
      </c>
      <c r="N47" s="39">
        <f t="shared" si="15"/>
        <v>0.021454800000000007</v>
      </c>
      <c r="O47" s="40">
        <f>COUNTIF(Vertices[Eigenvector Centrality],"&gt;= "&amp;N47)-COUNTIF(Vertices[Eigenvector Centrality],"&gt;="&amp;N48)</f>
        <v>0</v>
      </c>
      <c r="P47" s="39">
        <f t="shared" si="16"/>
        <v>11.057273800000003</v>
      </c>
      <c r="Q47" s="40">
        <f>COUNTIF(Vertices[PageRank],"&gt;= "&amp;P47)-COUNTIF(Vertices[PageRank],"&gt;="&amp;P48)</f>
        <v>0</v>
      </c>
      <c r="R47" s="39">
        <f t="shared" si="17"/>
        <v>0.4000000000000002</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26.58181818181817</v>
      </c>
      <c r="G48" s="38">
        <f>COUNTIF(Vertices[In-Degree],"&gt;= "&amp;F48)-COUNTIF(Vertices[In-Degree],"&gt;="&amp;F49)</f>
        <v>0</v>
      </c>
      <c r="H48" s="37">
        <f t="shared" si="12"/>
        <v>134.1454545454544</v>
      </c>
      <c r="I48" s="38">
        <f>COUNTIF(Vertices[Out-Degree],"&gt;= "&amp;H48)-COUNTIF(Vertices[Out-Degree],"&gt;="&amp;H49)</f>
        <v>0</v>
      </c>
      <c r="J48" s="37">
        <f t="shared" si="13"/>
        <v>20613.11803778183</v>
      </c>
      <c r="K48" s="38">
        <f>COUNTIF(Vertices[Betweenness Centrality],"&gt;= "&amp;J48)-COUNTIF(Vertices[Betweenness Centrality],"&gt;="&amp;J49)</f>
        <v>0</v>
      </c>
      <c r="L48" s="37">
        <f t="shared" si="14"/>
        <v>0.003730199999999994</v>
      </c>
      <c r="M48" s="38">
        <f>COUNTIF(Vertices[Closeness Centrality],"&gt;= "&amp;L48)-COUNTIF(Vertices[Closeness Centrality],"&gt;="&amp;L49)</f>
        <v>0</v>
      </c>
      <c r="N48" s="37">
        <f t="shared" si="15"/>
        <v>0.022066672727272734</v>
      </c>
      <c r="O48" s="38">
        <f>COUNTIF(Vertices[Eigenvector Centrality],"&gt;= "&amp;N48)-COUNTIF(Vertices[Eigenvector Centrality],"&gt;="&amp;N49)</f>
        <v>0</v>
      </c>
      <c r="P48" s="37">
        <f t="shared" si="16"/>
        <v>11.385627309090912</v>
      </c>
      <c r="Q48" s="38">
        <f>COUNTIF(Vertices[PageRank],"&gt;= "&amp;P48)-COUNTIF(Vertices[PageRank],"&gt;="&amp;P49)</f>
        <v>0</v>
      </c>
      <c r="R48" s="37">
        <f t="shared" si="17"/>
        <v>0.41212121212121233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27.363636363636353</v>
      </c>
      <c r="G49" s="40">
        <f>COUNTIF(Vertices[In-Degree],"&gt;= "&amp;F49)-COUNTIF(Vertices[In-Degree],"&gt;="&amp;F50)</f>
        <v>1</v>
      </c>
      <c r="H49" s="39">
        <f t="shared" si="12"/>
        <v>138.09090909090895</v>
      </c>
      <c r="I49" s="40">
        <f>COUNTIF(Vertices[Out-Degree],"&gt;= "&amp;H49)-COUNTIF(Vertices[Out-Degree],"&gt;="&amp;H50)</f>
        <v>0</v>
      </c>
      <c r="J49" s="39">
        <f t="shared" si="13"/>
        <v>21219.38621536365</v>
      </c>
      <c r="K49" s="40">
        <f>COUNTIF(Vertices[Betweenness Centrality],"&gt;= "&amp;J49)-COUNTIF(Vertices[Betweenness Centrality],"&gt;="&amp;J50)</f>
        <v>0</v>
      </c>
      <c r="L49" s="39">
        <f t="shared" si="14"/>
        <v>0.0037719999999999937</v>
      </c>
      <c r="M49" s="40">
        <f>COUNTIF(Vertices[Closeness Centrality],"&gt;= "&amp;L49)-COUNTIF(Vertices[Closeness Centrality],"&gt;="&amp;L50)</f>
        <v>0</v>
      </c>
      <c r="N49" s="39">
        <f t="shared" si="15"/>
        <v>0.02267854545454546</v>
      </c>
      <c r="O49" s="40">
        <f>COUNTIF(Vertices[Eigenvector Centrality],"&gt;= "&amp;N49)-COUNTIF(Vertices[Eigenvector Centrality],"&gt;="&amp;N50)</f>
        <v>0</v>
      </c>
      <c r="P49" s="39">
        <f t="shared" si="16"/>
        <v>11.713980818181822</v>
      </c>
      <c r="Q49" s="40">
        <f>COUNTIF(Vertices[PageRank],"&gt;= "&amp;P49)-COUNTIF(Vertices[PageRank],"&gt;="&amp;P50)</f>
        <v>0</v>
      </c>
      <c r="R49" s="39">
        <f t="shared" si="17"/>
        <v>0.4242424242424245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28.145454545454534</v>
      </c>
      <c r="G50" s="38">
        <f>COUNTIF(Vertices[In-Degree],"&gt;= "&amp;F50)-COUNTIF(Vertices[In-Degree],"&gt;="&amp;F51)</f>
        <v>0</v>
      </c>
      <c r="H50" s="37">
        <f t="shared" si="12"/>
        <v>142.0363636363635</v>
      </c>
      <c r="I50" s="38">
        <f>COUNTIF(Vertices[Out-Degree],"&gt;= "&amp;H50)-COUNTIF(Vertices[Out-Degree],"&gt;="&amp;H51)</f>
        <v>0</v>
      </c>
      <c r="J50" s="37">
        <f t="shared" si="13"/>
        <v>21825.65439294547</v>
      </c>
      <c r="K50" s="38">
        <f>COUNTIF(Vertices[Betweenness Centrality],"&gt;= "&amp;J50)-COUNTIF(Vertices[Betweenness Centrality],"&gt;="&amp;J51)</f>
        <v>0</v>
      </c>
      <c r="L50" s="37">
        <f t="shared" si="14"/>
        <v>0.0038137999999999935</v>
      </c>
      <c r="M50" s="38">
        <f>COUNTIF(Vertices[Closeness Centrality],"&gt;= "&amp;L50)-COUNTIF(Vertices[Closeness Centrality],"&gt;="&amp;L51)</f>
        <v>0</v>
      </c>
      <c r="N50" s="37">
        <f t="shared" si="15"/>
        <v>0.02329041818181819</v>
      </c>
      <c r="O50" s="38">
        <f>COUNTIF(Vertices[Eigenvector Centrality],"&gt;= "&amp;N50)-COUNTIF(Vertices[Eigenvector Centrality],"&gt;="&amp;N51)</f>
        <v>0</v>
      </c>
      <c r="P50" s="37">
        <f t="shared" si="16"/>
        <v>12.042334327272732</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28.927272727272715</v>
      </c>
      <c r="G51" s="40">
        <f>COUNTIF(Vertices[In-Degree],"&gt;= "&amp;F51)-COUNTIF(Vertices[In-Degree],"&gt;="&amp;F52)</f>
        <v>1</v>
      </c>
      <c r="H51" s="39">
        <f t="shared" si="12"/>
        <v>145.98181818181803</v>
      </c>
      <c r="I51" s="40">
        <f>COUNTIF(Vertices[Out-Degree],"&gt;= "&amp;H51)-COUNTIF(Vertices[Out-Degree],"&gt;="&amp;H52)</f>
        <v>0</v>
      </c>
      <c r="J51" s="39">
        <f t="shared" si="13"/>
        <v>22431.92257052729</v>
      </c>
      <c r="K51" s="40">
        <f>COUNTIF(Vertices[Betweenness Centrality],"&gt;= "&amp;J51)-COUNTIF(Vertices[Betweenness Centrality],"&gt;="&amp;J52)</f>
        <v>0</v>
      </c>
      <c r="L51" s="39">
        <f t="shared" si="14"/>
        <v>0.0038555999999999933</v>
      </c>
      <c r="M51" s="40">
        <f>COUNTIF(Vertices[Closeness Centrality],"&gt;= "&amp;L51)-COUNTIF(Vertices[Closeness Centrality],"&gt;="&amp;L52)</f>
        <v>0</v>
      </c>
      <c r="N51" s="39">
        <f t="shared" si="15"/>
        <v>0.023902290909090917</v>
      </c>
      <c r="O51" s="40">
        <f>COUNTIF(Vertices[Eigenvector Centrality],"&gt;= "&amp;N51)-COUNTIF(Vertices[Eigenvector Centrality],"&gt;="&amp;N52)</f>
        <v>0</v>
      </c>
      <c r="P51" s="39">
        <f t="shared" si="16"/>
        <v>12.370687836363642</v>
      </c>
      <c r="Q51" s="40">
        <f>COUNTIF(Vertices[PageRank],"&gt;= "&amp;P51)-COUNTIF(Vertices[PageRank],"&gt;="&amp;P52)</f>
        <v>0</v>
      </c>
      <c r="R51" s="39">
        <f t="shared" si="17"/>
        <v>0.44848484848484876</v>
      </c>
      <c r="S51" s="44">
        <f>COUNTIF(Vertices[Clustering Coefficient],"&gt;= "&amp;R51)-COUNTIF(Vertices[Clustering Coefficient],"&gt;="&amp;R52)</f>
        <v>3</v>
      </c>
      <c r="T51" s="39" t="e">
        <f ca="1" t="shared" si="18"/>
        <v>#REF!</v>
      </c>
      <c r="U51" s="40" t="e">
        <f ca="1" t="shared" si="0"/>
        <v>#REF!</v>
      </c>
    </row>
    <row r="52" spans="4:21" ht="15">
      <c r="D52" s="32">
        <f t="shared" si="10"/>
        <v>0</v>
      </c>
      <c r="E52" s="3">
        <f>COUNTIF(Vertices[Degree],"&gt;= "&amp;D52)-COUNTIF(Vertices[Degree],"&gt;="&amp;D53)</f>
        <v>0</v>
      </c>
      <c r="F52" s="37">
        <f t="shared" si="11"/>
        <v>29.709090909090897</v>
      </c>
      <c r="G52" s="38">
        <f>COUNTIF(Vertices[In-Degree],"&gt;= "&amp;F52)-COUNTIF(Vertices[In-Degree],"&gt;="&amp;F53)</f>
        <v>0</v>
      </c>
      <c r="H52" s="37">
        <f t="shared" si="12"/>
        <v>149.92727272727257</v>
      </c>
      <c r="I52" s="38">
        <f>COUNTIF(Vertices[Out-Degree],"&gt;= "&amp;H52)-COUNTIF(Vertices[Out-Degree],"&gt;="&amp;H53)</f>
        <v>0</v>
      </c>
      <c r="J52" s="37">
        <f t="shared" si="13"/>
        <v>23038.19074810911</v>
      </c>
      <c r="K52" s="38">
        <f>COUNTIF(Vertices[Betweenness Centrality],"&gt;= "&amp;J52)-COUNTIF(Vertices[Betweenness Centrality],"&gt;="&amp;J53)</f>
        <v>0</v>
      </c>
      <c r="L52" s="37">
        <f t="shared" si="14"/>
        <v>0.003897399999999993</v>
      </c>
      <c r="M52" s="38">
        <f>COUNTIF(Vertices[Closeness Centrality],"&gt;= "&amp;L52)-COUNTIF(Vertices[Closeness Centrality],"&gt;="&amp;L53)</f>
        <v>0</v>
      </c>
      <c r="N52" s="37">
        <f t="shared" si="15"/>
        <v>0.024514163636363644</v>
      </c>
      <c r="O52" s="38">
        <f>COUNTIF(Vertices[Eigenvector Centrality],"&gt;= "&amp;N52)-COUNTIF(Vertices[Eigenvector Centrality],"&gt;="&amp;N53)</f>
        <v>0</v>
      </c>
      <c r="P52" s="37">
        <f t="shared" si="16"/>
        <v>12.699041345454551</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30.490909090909078</v>
      </c>
      <c r="G53" s="40">
        <f>COUNTIF(Vertices[In-Degree],"&gt;= "&amp;F53)-COUNTIF(Vertices[In-Degree],"&gt;="&amp;F54)</f>
        <v>0</v>
      </c>
      <c r="H53" s="39">
        <f t="shared" si="12"/>
        <v>153.8727272727271</v>
      </c>
      <c r="I53" s="40">
        <f>COUNTIF(Vertices[Out-Degree],"&gt;= "&amp;H53)-COUNTIF(Vertices[Out-Degree],"&gt;="&amp;H54)</f>
        <v>0</v>
      </c>
      <c r="J53" s="39">
        <f t="shared" si="13"/>
        <v>23644.45892569093</v>
      </c>
      <c r="K53" s="40">
        <f>COUNTIF(Vertices[Betweenness Centrality],"&gt;= "&amp;J53)-COUNTIF(Vertices[Betweenness Centrality],"&gt;="&amp;J54)</f>
        <v>0</v>
      </c>
      <c r="L53" s="39">
        <f t="shared" si="14"/>
        <v>0.003939199999999993</v>
      </c>
      <c r="M53" s="40">
        <f>COUNTIF(Vertices[Closeness Centrality],"&gt;= "&amp;L53)-COUNTIF(Vertices[Closeness Centrality],"&gt;="&amp;L54)</f>
        <v>0</v>
      </c>
      <c r="N53" s="39">
        <f t="shared" si="15"/>
        <v>0.025126036363636372</v>
      </c>
      <c r="O53" s="40">
        <f>COUNTIF(Vertices[Eigenvector Centrality],"&gt;= "&amp;N53)-COUNTIF(Vertices[Eigenvector Centrality],"&gt;="&amp;N54)</f>
        <v>0</v>
      </c>
      <c r="P53" s="39">
        <f t="shared" si="16"/>
        <v>13.027394854545461</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31.27272727272726</v>
      </c>
      <c r="G54" s="38">
        <f>COUNTIF(Vertices[In-Degree],"&gt;= "&amp;F54)-COUNTIF(Vertices[In-Degree],"&gt;="&amp;F55)</f>
        <v>2</v>
      </c>
      <c r="H54" s="37">
        <f t="shared" si="12"/>
        <v>157.81818181818164</v>
      </c>
      <c r="I54" s="38">
        <f>COUNTIF(Vertices[Out-Degree],"&gt;= "&amp;H54)-COUNTIF(Vertices[Out-Degree],"&gt;="&amp;H55)</f>
        <v>0</v>
      </c>
      <c r="J54" s="37">
        <f t="shared" si="13"/>
        <v>24250.72710327275</v>
      </c>
      <c r="K54" s="38">
        <f>COUNTIF(Vertices[Betweenness Centrality],"&gt;= "&amp;J54)-COUNTIF(Vertices[Betweenness Centrality],"&gt;="&amp;J55)</f>
        <v>0</v>
      </c>
      <c r="L54" s="37">
        <f t="shared" si="14"/>
        <v>0.003980999999999993</v>
      </c>
      <c r="M54" s="38">
        <f>COUNTIF(Vertices[Closeness Centrality],"&gt;= "&amp;L54)-COUNTIF(Vertices[Closeness Centrality],"&gt;="&amp;L55)</f>
        <v>0</v>
      </c>
      <c r="N54" s="37">
        <f t="shared" si="15"/>
        <v>0.0257379090909091</v>
      </c>
      <c r="O54" s="38">
        <f>COUNTIF(Vertices[Eigenvector Centrality],"&gt;= "&amp;N54)-COUNTIF(Vertices[Eigenvector Centrality],"&gt;="&amp;N55)</f>
        <v>0</v>
      </c>
      <c r="P54" s="37">
        <f t="shared" si="16"/>
        <v>13.355748363636371</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32.05454545454544</v>
      </c>
      <c r="G55" s="40">
        <f>COUNTIF(Vertices[In-Degree],"&gt;= "&amp;F55)-COUNTIF(Vertices[In-Degree],"&gt;="&amp;F56)</f>
        <v>0</v>
      </c>
      <c r="H55" s="39">
        <f t="shared" si="12"/>
        <v>161.76363636363618</v>
      </c>
      <c r="I55" s="40">
        <f>COUNTIF(Vertices[Out-Degree],"&gt;= "&amp;H55)-COUNTIF(Vertices[Out-Degree],"&gt;="&amp;H56)</f>
        <v>0</v>
      </c>
      <c r="J55" s="39">
        <f t="shared" si="13"/>
        <v>24856.99528085457</v>
      </c>
      <c r="K55" s="40">
        <f>COUNTIF(Vertices[Betweenness Centrality],"&gt;= "&amp;J55)-COUNTIF(Vertices[Betweenness Centrality],"&gt;="&amp;J56)</f>
        <v>0</v>
      </c>
      <c r="L55" s="39">
        <f t="shared" si="14"/>
        <v>0.004022799999999993</v>
      </c>
      <c r="M55" s="40">
        <f>COUNTIF(Vertices[Closeness Centrality],"&gt;= "&amp;L55)-COUNTIF(Vertices[Closeness Centrality],"&gt;="&amp;L56)</f>
        <v>0</v>
      </c>
      <c r="N55" s="39">
        <f t="shared" si="15"/>
        <v>0.026349781818181827</v>
      </c>
      <c r="O55" s="40">
        <f>COUNTIF(Vertices[Eigenvector Centrality],"&gt;= "&amp;N55)-COUNTIF(Vertices[Eigenvector Centrality],"&gt;="&amp;N56)</f>
        <v>0</v>
      </c>
      <c r="P55" s="39">
        <f t="shared" si="16"/>
        <v>13.68410187272728</v>
      </c>
      <c r="Q55" s="40">
        <f>COUNTIF(Vertices[PageRank],"&gt;= "&amp;P55)-COUNTIF(Vertices[PageRank],"&gt;="&amp;P56)</f>
        <v>0</v>
      </c>
      <c r="R55" s="39">
        <f t="shared" si="17"/>
        <v>0.49696969696969734</v>
      </c>
      <c r="S55" s="44">
        <f>COUNTIF(Vertices[Clustering Coefficient],"&gt;= "&amp;R55)-COUNTIF(Vertices[Clustering Coefficient],"&gt;="&amp;R56)</f>
        <v>32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32.83636363636362</v>
      </c>
      <c r="G56" s="38">
        <f>COUNTIF(Vertices[In-Degree],"&gt;= "&amp;F56)-COUNTIF(Vertices[In-Degree],"&gt;="&amp;F57)</f>
        <v>4</v>
      </c>
      <c r="H56" s="37">
        <f t="shared" si="12"/>
        <v>165.70909090909072</v>
      </c>
      <c r="I56" s="38">
        <f>COUNTIF(Vertices[Out-Degree],"&gt;= "&amp;H56)-COUNTIF(Vertices[Out-Degree],"&gt;="&amp;H57)</f>
        <v>0</v>
      </c>
      <c r="J56" s="37">
        <f t="shared" si="13"/>
        <v>25463.26345843639</v>
      </c>
      <c r="K56" s="38">
        <f>COUNTIF(Vertices[Betweenness Centrality],"&gt;= "&amp;J56)-COUNTIF(Vertices[Betweenness Centrality],"&gt;="&amp;J57)</f>
        <v>0</v>
      </c>
      <c r="L56" s="37">
        <f t="shared" si="14"/>
        <v>0.004064599999999993</v>
      </c>
      <c r="M56" s="38">
        <f>COUNTIF(Vertices[Closeness Centrality],"&gt;= "&amp;L56)-COUNTIF(Vertices[Closeness Centrality],"&gt;="&amp;L57)</f>
        <v>0</v>
      </c>
      <c r="N56" s="37">
        <f t="shared" si="15"/>
        <v>0.026961654545454555</v>
      </c>
      <c r="O56" s="38">
        <f>COUNTIF(Vertices[Eigenvector Centrality],"&gt;= "&amp;N56)-COUNTIF(Vertices[Eigenvector Centrality],"&gt;="&amp;N57)</f>
        <v>0</v>
      </c>
      <c r="P56" s="37">
        <f t="shared" si="16"/>
        <v>14.01245538181819</v>
      </c>
      <c r="Q56" s="38">
        <f>COUNTIF(Vertices[PageRank],"&gt;= "&amp;P56)-COUNTIF(Vertices[PageRank],"&gt;="&amp;P57)</f>
        <v>0</v>
      </c>
      <c r="R56" s="37">
        <f t="shared" si="17"/>
        <v>0.5090909090909095</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43</v>
      </c>
      <c r="G57" s="42">
        <f>COUNTIF(Vertices[In-Degree],"&gt;= "&amp;F57)-COUNTIF(Vertices[In-Degree],"&gt;="&amp;F58)</f>
        <v>1</v>
      </c>
      <c r="H57" s="41">
        <f>MAX(Vertices[Out-Degree])</f>
        <v>217</v>
      </c>
      <c r="I57" s="42">
        <f>COUNTIF(Vertices[Out-Degree],"&gt;= "&amp;H57)-COUNTIF(Vertices[Out-Degree],"&gt;="&amp;H58)</f>
        <v>1</v>
      </c>
      <c r="J57" s="41">
        <f>MAX(Vertices[Betweenness Centrality])</f>
        <v>33344.749767</v>
      </c>
      <c r="K57" s="42">
        <f>COUNTIF(Vertices[Betweenness Centrality],"&gt;= "&amp;J57)-COUNTIF(Vertices[Betweenness Centrality],"&gt;="&amp;J58)</f>
        <v>1</v>
      </c>
      <c r="L57" s="41">
        <f>MAX(Vertices[Closeness Centrality])</f>
        <v>0.004608</v>
      </c>
      <c r="M57" s="42">
        <f>COUNTIF(Vertices[Closeness Centrality],"&gt;= "&amp;L57)-COUNTIF(Vertices[Closeness Centrality],"&gt;="&amp;L58)</f>
        <v>1</v>
      </c>
      <c r="N57" s="41">
        <f>MAX(Vertices[Eigenvector Centrality])</f>
        <v>0.034916</v>
      </c>
      <c r="O57" s="42">
        <f>COUNTIF(Vertices[Eigenvector Centrality],"&gt;= "&amp;N57)-COUNTIF(Vertices[Eigenvector Centrality],"&gt;="&amp;N58)</f>
        <v>1</v>
      </c>
      <c r="P57" s="41">
        <f>MAX(Vertices[PageRank])</f>
        <v>18.281051</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43</v>
      </c>
    </row>
    <row r="71" spans="1:2" ht="15">
      <c r="A71" s="33" t="s">
        <v>90</v>
      </c>
      <c r="B71" s="47">
        <f>_xlfn.IFERROR(AVERAGE(Vertices[In-Degree]),NoMetricMessage)</f>
        <v>7.2889908256880735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217</v>
      </c>
    </row>
    <row r="85" spans="1:2" ht="15">
      <c r="A85" s="33" t="s">
        <v>96</v>
      </c>
      <c r="B85" s="47">
        <f>_xlfn.IFERROR(AVERAGE(Vertices[Out-Degree]),NoMetricMessage)</f>
        <v>7.2889908256880735</v>
      </c>
    </row>
    <row r="86" spans="1:2" ht="15">
      <c r="A86" s="33" t="s">
        <v>97</v>
      </c>
      <c r="B86" s="47">
        <f>_xlfn.IFERROR(MEDIAN(Vertices[Out-Degree]),NoMetricMessage)</f>
        <v>4</v>
      </c>
    </row>
    <row r="97" spans="1:2" ht="15">
      <c r="A97" s="33" t="s">
        <v>100</v>
      </c>
      <c r="B97" s="47">
        <f>IF(COUNT(Vertices[Betweenness Centrality])&gt;0,J2,NoMetricMessage)</f>
        <v>0</v>
      </c>
    </row>
    <row r="98" spans="1:2" ht="15">
      <c r="A98" s="33" t="s">
        <v>101</v>
      </c>
      <c r="B98" s="47">
        <f>IF(COUNT(Vertices[Betweenness Centrality])&gt;0,J57,NoMetricMessage)</f>
        <v>33344.749767</v>
      </c>
    </row>
    <row r="99" spans="1:2" ht="15">
      <c r="A99" s="33" t="s">
        <v>102</v>
      </c>
      <c r="B99" s="47">
        <f>_xlfn.IFERROR(AVERAGE(Vertices[Betweenness Centrality]),NoMetricMessage)</f>
        <v>203.71559632110095</v>
      </c>
    </row>
    <row r="100" spans="1:2" ht="15">
      <c r="A100" s="33" t="s">
        <v>103</v>
      </c>
      <c r="B100" s="47">
        <f>_xlfn.IFERROR(MEDIAN(Vertices[Betweenness Centrality]),NoMetricMessage)</f>
        <v>7.9353535</v>
      </c>
    </row>
    <row r="111" spans="1:2" ht="15">
      <c r="A111" s="33" t="s">
        <v>106</v>
      </c>
      <c r="B111" s="47">
        <f>IF(COUNT(Vertices[Closeness Centrality])&gt;0,L2,NoMetricMessage)</f>
        <v>0.002309</v>
      </c>
    </row>
    <row r="112" spans="1:2" ht="15">
      <c r="A112" s="33" t="s">
        <v>107</v>
      </c>
      <c r="B112" s="47">
        <f>IF(COUNT(Vertices[Closeness Centrality])&gt;0,L57,NoMetricMessage)</f>
        <v>0.004608</v>
      </c>
    </row>
    <row r="113" spans="1:2" ht="15">
      <c r="A113" s="33" t="s">
        <v>108</v>
      </c>
      <c r="B113" s="47">
        <f>_xlfn.IFERROR(AVERAGE(Vertices[Closeness Centrality]),NoMetricMessage)</f>
        <v>0.0023837201834862416</v>
      </c>
    </row>
    <row r="114" spans="1:2" ht="15">
      <c r="A114" s="33" t="s">
        <v>109</v>
      </c>
      <c r="B114" s="47">
        <f>_xlfn.IFERROR(MEDIAN(Vertices[Closeness Centrality]),NoMetricMessage)</f>
        <v>0.002353</v>
      </c>
    </row>
    <row r="125" spans="1:2" ht="15">
      <c r="A125" s="33" t="s">
        <v>112</v>
      </c>
      <c r="B125" s="47">
        <f>IF(COUNT(Vertices[Eigenvector Centrality])&gt;0,N2,NoMetricMessage)</f>
        <v>0.001263</v>
      </c>
    </row>
    <row r="126" spans="1:2" ht="15">
      <c r="A126" s="33" t="s">
        <v>113</v>
      </c>
      <c r="B126" s="47">
        <f>IF(COUNT(Vertices[Eigenvector Centrality])&gt;0,N57,NoMetricMessage)</f>
        <v>0.034916</v>
      </c>
    </row>
    <row r="127" spans="1:2" ht="15">
      <c r="A127" s="33" t="s">
        <v>114</v>
      </c>
      <c r="B127" s="47">
        <f>_xlfn.IFERROR(AVERAGE(Vertices[Eigenvector Centrality]),NoMetricMessage)</f>
        <v>0.004587119266055047</v>
      </c>
    </row>
    <row r="128" spans="1:2" ht="15">
      <c r="A128" s="33" t="s">
        <v>115</v>
      </c>
      <c r="B128" s="47">
        <f>_xlfn.IFERROR(MEDIAN(Vertices[Eigenvector Centrality]),NoMetricMessage)</f>
        <v>0.003351</v>
      </c>
    </row>
    <row r="139" spans="1:2" ht="15">
      <c r="A139" s="33" t="s">
        <v>140</v>
      </c>
      <c r="B139" s="47">
        <f>IF(COUNT(Vertices[PageRank])&gt;0,P2,NoMetricMessage)</f>
        <v>0.221608</v>
      </c>
    </row>
    <row r="140" spans="1:2" ht="15">
      <c r="A140" s="33" t="s">
        <v>141</v>
      </c>
      <c r="B140" s="47">
        <f>IF(COUNT(Vertices[PageRank])&gt;0,P57,NoMetricMessage)</f>
        <v>18.281051</v>
      </c>
    </row>
    <row r="141" spans="1:2" ht="15">
      <c r="A141" s="33" t="s">
        <v>142</v>
      </c>
      <c r="B141" s="47">
        <f>_xlfn.IFERROR(AVERAGE(Vertices[PageRank]),NoMetricMessage)</f>
        <v>0.9999977660550463</v>
      </c>
    </row>
    <row r="142" spans="1:2" ht="15">
      <c r="A142" s="33" t="s">
        <v>143</v>
      </c>
      <c r="B142" s="47">
        <f>_xlfn.IFERROR(MEDIAN(Vertices[PageRank]),NoMetricMessage)</f>
        <v>0.7104539999999999</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0.2618699632241843</v>
      </c>
    </row>
    <row r="156" spans="1:2" ht="15">
      <c r="A156" s="33" t="s">
        <v>121</v>
      </c>
      <c r="B156" s="47">
        <f>_xlfn.IFERROR(MEDIAN(Vertices[Clustering Coefficient]),NoMetricMessage)</f>
        <v>0.24025641025641026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1211</v>
      </c>
    </row>
    <row r="6" spans="1:18" ht="409.5">
      <c r="A6">
        <v>0</v>
      </c>
      <c r="B6" s="1" t="s">
        <v>136</v>
      </c>
      <c r="C6">
        <v>1</v>
      </c>
      <c r="D6" t="s">
        <v>59</v>
      </c>
      <c r="E6" t="s">
        <v>59</v>
      </c>
      <c r="F6">
        <v>0</v>
      </c>
      <c r="H6" t="s">
        <v>71</v>
      </c>
      <c r="J6" t="s">
        <v>173</v>
      </c>
      <c r="K6" s="13" t="s">
        <v>1362</v>
      </c>
      <c r="R6" t="s">
        <v>129</v>
      </c>
    </row>
    <row r="7" spans="1:11" ht="15">
      <c r="A7">
        <v>2</v>
      </c>
      <c r="B7">
        <v>1</v>
      </c>
      <c r="C7">
        <v>0</v>
      </c>
      <c r="D7" t="s">
        <v>60</v>
      </c>
      <c r="E7" t="s">
        <v>60</v>
      </c>
      <c r="F7">
        <v>2</v>
      </c>
      <c r="H7" t="s">
        <v>72</v>
      </c>
      <c r="J7" t="s">
        <v>174</v>
      </c>
      <c r="K7" t="s">
        <v>1363</v>
      </c>
    </row>
    <row r="8" spans="1:11" ht="15">
      <c r="A8"/>
      <c r="B8">
        <v>2</v>
      </c>
      <c r="C8">
        <v>2</v>
      </c>
      <c r="D8" t="s">
        <v>61</v>
      </c>
      <c r="E8" t="s">
        <v>61</v>
      </c>
      <c r="H8" t="s">
        <v>73</v>
      </c>
      <c r="J8" t="s">
        <v>175</v>
      </c>
      <c r="K8" t="s">
        <v>1364</v>
      </c>
    </row>
    <row r="9" spans="1:11" ht="15">
      <c r="A9"/>
      <c r="B9">
        <v>3</v>
      </c>
      <c r="C9">
        <v>4</v>
      </c>
      <c r="D9" t="s">
        <v>62</v>
      </c>
      <c r="E9" t="s">
        <v>62</v>
      </c>
      <c r="H9" t="s">
        <v>74</v>
      </c>
      <c r="J9" t="s">
        <v>176</v>
      </c>
      <c r="K9" t="s">
        <v>1365</v>
      </c>
    </row>
    <row r="10" spans="1:11" ht="15">
      <c r="A10"/>
      <c r="B10">
        <v>4</v>
      </c>
      <c r="D10" t="s">
        <v>63</v>
      </c>
      <c r="E10" t="s">
        <v>63</v>
      </c>
      <c r="H10" t="s">
        <v>75</v>
      </c>
      <c r="J10" t="s">
        <v>177</v>
      </c>
      <c r="K10" t="s">
        <v>1366</v>
      </c>
    </row>
    <row r="11" spans="1:11" ht="15">
      <c r="A11"/>
      <c r="B11">
        <v>5</v>
      </c>
      <c r="D11" t="s">
        <v>46</v>
      </c>
      <c r="E11">
        <v>1</v>
      </c>
      <c r="H11" t="s">
        <v>76</v>
      </c>
      <c r="J11" t="s">
        <v>178</v>
      </c>
      <c r="K11" t="s">
        <v>1367</v>
      </c>
    </row>
    <row r="12" spans="1:11" ht="15">
      <c r="A12"/>
      <c r="B12"/>
      <c r="D12" t="s">
        <v>64</v>
      </c>
      <c r="E12">
        <v>2</v>
      </c>
      <c r="H12">
        <v>0</v>
      </c>
      <c r="J12" t="s">
        <v>179</v>
      </c>
      <c r="K12" t="s">
        <v>1368</v>
      </c>
    </row>
    <row r="13" spans="1:11" ht="15">
      <c r="A13"/>
      <c r="B13"/>
      <c r="D13">
        <v>1</v>
      </c>
      <c r="E13">
        <v>3</v>
      </c>
      <c r="H13">
        <v>1</v>
      </c>
      <c r="J13" t="s">
        <v>180</v>
      </c>
      <c r="K13" t="s">
        <v>1369</v>
      </c>
    </row>
    <row r="14" spans="4:11" ht="15">
      <c r="D14">
        <v>2</v>
      </c>
      <c r="E14">
        <v>4</v>
      </c>
      <c r="H14">
        <v>2</v>
      </c>
      <c r="J14" t="s">
        <v>181</v>
      </c>
      <c r="K14" t="s">
        <v>1370</v>
      </c>
    </row>
    <row r="15" spans="4:11" ht="15">
      <c r="D15">
        <v>3</v>
      </c>
      <c r="E15">
        <v>5</v>
      </c>
      <c r="H15">
        <v>3</v>
      </c>
      <c r="J15" t="s">
        <v>182</v>
      </c>
      <c r="K15" t="s">
        <v>1371</v>
      </c>
    </row>
    <row r="16" spans="4:11" ht="15">
      <c r="D16">
        <v>4</v>
      </c>
      <c r="E16">
        <v>6</v>
      </c>
      <c r="H16">
        <v>4</v>
      </c>
      <c r="J16" t="s">
        <v>183</v>
      </c>
      <c r="K16" t="s">
        <v>1372</v>
      </c>
    </row>
    <row r="17" spans="4:11" ht="409.5">
      <c r="D17">
        <v>5</v>
      </c>
      <c r="E17">
        <v>7</v>
      </c>
      <c r="H17">
        <v>5</v>
      </c>
      <c r="J17" t="s">
        <v>184</v>
      </c>
      <c r="K17" s="13" t="s">
        <v>1373</v>
      </c>
    </row>
    <row r="18" spans="4:11" ht="409.5">
      <c r="D18">
        <v>6</v>
      </c>
      <c r="E18">
        <v>8</v>
      </c>
      <c r="H18">
        <v>6</v>
      </c>
      <c r="J18" t="s">
        <v>185</v>
      </c>
      <c r="K18" s="13" t="s">
        <v>1374</v>
      </c>
    </row>
    <row r="19" spans="4:11" ht="409.5">
      <c r="D19">
        <v>7</v>
      </c>
      <c r="E19">
        <v>9</v>
      </c>
      <c r="H19">
        <v>7</v>
      </c>
      <c r="J19" t="s">
        <v>186</v>
      </c>
      <c r="K19" s="13" t="s">
        <v>1375</v>
      </c>
    </row>
    <row r="20" spans="4:11" ht="409.5">
      <c r="D20">
        <v>8</v>
      </c>
      <c r="H20">
        <v>8</v>
      </c>
      <c r="J20" t="s">
        <v>187</v>
      </c>
      <c r="K20" s="13" t="s">
        <v>1376</v>
      </c>
    </row>
    <row r="21" spans="4:11" ht="409.5">
      <c r="D21">
        <v>9</v>
      </c>
      <c r="H21">
        <v>9</v>
      </c>
      <c r="J21" t="s">
        <v>188</v>
      </c>
      <c r="K21" s="13" t="s">
        <v>1377</v>
      </c>
    </row>
    <row r="22" spans="4:11" ht="409.5">
      <c r="D22">
        <v>10</v>
      </c>
      <c r="J22" t="s">
        <v>189</v>
      </c>
      <c r="K22" s="13" t="s">
        <v>1378</v>
      </c>
    </row>
    <row r="23" spans="4:11" ht="15">
      <c r="D23">
        <v>11</v>
      </c>
      <c r="J23" t="s">
        <v>190</v>
      </c>
      <c r="K23">
        <v>18</v>
      </c>
    </row>
    <row r="24" spans="10:11" ht="15">
      <c r="J24" t="s">
        <v>192</v>
      </c>
      <c r="K24" t="s">
        <v>1351</v>
      </c>
    </row>
    <row r="25" spans="10:11" ht="409.5">
      <c r="J25" t="s">
        <v>193</v>
      </c>
      <c r="K25" s="13" t="s">
        <v>1349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4229-1F7C-4CEA-A374-97A80AD3DB47}">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1227</v>
      </c>
      <c r="B2" s="109" t="s">
        <v>1228</v>
      </c>
      <c r="C2" s="52" t="s">
        <v>1229</v>
      </c>
    </row>
    <row r="3" spans="1:3" ht="15">
      <c r="A3" s="108" t="s">
        <v>1212</v>
      </c>
      <c r="B3" s="108" t="s">
        <v>1212</v>
      </c>
      <c r="C3" s="34">
        <v>166</v>
      </c>
    </row>
    <row r="4" spans="1:3" ht="15">
      <c r="A4" s="108" t="s">
        <v>1212</v>
      </c>
      <c r="B4" s="108" t="s">
        <v>1213</v>
      </c>
      <c r="C4" s="34">
        <v>100</v>
      </c>
    </row>
    <row r="5" spans="1:3" ht="15">
      <c r="A5" s="108" t="s">
        <v>1212</v>
      </c>
      <c r="B5" s="108" t="s">
        <v>1214</v>
      </c>
      <c r="C5" s="34">
        <v>78</v>
      </c>
    </row>
    <row r="6" spans="1:3" ht="15">
      <c r="A6" s="108" t="s">
        <v>1212</v>
      </c>
      <c r="B6" s="108" t="s">
        <v>1215</v>
      </c>
      <c r="C6" s="34">
        <v>81</v>
      </c>
    </row>
    <row r="7" spans="1:3" ht="15">
      <c r="A7" s="108" t="s">
        <v>1212</v>
      </c>
      <c r="B7" s="108" t="s">
        <v>1216</v>
      </c>
      <c r="C7" s="34">
        <v>11</v>
      </c>
    </row>
    <row r="8" spans="1:3" ht="15">
      <c r="A8" s="108" t="s">
        <v>1212</v>
      </c>
      <c r="B8" s="108" t="s">
        <v>1217</v>
      </c>
      <c r="C8" s="34">
        <v>4</v>
      </c>
    </row>
    <row r="9" spans="1:3" ht="15">
      <c r="A9" s="108" t="s">
        <v>1213</v>
      </c>
      <c r="B9" s="108" t="s">
        <v>1212</v>
      </c>
      <c r="C9" s="34">
        <v>39</v>
      </c>
    </row>
    <row r="10" spans="1:3" ht="15">
      <c r="A10" s="108" t="s">
        <v>1213</v>
      </c>
      <c r="B10" s="108" t="s">
        <v>1213</v>
      </c>
      <c r="C10" s="34">
        <v>298</v>
      </c>
    </row>
    <row r="11" spans="1:3" ht="15">
      <c r="A11" s="108" t="s">
        <v>1213</v>
      </c>
      <c r="B11" s="108" t="s">
        <v>1214</v>
      </c>
      <c r="C11" s="34">
        <v>82</v>
      </c>
    </row>
    <row r="12" spans="1:3" ht="15">
      <c r="A12" s="108" t="s">
        <v>1213</v>
      </c>
      <c r="B12" s="108" t="s">
        <v>1215</v>
      </c>
      <c r="C12" s="34">
        <v>66</v>
      </c>
    </row>
    <row r="13" spans="1:3" ht="15">
      <c r="A13" s="108" t="s">
        <v>1213</v>
      </c>
      <c r="B13" s="108" t="s">
        <v>1216</v>
      </c>
      <c r="C13" s="34">
        <v>9</v>
      </c>
    </row>
    <row r="14" spans="1:3" ht="15">
      <c r="A14" s="108" t="s">
        <v>1213</v>
      </c>
      <c r="B14" s="108" t="s">
        <v>1217</v>
      </c>
      <c r="C14" s="34">
        <v>5</v>
      </c>
    </row>
    <row r="15" spans="1:3" ht="15">
      <c r="A15" s="108" t="s">
        <v>1214</v>
      </c>
      <c r="B15" s="108" t="s">
        <v>1212</v>
      </c>
      <c r="C15" s="34">
        <v>26</v>
      </c>
    </row>
    <row r="16" spans="1:3" ht="15">
      <c r="A16" s="108" t="s">
        <v>1214</v>
      </c>
      <c r="B16" s="108" t="s">
        <v>1213</v>
      </c>
      <c r="C16" s="34">
        <v>96</v>
      </c>
    </row>
    <row r="17" spans="1:3" ht="15">
      <c r="A17" s="108" t="s">
        <v>1214</v>
      </c>
      <c r="B17" s="108" t="s">
        <v>1214</v>
      </c>
      <c r="C17" s="34">
        <v>150</v>
      </c>
    </row>
    <row r="18" spans="1:3" ht="15">
      <c r="A18" s="108" t="s">
        <v>1214</v>
      </c>
      <c r="B18" s="108" t="s">
        <v>1215</v>
      </c>
      <c r="C18" s="34">
        <v>56</v>
      </c>
    </row>
    <row r="19" spans="1:3" ht="15">
      <c r="A19" s="108" t="s">
        <v>1214</v>
      </c>
      <c r="B19" s="108" t="s">
        <v>1216</v>
      </c>
      <c r="C19" s="34">
        <v>8</v>
      </c>
    </row>
    <row r="20" spans="1:3" ht="15">
      <c r="A20" s="108" t="s">
        <v>1214</v>
      </c>
      <c r="B20" s="108" t="s">
        <v>1217</v>
      </c>
      <c r="C20" s="34">
        <v>2</v>
      </c>
    </row>
    <row r="21" spans="1:3" ht="15">
      <c r="A21" s="108" t="s">
        <v>1215</v>
      </c>
      <c r="B21" s="108" t="s">
        <v>1212</v>
      </c>
      <c r="C21" s="34">
        <v>23</v>
      </c>
    </row>
    <row r="22" spans="1:3" ht="15">
      <c r="A22" s="108" t="s">
        <v>1215</v>
      </c>
      <c r="B22" s="108" t="s">
        <v>1213</v>
      </c>
      <c r="C22" s="34">
        <v>70</v>
      </c>
    </row>
    <row r="23" spans="1:3" ht="15">
      <c r="A23" s="108" t="s">
        <v>1215</v>
      </c>
      <c r="B23" s="108" t="s">
        <v>1214</v>
      </c>
      <c r="C23" s="34">
        <v>47</v>
      </c>
    </row>
    <row r="24" spans="1:3" ht="15">
      <c r="A24" s="108" t="s">
        <v>1215</v>
      </c>
      <c r="B24" s="108" t="s">
        <v>1215</v>
      </c>
      <c r="C24" s="34">
        <v>123</v>
      </c>
    </row>
    <row r="25" spans="1:3" ht="15">
      <c r="A25" s="108" t="s">
        <v>1215</v>
      </c>
      <c r="B25" s="108" t="s">
        <v>1216</v>
      </c>
      <c r="C25" s="34">
        <v>2</v>
      </c>
    </row>
    <row r="26" spans="1:3" ht="15">
      <c r="A26" s="108" t="s">
        <v>1215</v>
      </c>
      <c r="B26" s="108" t="s">
        <v>1217</v>
      </c>
      <c r="C26" s="34">
        <v>1</v>
      </c>
    </row>
    <row r="27" spans="1:3" ht="15">
      <c r="A27" s="108" t="s">
        <v>1216</v>
      </c>
      <c r="B27" s="108" t="s">
        <v>1212</v>
      </c>
      <c r="C27" s="34">
        <v>4</v>
      </c>
    </row>
    <row r="28" spans="1:3" ht="15">
      <c r="A28" s="108" t="s">
        <v>1216</v>
      </c>
      <c r="B28" s="108" t="s">
        <v>1213</v>
      </c>
      <c r="C28" s="34">
        <v>12</v>
      </c>
    </row>
    <row r="29" spans="1:3" ht="15">
      <c r="A29" s="108" t="s">
        <v>1216</v>
      </c>
      <c r="B29" s="108" t="s">
        <v>1214</v>
      </c>
      <c r="C29" s="34">
        <v>3</v>
      </c>
    </row>
    <row r="30" spans="1:3" ht="15">
      <c r="A30" s="108" t="s">
        <v>1216</v>
      </c>
      <c r="B30" s="108" t="s">
        <v>1215</v>
      </c>
      <c r="C30" s="34">
        <v>6</v>
      </c>
    </row>
    <row r="31" spans="1:3" ht="15">
      <c r="A31" s="108" t="s">
        <v>1216</v>
      </c>
      <c r="B31" s="108" t="s">
        <v>1216</v>
      </c>
      <c r="C31" s="34">
        <v>10</v>
      </c>
    </row>
    <row r="32" spans="1:3" ht="15">
      <c r="A32" s="108" t="s">
        <v>1217</v>
      </c>
      <c r="B32" s="108" t="s">
        <v>1213</v>
      </c>
      <c r="C32" s="34">
        <v>3</v>
      </c>
    </row>
    <row r="33" spans="1:3" ht="15">
      <c r="A33" s="108" t="s">
        <v>1217</v>
      </c>
      <c r="B33" s="108" t="s">
        <v>1214</v>
      </c>
      <c r="C33" s="34">
        <v>2</v>
      </c>
    </row>
    <row r="34" spans="1:3" ht="15">
      <c r="A34" s="108" t="s">
        <v>1217</v>
      </c>
      <c r="B34" s="108" t="s">
        <v>1215</v>
      </c>
      <c r="C34" s="34">
        <v>2</v>
      </c>
    </row>
    <row r="35" spans="1:3" ht="15">
      <c r="A35" s="108" t="s">
        <v>1217</v>
      </c>
      <c r="B35" s="108" t="s">
        <v>1217</v>
      </c>
      <c r="C35"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04B5-8F54-4AB4-A6A6-6C1FCBAFD7FF}">
  <dimension ref="A1:N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8" t="s">
        <v>1235</v>
      </c>
      <c r="B1" s="78" t="s">
        <v>1236</v>
      </c>
      <c r="C1" s="78" t="s">
        <v>1237</v>
      </c>
      <c r="D1" s="78" t="s">
        <v>1239</v>
      </c>
      <c r="E1" s="78" t="s">
        <v>1238</v>
      </c>
      <c r="F1" s="78" t="s">
        <v>1241</v>
      </c>
      <c r="G1" s="78" t="s">
        <v>1240</v>
      </c>
      <c r="H1" s="78" t="s">
        <v>1243</v>
      </c>
      <c r="I1" s="78" t="s">
        <v>1242</v>
      </c>
      <c r="J1" s="78" t="s">
        <v>1245</v>
      </c>
      <c r="K1" s="78" t="s">
        <v>1244</v>
      </c>
      <c r="L1" s="78" t="s">
        <v>1247</v>
      </c>
      <c r="M1" s="78" t="s">
        <v>1246</v>
      </c>
      <c r="N1" s="78" t="s">
        <v>1248</v>
      </c>
    </row>
    <row r="2" spans="1:14" ht="15">
      <c r="A2" s="78"/>
      <c r="B2" s="78"/>
      <c r="C2" s="78"/>
      <c r="D2" s="78"/>
      <c r="E2" s="78"/>
      <c r="F2" s="78"/>
      <c r="G2" s="78"/>
      <c r="H2" s="78"/>
      <c r="I2" s="78"/>
      <c r="J2" s="78"/>
      <c r="K2" s="78"/>
      <c r="L2" s="78"/>
      <c r="M2" s="78"/>
      <c r="N2" s="78"/>
    </row>
    <row r="4" spans="1:14" ht="15" customHeight="1">
      <c r="A4" s="78" t="s">
        <v>1250</v>
      </c>
      <c r="B4" s="78" t="s">
        <v>1236</v>
      </c>
      <c r="C4" s="78" t="s">
        <v>1251</v>
      </c>
      <c r="D4" s="78" t="s">
        <v>1239</v>
      </c>
      <c r="E4" s="78" t="s">
        <v>1252</v>
      </c>
      <c r="F4" s="78" t="s">
        <v>1241</v>
      </c>
      <c r="G4" s="78" t="s">
        <v>1253</v>
      </c>
      <c r="H4" s="78" t="s">
        <v>1243</v>
      </c>
      <c r="I4" s="78" t="s">
        <v>1254</v>
      </c>
      <c r="J4" s="78" t="s">
        <v>1245</v>
      </c>
      <c r="K4" s="78" t="s">
        <v>1255</v>
      </c>
      <c r="L4" s="78" t="s">
        <v>1247</v>
      </c>
      <c r="M4" s="78" t="s">
        <v>1256</v>
      </c>
      <c r="N4" s="78" t="s">
        <v>1248</v>
      </c>
    </row>
    <row r="5" spans="1:14" ht="15">
      <c r="A5" s="78"/>
      <c r="B5" s="78"/>
      <c r="C5" s="78"/>
      <c r="D5" s="78"/>
      <c r="E5" s="78"/>
      <c r="F5" s="78"/>
      <c r="G5" s="78"/>
      <c r="H5" s="78"/>
      <c r="I5" s="78"/>
      <c r="J5" s="78"/>
      <c r="K5" s="78"/>
      <c r="L5" s="78"/>
      <c r="M5" s="78"/>
      <c r="N5" s="78"/>
    </row>
    <row r="7" spans="1:14" ht="15" customHeight="1">
      <c r="A7" s="78" t="s">
        <v>1258</v>
      </c>
      <c r="B7" s="78" t="s">
        <v>1236</v>
      </c>
      <c r="C7" s="78" t="s">
        <v>1259</v>
      </c>
      <c r="D7" s="78" t="s">
        <v>1239</v>
      </c>
      <c r="E7" s="78" t="s">
        <v>1260</v>
      </c>
      <c r="F7" s="78" t="s">
        <v>1241</v>
      </c>
      <c r="G7" s="78" t="s">
        <v>1261</v>
      </c>
      <c r="H7" s="78" t="s">
        <v>1243</v>
      </c>
      <c r="I7" s="78" t="s">
        <v>1262</v>
      </c>
      <c r="J7" s="78" t="s">
        <v>1245</v>
      </c>
      <c r="K7" s="78" t="s">
        <v>1263</v>
      </c>
      <c r="L7" s="78" t="s">
        <v>1247</v>
      </c>
      <c r="M7" s="78" t="s">
        <v>1264</v>
      </c>
      <c r="N7" s="78" t="s">
        <v>1248</v>
      </c>
    </row>
    <row r="8" spans="1:14" ht="15">
      <c r="A8" s="78"/>
      <c r="B8" s="78"/>
      <c r="C8" s="78"/>
      <c r="D8" s="78"/>
      <c r="E8" s="78"/>
      <c r="F8" s="78"/>
      <c r="G8" s="78"/>
      <c r="H8" s="78"/>
      <c r="I8" s="78"/>
      <c r="J8" s="78"/>
      <c r="K8" s="78"/>
      <c r="L8" s="78"/>
      <c r="M8" s="78"/>
      <c r="N8" s="78"/>
    </row>
    <row r="10" spans="1:14" ht="15" customHeight="1">
      <c r="A10" s="13" t="s">
        <v>1266</v>
      </c>
      <c r="B10" s="13" t="s">
        <v>1236</v>
      </c>
      <c r="C10" s="78" t="s">
        <v>1272</v>
      </c>
      <c r="D10" s="78" t="s">
        <v>1239</v>
      </c>
      <c r="E10" s="78" t="s">
        <v>1273</v>
      </c>
      <c r="F10" s="78" t="s">
        <v>1241</v>
      </c>
      <c r="G10" s="78" t="s">
        <v>1274</v>
      </c>
      <c r="H10" s="78" t="s">
        <v>1243</v>
      </c>
      <c r="I10" s="78" t="s">
        <v>1275</v>
      </c>
      <c r="J10" s="78" t="s">
        <v>1245</v>
      </c>
      <c r="K10" s="78" t="s">
        <v>1276</v>
      </c>
      <c r="L10" s="78" t="s">
        <v>1247</v>
      </c>
      <c r="M10" s="78" t="s">
        <v>1277</v>
      </c>
      <c r="N10" s="78" t="s">
        <v>1248</v>
      </c>
    </row>
    <row r="11" spans="1:14" ht="15">
      <c r="A11" s="107" t="s">
        <v>1267</v>
      </c>
      <c r="B11" s="107">
        <v>0</v>
      </c>
      <c r="C11" s="107"/>
      <c r="D11" s="107"/>
      <c r="E11" s="107"/>
      <c r="F11" s="107"/>
      <c r="G11" s="107"/>
      <c r="H11" s="107"/>
      <c r="I11" s="107"/>
      <c r="J11" s="107"/>
      <c r="K11" s="107"/>
      <c r="L11" s="107"/>
      <c r="M11" s="107"/>
      <c r="N11" s="107"/>
    </row>
    <row r="12" spans="1:14" ht="15">
      <c r="A12" s="107" t="s">
        <v>1268</v>
      </c>
      <c r="B12" s="107">
        <v>0</v>
      </c>
      <c r="C12" s="107"/>
      <c r="D12" s="107"/>
      <c r="E12" s="107"/>
      <c r="F12" s="107"/>
      <c r="G12" s="107"/>
      <c r="H12" s="107"/>
      <c r="I12" s="107"/>
      <c r="J12" s="107"/>
      <c r="K12" s="107"/>
      <c r="L12" s="107"/>
      <c r="M12" s="107"/>
      <c r="N12" s="107"/>
    </row>
    <row r="13" spans="1:14" ht="15">
      <c r="A13" s="107" t="s">
        <v>1269</v>
      </c>
      <c r="B13" s="107">
        <v>0</v>
      </c>
      <c r="C13" s="107"/>
      <c r="D13" s="107"/>
      <c r="E13" s="107"/>
      <c r="F13" s="107"/>
      <c r="G13" s="107"/>
      <c r="H13" s="107"/>
      <c r="I13" s="107"/>
      <c r="J13" s="107"/>
      <c r="K13" s="107"/>
      <c r="L13" s="107"/>
      <c r="M13" s="107"/>
      <c r="N13" s="107"/>
    </row>
    <row r="14" spans="1:14" ht="15">
      <c r="A14" s="107" t="s">
        <v>1270</v>
      </c>
      <c r="B14" s="107">
        <v>0</v>
      </c>
      <c r="C14" s="107"/>
      <c r="D14" s="107"/>
      <c r="E14" s="107"/>
      <c r="F14" s="107"/>
      <c r="G14" s="107"/>
      <c r="H14" s="107"/>
      <c r="I14" s="107"/>
      <c r="J14" s="107"/>
      <c r="K14" s="107"/>
      <c r="L14" s="107"/>
      <c r="M14" s="107"/>
      <c r="N14" s="107"/>
    </row>
    <row r="15" spans="1:14" ht="15">
      <c r="A15" s="107" t="s">
        <v>1271</v>
      </c>
      <c r="B15" s="107">
        <v>0</v>
      </c>
      <c r="C15" s="107"/>
      <c r="D15" s="107"/>
      <c r="E15" s="107"/>
      <c r="F15" s="107"/>
      <c r="G15" s="107"/>
      <c r="H15" s="107"/>
      <c r="I15" s="107"/>
      <c r="J15" s="107"/>
      <c r="K15" s="107"/>
      <c r="L15" s="107"/>
      <c r="M15" s="107"/>
      <c r="N15" s="107"/>
    </row>
    <row r="18" spans="1:14" ht="15" customHeight="1">
      <c r="A18" s="78" t="s">
        <v>1280</v>
      </c>
      <c r="B18" s="78" t="s">
        <v>1236</v>
      </c>
      <c r="C18" s="78" t="s">
        <v>1281</v>
      </c>
      <c r="D18" s="78" t="s">
        <v>1239</v>
      </c>
      <c r="E18" s="78" t="s">
        <v>1282</v>
      </c>
      <c r="F18" s="78" t="s">
        <v>1241</v>
      </c>
      <c r="G18" s="78" t="s">
        <v>1283</v>
      </c>
      <c r="H18" s="78" t="s">
        <v>1243</v>
      </c>
      <c r="I18" s="78" t="s">
        <v>1284</v>
      </c>
      <c r="J18" s="78" t="s">
        <v>1245</v>
      </c>
      <c r="K18" s="78" t="s">
        <v>1285</v>
      </c>
      <c r="L18" s="78" t="s">
        <v>1247</v>
      </c>
      <c r="M18" s="78" t="s">
        <v>1286</v>
      </c>
      <c r="N18" s="78" t="s">
        <v>1248</v>
      </c>
    </row>
    <row r="19" spans="1:14" ht="15">
      <c r="A19" s="78"/>
      <c r="B19" s="78"/>
      <c r="C19" s="78"/>
      <c r="D19" s="78"/>
      <c r="E19" s="78"/>
      <c r="F19" s="78"/>
      <c r="G19" s="78"/>
      <c r="H19" s="78"/>
      <c r="I19" s="78"/>
      <c r="J19" s="78"/>
      <c r="K19" s="78"/>
      <c r="L19" s="78"/>
      <c r="M19" s="78"/>
      <c r="N19" s="78"/>
    </row>
    <row r="21" spans="1:14" ht="15" customHeight="1">
      <c r="A21" s="78" t="s">
        <v>1288</v>
      </c>
      <c r="B21" s="78" t="s">
        <v>1236</v>
      </c>
      <c r="C21" s="78" t="s">
        <v>1290</v>
      </c>
      <c r="D21" s="78" t="s">
        <v>1239</v>
      </c>
      <c r="E21" s="78" t="s">
        <v>1291</v>
      </c>
      <c r="F21" s="78" t="s">
        <v>1241</v>
      </c>
      <c r="G21" s="78" t="s">
        <v>1294</v>
      </c>
      <c r="H21" s="78" t="s">
        <v>1243</v>
      </c>
      <c r="I21" s="78" t="s">
        <v>1296</v>
      </c>
      <c r="J21" s="78" t="s">
        <v>1245</v>
      </c>
      <c r="K21" s="78" t="s">
        <v>1298</v>
      </c>
      <c r="L21" s="78" t="s">
        <v>1247</v>
      </c>
      <c r="M21" s="78" t="s">
        <v>1300</v>
      </c>
      <c r="N21" s="78" t="s">
        <v>1248</v>
      </c>
    </row>
    <row r="22" spans="1:14" ht="15">
      <c r="A22" s="78"/>
      <c r="B22" s="78"/>
      <c r="C22" s="78"/>
      <c r="D22" s="78"/>
      <c r="E22" s="78"/>
      <c r="F22" s="78"/>
      <c r="G22" s="78"/>
      <c r="H22" s="78"/>
      <c r="I22" s="78"/>
      <c r="J22" s="78"/>
      <c r="K22" s="78"/>
      <c r="L22" s="78"/>
      <c r="M22" s="78"/>
      <c r="N22" s="78"/>
    </row>
    <row r="24" spans="1:14" ht="15" customHeight="1">
      <c r="A24" s="78" t="s">
        <v>1289</v>
      </c>
      <c r="B24" s="78" t="s">
        <v>1236</v>
      </c>
      <c r="C24" s="78" t="s">
        <v>1292</v>
      </c>
      <c r="D24" s="78" t="s">
        <v>1239</v>
      </c>
      <c r="E24" s="78" t="s">
        <v>1293</v>
      </c>
      <c r="F24" s="78" t="s">
        <v>1241</v>
      </c>
      <c r="G24" s="78" t="s">
        <v>1295</v>
      </c>
      <c r="H24" s="78" t="s">
        <v>1243</v>
      </c>
      <c r="I24" s="78" t="s">
        <v>1297</v>
      </c>
      <c r="J24" s="78" t="s">
        <v>1245</v>
      </c>
      <c r="K24" s="78" t="s">
        <v>1299</v>
      </c>
      <c r="L24" s="78" t="s">
        <v>1247</v>
      </c>
      <c r="M24" s="78" t="s">
        <v>1301</v>
      </c>
      <c r="N24" s="78" t="s">
        <v>1248</v>
      </c>
    </row>
    <row r="25" spans="1:14" ht="15">
      <c r="A25" s="78"/>
      <c r="B25" s="78"/>
      <c r="C25" s="78"/>
      <c r="D25" s="78"/>
      <c r="E25" s="78"/>
      <c r="F25" s="78"/>
      <c r="G25" s="78"/>
      <c r="H25" s="78"/>
      <c r="I25" s="78"/>
      <c r="J25" s="78"/>
      <c r="K25" s="78"/>
      <c r="L25" s="78"/>
      <c r="M25" s="78"/>
      <c r="N25" s="78"/>
    </row>
    <row r="27" spans="1:14" ht="15" customHeight="1">
      <c r="A27" s="78" t="s">
        <v>1304</v>
      </c>
      <c r="B27" s="78" t="s">
        <v>1236</v>
      </c>
      <c r="C27" s="78" t="s">
        <v>1305</v>
      </c>
      <c r="D27" s="78" t="s">
        <v>1239</v>
      </c>
      <c r="E27" s="78" t="s">
        <v>1306</v>
      </c>
      <c r="F27" s="78" t="s">
        <v>1241</v>
      </c>
      <c r="G27" s="78" t="s">
        <v>1307</v>
      </c>
      <c r="H27" s="78" t="s">
        <v>1243</v>
      </c>
      <c r="I27" s="78" t="s">
        <v>1308</v>
      </c>
      <c r="J27" s="78" t="s">
        <v>1245</v>
      </c>
      <c r="K27" s="78" t="s">
        <v>1309</v>
      </c>
      <c r="L27" s="78" t="s">
        <v>1247</v>
      </c>
      <c r="M27" s="78" t="s">
        <v>1310</v>
      </c>
      <c r="N27" s="78" t="s">
        <v>1248</v>
      </c>
    </row>
    <row r="28" spans="1:14" ht="15">
      <c r="A28" s="106"/>
      <c r="B28" s="78"/>
      <c r="C28" s="106"/>
      <c r="D28" s="78"/>
      <c r="E28" s="106"/>
      <c r="F28" s="78"/>
      <c r="G28" s="106"/>
      <c r="H28" s="78"/>
      <c r="I28" s="106"/>
      <c r="J28" s="78"/>
      <c r="K28" s="106"/>
      <c r="L28" s="78"/>
      <c r="M28" s="106"/>
      <c r="N28" s="78"/>
    </row>
  </sheetData>
  <printOptions/>
  <pageMargins left="0.7" right="0.7" top="0.75" bottom="0.75" header="0.3" footer="0.3"/>
  <pageSetup orientation="portrait" paperSize="9"/>
  <tableParts>
    <tablePart r:id="rId4"/>
    <tablePart r:id="rId8"/>
    <tablePart r:id="rId1"/>
    <tablePart r:id="rId6"/>
    <tablePart r:id="rId2"/>
    <tablePart r:id="rId7"/>
    <tablePart r:id="rId5"/>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475C9D-0DF3-4F9A-B35B-DE4138BECA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2019-07-13T13:16:47Z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